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14.xml" ContentType="application/vnd.openxmlformats-officedocument.drawingml.chart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385" yWindow="45" windowWidth="14430" windowHeight="14595" tabRatio="925"/>
  </bookViews>
  <sheets>
    <sheet name="Raw Fish Counts" sheetId="9" r:id="rId1"/>
    <sheet name="Stratification Schemes" sheetId="7" r:id="rId2"/>
    <sheet name="DIDSON Sample Times" sheetId="32" r:id="rId3"/>
    <sheet name="Summary" sheetId="16" r:id="rId4"/>
    <sheet name="DIDSON vs Discharge and Catch" sheetId="31" r:id="rId5"/>
    <sheet name="Diurnal and Tidal Pattern" sheetId="30" r:id="rId6"/>
    <sheet name="DIDSON Fish Length Histogram" sheetId="33" r:id="rId7"/>
    <sheet name="Range Distribution over Time" sheetId="46" r:id="rId8"/>
    <sheet name="0514-0620" sheetId="42" r:id="rId9"/>
    <sheet name="0630-0717" sheetId="43" r:id="rId10"/>
    <sheet name="0731-0811" sheetId="47" r:id="rId11"/>
    <sheet name="Range Histograms" sheetId="45" r:id="rId12"/>
  </sheets>
  <definedNames>
    <definedName name="_xlnm._FilterDatabase" localSheetId="10" hidden="1">'0731-0811'!$A$1:$P$920</definedName>
    <definedName name="_xlnm._FilterDatabase" localSheetId="0" hidden="1">'Raw Fish Counts'!$A$1:$P$1647</definedName>
    <definedName name="FC_CSOT_2012_07_08_030000_HF_P1225" localSheetId="0">'Raw Fish Counts'!#REF!</definedName>
    <definedName name="FC_CSOT_2012_08_17_000000_P0952" localSheetId="0">'Raw Fish Counts'!$A$1377:$M$1647</definedName>
  </definedNames>
  <calcPr calcId="145621"/>
  <pivotCaches>
    <pivotCache cacheId="7" r:id="rId13"/>
    <pivotCache cacheId="8" r:id="rId14"/>
    <pivotCache cacheId="9" r:id="rId15"/>
    <pivotCache cacheId="10" r:id="rId16"/>
  </pivotCaches>
</workbook>
</file>

<file path=xl/calcChain.xml><?xml version="1.0" encoding="utf-8"?>
<calcChain xmlns="http://schemas.openxmlformats.org/spreadsheetml/2006/main">
  <c r="Q129" i="31" l="1"/>
  <c r="S129" i="31"/>
  <c r="U129" i="31"/>
  <c r="W129" i="31"/>
  <c r="Y129" i="31"/>
  <c r="O129" i="31"/>
  <c r="Z113" i="31"/>
  <c r="X113" i="31"/>
  <c r="V113" i="31"/>
  <c r="T113" i="31"/>
  <c r="R113" i="31"/>
  <c r="P113" i="31"/>
  <c r="X110" i="31"/>
  <c r="Z107" i="31"/>
  <c r="X107" i="31"/>
  <c r="V107" i="31"/>
  <c r="T107" i="31"/>
  <c r="R107" i="31"/>
  <c r="P107" i="31"/>
  <c r="Z105" i="31"/>
  <c r="X105" i="31"/>
  <c r="V105" i="31"/>
  <c r="T105" i="31"/>
  <c r="R105" i="31"/>
  <c r="P105" i="31"/>
  <c r="Z102" i="31"/>
  <c r="X102" i="31"/>
  <c r="V102" i="31"/>
  <c r="T102" i="31"/>
  <c r="R102" i="31"/>
  <c r="P102" i="31"/>
  <c r="Z101" i="31"/>
  <c r="X101" i="31"/>
  <c r="V101" i="31"/>
  <c r="T101" i="31"/>
  <c r="R101" i="31"/>
  <c r="P101" i="31"/>
  <c r="Z99" i="31"/>
  <c r="X99" i="31"/>
  <c r="V99" i="31"/>
  <c r="T99" i="31"/>
  <c r="R99" i="31"/>
  <c r="P99" i="31"/>
  <c r="Z97" i="31"/>
  <c r="X97" i="31"/>
  <c r="V97" i="31"/>
  <c r="T97" i="31"/>
  <c r="R97" i="31"/>
  <c r="P97" i="31"/>
  <c r="Z96" i="31"/>
  <c r="X96" i="31"/>
  <c r="V96" i="31"/>
  <c r="T96" i="31"/>
  <c r="R96" i="31"/>
  <c r="P96" i="31"/>
  <c r="Z93" i="31"/>
  <c r="X93" i="31"/>
  <c r="V93" i="31"/>
  <c r="T93" i="31"/>
  <c r="R93" i="31"/>
  <c r="P93" i="31"/>
  <c r="T91" i="31"/>
  <c r="V89" i="31"/>
  <c r="T89" i="31"/>
  <c r="R89" i="31"/>
  <c r="Z87" i="31"/>
  <c r="X87" i="31"/>
  <c r="V87" i="31"/>
  <c r="T87" i="31"/>
  <c r="R87" i="31"/>
  <c r="P87" i="31"/>
  <c r="Z86" i="31"/>
  <c r="X86" i="31"/>
  <c r="V86" i="31"/>
  <c r="T86" i="31"/>
  <c r="R86" i="31"/>
  <c r="P86" i="31"/>
  <c r="Z85" i="31"/>
  <c r="X85" i="31"/>
  <c r="V85" i="31"/>
  <c r="T85" i="31"/>
  <c r="R85" i="31"/>
  <c r="P85" i="31"/>
  <c r="Z84" i="31"/>
  <c r="X84" i="31"/>
  <c r="V84" i="31"/>
  <c r="T84" i="31"/>
  <c r="R84" i="31"/>
  <c r="P84" i="31"/>
  <c r="Z83" i="31"/>
  <c r="X83" i="31"/>
  <c r="V83" i="31"/>
  <c r="T83" i="31"/>
  <c r="R83" i="31"/>
  <c r="P83" i="31"/>
  <c r="Z82" i="31"/>
  <c r="X82" i="31"/>
  <c r="V82" i="31"/>
  <c r="T82" i="31"/>
  <c r="R82" i="31"/>
  <c r="P82" i="31"/>
  <c r="Z81" i="31"/>
  <c r="X81" i="31"/>
  <c r="V81" i="31"/>
  <c r="T81" i="31"/>
  <c r="R81" i="31"/>
  <c r="P81" i="31"/>
  <c r="Z80" i="31"/>
  <c r="X80" i="31"/>
  <c r="V80" i="31"/>
  <c r="T80" i="31"/>
  <c r="R80" i="31"/>
  <c r="P80" i="31"/>
  <c r="Z79" i="31"/>
  <c r="X79" i="31"/>
  <c r="V79" i="31"/>
  <c r="T79" i="31"/>
  <c r="R79" i="31"/>
  <c r="P79" i="31"/>
  <c r="Z78" i="31"/>
  <c r="X78" i="31"/>
  <c r="V78" i="31"/>
  <c r="T78" i="31"/>
  <c r="R78" i="31"/>
  <c r="P78" i="31"/>
  <c r="Z77" i="31"/>
  <c r="X77" i="31"/>
  <c r="V77" i="31"/>
  <c r="T77" i="31"/>
  <c r="R77" i="31"/>
  <c r="P77" i="31"/>
  <c r="Z73" i="31"/>
  <c r="X73" i="31"/>
  <c r="V73" i="31"/>
  <c r="T73" i="31"/>
  <c r="R73" i="31"/>
  <c r="P73" i="31"/>
  <c r="Z69" i="31"/>
  <c r="X69" i="31"/>
  <c r="V69" i="31"/>
  <c r="T69" i="31"/>
  <c r="R69" i="31"/>
  <c r="P69" i="31"/>
  <c r="Z68" i="31"/>
  <c r="X68" i="31"/>
  <c r="V68" i="31"/>
  <c r="T68" i="31"/>
  <c r="R68" i="31"/>
  <c r="P68" i="31"/>
  <c r="Z59" i="31"/>
  <c r="X59" i="31"/>
  <c r="V59" i="31"/>
  <c r="T59" i="31"/>
  <c r="R59" i="31"/>
  <c r="P59" i="31"/>
  <c r="Z58" i="31"/>
  <c r="X58" i="31"/>
  <c r="V58" i="31"/>
  <c r="T58" i="31"/>
  <c r="R58" i="31"/>
  <c r="P58" i="31"/>
  <c r="Z55" i="31"/>
  <c r="X55" i="31"/>
  <c r="V55" i="31"/>
  <c r="T55" i="31"/>
  <c r="R55" i="31"/>
  <c r="P55" i="31"/>
  <c r="Z54" i="31"/>
  <c r="X54" i="31"/>
  <c r="V54" i="31"/>
  <c r="T54" i="31"/>
  <c r="R54" i="31"/>
  <c r="P54" i="31"/>
  <c r="Z53" i="31"/>
  <c r="X53" i="31"/>
  <c r="V53" i="31"/>
  <c r="T53" i="31"/>
  <c r="R53" i="31"/>
  <c r="P53" i="31"/>
  <c r="Z50" i="31"/>
  <c r="X50" i="31"/>
  <c r="V50" i="31"/>
  <c r="T50" i="31"/>
  <c r="R50" i="31"/>
  <c r="P50" i="31"/>
  <c r="Z49" i="31"/>
  <c r="X49" i="31"/>
  <c r="V49" i="31"/>
  <c r="T49" i="31"/>
  <c r="R49" i="31"/>
  <c r="P49" i="31"/>
  <c r="Z45" i="31"/>
  <c r="X45" i="31"/>
  <c r="V45" i="31"/>
  <c r="T45" i="31"/>
  <c r="R45" i="31"/>
  <c r="P45" i="31"/>
  <c r="Z42" i="31"/>
  <c r="X42" i="31"/>
  <c r="V42" i="31"/>
  <c r="T42" i="31"/>
  <c r="R42" i="31"/>
  <c r="P42" i="31"/>
  <c r="Z41" i="31"/>
  <c r="X41" i="31"/>
  <c r="V41" i="31"/>
  <c r="T41" i="31"/>
  <c r="R41" i="31"/>
  <c r="P41" i="31"/>
  <c r="Z40" i="31"/>
  <c r="X40" i="31"/>
  <c r="V40" i="31"/>
  <c r="T40" i="31"/>
  <c r="R40" i="31"/>
  <c r="P40" i="31"/>
  <c r="Z39" i="31"/>
  <c r="X39" i="31"/>
  <c r="V39" i="31"/>
  <c r="T39" i="31"/>
  <c r="R39" i="31"/>
  <c r="P39" i="31"/>
  <c r="Z38" i="31"/>
  <c r="X38" i="31"/>
  <c r="V38" i="31"/>
  <c r="T38" i="31"/>
  <c r="R38" i="31"/>
  <c r="P38" i="31"/>
  <c r="Z37" i="31"/>
  <c r="X37" i="31"/>
  <c r="V37" i="31"/>
  <c r="T37" i="31"/>
  <c r="R37" i="31"/>
  <c r="P37" i="31"/>
  <c r="H129" i="31" l="1"/>
  <c r="N206" i="42" l="1"/>
  <c r="M206" i="42"/>
  <c r="O206" i="42" s="1"/>
  <c r="H206" i="42"/>
  <c r="C206" i="42"/>
  <c r="F206" i="42" s="1"/>
  <c r="N205" i="42"/>
  <c r="M205" i="42"/>
  <c r="H205" i="42"/>
  <c r="E205" i="42"/>
  <c r="D205" i="42" s="1"/>
  <c r="C205" i="42"/>
  <c r="F205" i="42" s="1"/>
  <c r="N204" i="42"/>
  <c r="M204" i="42"/>
  <c r="H204" i="42"/>
  <c r="C204" i="42"/>
  <c r="F204" i="42" s="1"/>
  <c r="N203" i="42"/>
  <c r="M203" i="42"/>
  <c r="H203" i="42"/>
  <c r="C203" i="42"/>
  <c r="F203" i="42" s="1"/>
  <c r="N202" i="42"/>
  <c r="M202" i="42"/>
  <c r="H202" i="42"/>
  <c r="C202" i="42"/>
  <c r="F202" i="42" s="1"/>
  <c r="N201" i="42"/>
  <c r="M201" i="42"/>
  <c r="H201" i="42"/>
  <c r="C201" i="42"/>
  <c r="F201" i="42" s="1"/>
  <c r="N200" i="42"/>
  <c r="M200" i="42"/>
  <c r="H200" i="42"/>
  <c r="C200" i="42"/>
  <c r="N199" i="42"/>
  <c r="M199" i="42"/>
  <c r="H199" i="42"/>
  <c r="C199" i="42"/>
  <c r="F199" i="42" s="1"/>
  <c r="N198" i="42"/>
  <c r="M198" i="42"/>
  <c r="H198" i="42"/>
  <c r="C198" i="42"/>
  <c r="N197" i="42"/>
  <c r="M197" i="42"/>
  <c r="H197" i="42"/>
  <c r="E197" i="42"/>
  <c r="D197" i="42" s="1"/>
  <c r="C197" i="42"/>
  <c r="F197" i="42" s="1"/>
  <c r="N196" i="42"/>
  <c r="M196" i="42"/>
  <c r="H196" i="42"/>
  <c r="C196" i="42"/>
  <c r="N195" i="42"/>
  <c r="M195" i="42"/>
  <c r="H195" i="42"/>
  <c r="C195" i="42"/>
  <c r="N194" i="42"/>
  <c r="M194" i="42"/>
  <c r="O194" i="42" s="1"/>
  <c r="H194" i="42"/>
  <c r="C194" i="42"/>
  <c r="N193" i="42"/>
  <c r="M193" i="42"/>
  <c r="H193" i="42"/>
  <c r="C193" i="42"/>
  <c r="F193" i="42" s="1"/>
  <c r="N192" i="42"/>
  <c r="M192" i="42"/>
  <c r="H192" i="42"/>
  <c r="C192" i="42"/>
  <c r="N191" i="42"/>
  <c r="M191" i="42"/>
  <c r="H191" i="42"/>
  <c r="E191" i="42"/>
  <c r="D191" i="42" s="1"/>
  <c r="C191" i="42"/>
  <c r="F191" i="42" s="1"/>
  <c r="N190" i="42"/>
  <c r="M190" i="42"/>
  <c r="H190" i="42"/>
  <c r="C190" i="42"/>
  <c r="N189" i="42"/>
  <c r="M189" i="42"/>
  <c r="H189" i="42"/>
  <c r="C189" i="42"/>
  <c r="F189" i="42" s="1"/>
  <c r="N188" i="42"/>
  <c r="M188" i="42"/>
  <c r="H188" i="42"/>
  <c r="C188" i="42"/>
  <c r="N187" i="42"/>
  <c r="M187" i="42"/>
  <c r="H187" i="42"/>
  <c r="C187" i="42"/>
  <c r="F187" i="42" s="1"/>
  <c r="N186" i="42"/>
  <c r="M186" i="42"/>
  <c r="H186" i="42"/>
  <c r="C186" i="42"/>
  <c r="N185" i="42"/>
  <c r="M185" i="42"/>
  <c r="H185" i="42"/>
  <c r="C185" i="42"/>
  <c r="F185" i="42" s="1"/>
  <c r="N184" i="42"/>
  <c r="M184" i="42"/>
  <c r="H184" i="42"/>
  <c r="C184" i="42"/>
  <c r="N183" i="42"/>
  <c r="M183" i="42"/>
  <c r="H183" i="42"/>
  <c r="E183" i="42"/>
  <c r="D183" i="42" s="1"/>
  <c r="C183" i="42"/>
  <c r="F183" i="42" s="1"/>
  <c r="N182" i="42"/>
  <c r="M182" i="42"/>
  <c r="H182" i="42"/>
  <c r="C182" i="42"/>
  <c r="N181" i="42"/>
  <c r="M181" i="42"/>
  <c r="H181" i="42"/>
  <c r="C181" i="42"/>
  <c r="F181" i="42" s="1"/>
  <c r="N180" i="42"/>
  <c r="M180" i="42"/>
  <c r="H180" i="42"/>
  <c r="C180" i="42"/>
  <c r="N179" i="42"/>
  <c r="M179" i="42"/>
  <c r="H179" i="42"/>
  <c r="C179" i="42"/>
  <c r="N178" i="42"/>
  <c r="M178" i="42"/>
  <c r="O178" i="42" s="1"/>
  <c r="H178" i="42"/>
  <c r="C178" i="42"/>
  <c r="N177" i="42"/>
  <c r="M177" i="42"/>
  <c r="H177" i="42"/>
  <c r="E177" i="42"/>
  <c r="D177" i="42" s="1"/>
  <c r="C177" i="42"/>
  <c r="F177" i="42" s="1"/>
  <c r="N176" i="42"/>
  <c r="M176" i="42"/>
  <c r="H176" i="42"/>
  <c r="C176" i="42"/>
  <c r="N175" i="42"/>
  <c r="M175" i="42"/>
  <c r="H175" i="42"/>
  <c r="C175" i="42"/>
  <c r="F175" i="42" s="1"/>
  <c r="N174" i="42"/>
  <c r="M174" i="42"/>
  <c r="H174" i="42"/>
  <c r="C174" i="42"/>
  <c r="N173" i="42"/>
  <c r="M173" i="42"/>
  <c r="H173" i="42"/>
  <c r="C173" i="42"/>
  <c r="F173" i="42" s="1"/>
  <c r="N172" i="42"/>
  <c r="M172" i="42"/>
  <c r="H172" i="42"/>
  <c r="C172" i="42"/>
  <c r="N171" i="42"/>
  <c r="M171" i="42"/>
  <c r="H171" i="42"/>
  <c r="C171" i="42"/>
  <c r="N170" i="42"/>
  <c r="M170" i="42"/>
  <c r="H170" i="42"/>
  <c r="C170" i="42"/>
  <c r="N169" i="42"/>
  <c r="M169" i="42"/>
  <c r="H169" i="42"/>
  <c r="C169" i="42"/>
  <c r="F169" i="42" s="1"/>
  <c r="N168" i="42"/>
  <c r="M168" i="42"/>
  <c r="H168" i="42"/>
  <c r="C168" i="42"/>
  <c r="N167" i="42"/>
  <c r="M167" i="42"/>
  <c r="H167" i="42"/>
  <c r="C167" i="42"/>
  <c r="F167" i="42" s="1"/>
  <c r="N166" i="42"/>
  <c r="M166" i="42"/>
  <c r="H166" i="42"/>
  <c r="C166" i="42"/>
  <c r="N165" i="42"/>
  <c r="M165" i="42"/>
  <c r="H165" i="42"/>
  <c r="C165" i="42"/>
  <c r="F165" i="42" s="1"/>
  <c r="N164" i="42"/>
  <c r="M164" i="42"/>
  <c r="H164" i="42"/>
  <c r="E164" i="42"/>
  <c r="D164" i="42" s="1"/>
  <c r="C164" i="42"/>
  <c r="F164" i="42" s="1"/>
  <c r="N163" i="42"/>
  <c r="M163" i="42"/>
  <c r="H163" i="42"/>
  <c r="C163" i="42"/>
  <c r="N162" i="42"/>
  <c r="M162" i="42"/>
  <c r="H162" i="42"/>
  <c r="C162" i="42"/>
  <c r="N161" i="42"/>
  <c r="M161" i="42"/>
  <c r="H161" i="42"/>
  <c r="C161" i="42"/>
  <c r="N160" i="42"/>
  <c r="M160" i="42"/>
  <c r="H160" i="42"/>
  <c r="C160" i="42"/>
  <c r="F160" i="42" s="1"/>
  <c r="N159" i="42"/>
  <c r="M159" i="42"/>
  <c r="H159" i="42"/>
  <c r="C159" i="42"/>
  <c r="N158" i="42"/>
  <c r="M158" i="42"/>
  <c r="H158" i="42"/>
  <c r="C158" i="42"/>
  <c r="N157" i="42"/>
  <c r="M157" i="42"/>
  <c r="H157" i="42"/>
  <c r="C157" i="42"/>
  <c r="N156" i="42"/>
  <c r="M156" i="42"/>
  <c r="H156" i="42"/>
  <c r="E156" i="42"/>
  <c r="D156" i="42" s="1"/>
  <c r="C156" i="42"/>
  <c r="F156" i="42" s="1"/>
  <c r="N155" i="42"/>
  <c r="M155" i="42"/>
  <c r="H155" i="42"/>
  <c r="C155" i="42"/>
  <c r="N154" i="42"/>
  <c r="M154" i="42"/>
  <c r="H154" i="42"/>
  <c r="C154" i="42"/>
  <c r="N153" i="42"/>
  <c r="M153" i="42"/>
  <c r="H153" i="42"/>
  <c r="C153" i="42"/>
  <c r="N152" i="42"/>
  <c r="M152" i="42"/>
  <c r="H152" i="42"/>
  <c r="C152" i="42"/>
  <c r="F152" i="42" s="1"/>
  <c r="N151" i="42"/>
  <c r="M151" i="42"/>
  <c r="H151" i="42"/>
  <c r="C151" i="42"/>
  <c r="N150" i="42"/>
  <c r="M150" i="42"/>
  <c r="H150" i="42"/>
  <c r="C150" i="42"/>
  <c r="N149" i="42"/>
  <c r="M149" i="42"/>
  <c r="O149" i="42" s="1"/>
  <c r="H149" i="42"/>
  <c r="C149" i="42"/>
  <c r="N148" i="42"/>
  <c r="M148" i="42"/>
  <c r="H148" i="42"/>
  <c r="E148" i="42"/>
  <c r="D148" i="42" s="1"/>
  <c r="C148" i="42"/>
  <c r="F148" i="42" s="1"/>
  <c r="N147" i="42"/>
  <c r="M147" i="42"/>
  <c r="H147" i="42"/>
  <c r="C147" i="42"/>
  <c r="N146" i="42"/>
  <c r="M146" i="42"/>
  <c r="H146" i="42"/>
  <c r="C146" i="42"/>
  <c r="N145" i="42"/>
  <c r="M145" i="42"/>
  <c r="H145" i="42"/>
  <c r="C145" i="42"/>
  <c r="N144" i="42"/>
  <c r="M144" i="42"/>
  <c r="H144" i="42"/>
  <c r="C144" i="42"/>
  <c r="F144" i="42" s="1"/>
  <c r="N143" i="42"/>
  <c r="M143" i="42"/>
  <c r="H143" i="42"/>
  <c r="C143" i="42"/>
  <c r="N142" i="42"/>
  <c r="M142" i="42"/>
  <c r="H142" i="42"/>
  <c r="F142" i="42"/>
  <c r="C142" i="42"/>
  <c r="E142" i="42" s="1"/>
  <c r="D142" i="42" s="1"/>
  <c r="N141" i="42"/>
  <c r="M141" i="42"/>
  <c r="H141" i="42"/>
  <c r="E141" i="42"/>
  <c r="D141" i="42" s="1"/>
  <c r="C141" i="42"/>
  <c r="F141" i="42" s="1"/>
  <c r="N140" i="42"/>
  <c r="M140" i="42"/>
  <c r="H140" i="42"/>
  <c r="C140" i="42"/>
  <c r="E140" i="42" s="1"/>
  <c r="D140" i="42" s="1"/>
  <c r="N139" i="42"/>
  <c r="M139" i="42"/>
  <c r="H139" i="42"/>
  <c r="C139" i="42"/>
  <c r="E139" i="42" s="1"/>
  <c r="D139" i="42" s="1"/>
  <c r="N138" i="42"/>
  <c r="M138" i="42"/>
  <c r="H138" i="42"/>
  <c r="E138" i="42"/>
  <c r="D138" i="42" s="1"/>
  <c r="C138" i="42"/>
  <c r="F138" i="42" s="1"/>
  <c r="N137" i="42"/>
  <c r="M137" i="42"/>
  <c r="H137" i="42"/>
  <c r="F137" i="42"/>
  <c r="E137" i="42"/>
  <c r="D137" i="42" s="1"/>
  <c r="C137" i="42"/>
  <c r="N136" i="42"/>
  <c r="M136" i="42"/>
  <c r="H136" i="42"/>
  <c r="C136" i="42"/>
  <c r="E136" i="42" s="1"/>
  <c r="D136" i="42" s="1"/>
  <c r="N135" i="42"/>
  <c r="M135" i="42"/>
  <c r="H135" i="42"/>
  <c r="C135" i="42"/>
  <c r="E135" i="42" s="1"/>
  <c r="D135" i="42" s="1"/>
  <c r="N134" i="42"/>
  <c r="M134" i="42"/>
  <c r="H134" i="42"/>
  <c r="F134" i="42"/>
  <c r="C134" i="42"/>
  <c r="E134" i="42" s="1"/>
  <c r="D134" i="42" s="1"/>
  <c r="N133" i="42"/>
  <c r="M133" i="42"/>
  <c r="H133" i="42"/>
  <c r="E133" i="42"/>
  <c r="D133" i="42" s="1"/>
  <c r="C133" i="42"/>
  <c r="F133" i="42" s="1"/>
  <c r="N132" i="42"/>
  <c r="M132" i="42"/>
  <c r="H132" i="42"/>
  <c r="C132" i="42"/>
  <c r="E132" i="42" s="1"/>
  <c r="D132" i="42" s="1"/>
  <c r="N131" i="42"/>
  <c r="M131" i="42"/>
  <c r="H131" i="42"/>
  <c r="C131" i="42"/>
  <c r="N130" i="42"/>
  <c r="M130" i="42"/>
  <c r="H130" i="42"/>
  <c r="E130" i="42"/>
  <c r="D130" i="42" s="1"/>
  <c r="C130" i="42"/>
  <c r="F130" i="42" s="1"/>
  <c r="N129" i="42"/>
  <c r="M129" i="42"/>
  <c r="H129" i="42"/>
  <c r="F129" i="42"/>
  <c r="E129" i="42"/>
  <c r="D129" i="42" s="1"/>
  <c r="C129" i="42"/>
  <c r="N128" i="42"/>
  <c r="O128" i="42" s="1"/>
  <c r="M128" i="42"/>
  <c r="H128" i="42"/>
  <c r="C128" i="42"/>
  <c r="E128" i="42" s="1"/>
  <c r="D128" i="42" s="1"/>
  <c r="N127" i="42"/>
  <c r="M127" i="42"/>
  <c r="H127" i="42"/>
  <c r="C127" i="42"/>
  <c r="E127" i="42" s="1"/>
  <c r="D127" i="42" s="1"/>
  <c r="N126" i="42"/>
  <c r="M126" i="42"/>
  <c r="H126" i="42"/>
  <c r="F126" i="42"/>
  <c r="C126" i="42"/>
  <c r="E126" i="42" s="1"/>
  <c r="D126" i="42" s="1"/>
  <c r="N125" i="42"/>
  <c r="M125" i="42"/>
  <c r="H125" i="42"/>
  <c r="E125" i="42"/>
  <c r="D125" i="42" s="1"/>
  <c r="C125" i="42"/>
  <c r="F125" i="42" s="1"/>
  <c r="N124" i="42"/>
  <c r="M124" i="42"/>
  <c r="H124" i="42"/>
  <c r="C124" i="42"/>
  <c r="E124" i="42" s="1"/>
  <c r="D124" i="42" s="1"/>
  <c r="N123" i="42"/>
  <c r="M123" i="42"/>
  <c r="H123" i="42"/>
  <c r="C123" i="42"/>
  <c r="N122" i="42"/>
  <c r="M122" i="42"/>
  <c r="H122" i="42"/>
  <c r="E122" i="42"/>
  <c r="D122" i="42" s="1"/>
  <c r="C122" i="42"/>
  <c r="F122" i="42" s="1"/>
  <c r="N121" i="42"/>
  <c r="M121" i="42"/>
  <c r="H121" i="42"/>
  <c r="F121" i="42"/>
  <c r="E121" i="42"/>
  <c r="D121" i="42" s="1"/>
  <c r="C121" i="42"/>
  <c r="N120" i="42"/>
  <c r="M120" i="42"/>
  <c r="H120" i="42"/>
  <c r="C120" i="42"/>
  <c r="E120" i="42" s="1"/>
  <c r="D120" i="42" s="1"/>
  <c r="N119" i="42"/>
  <c r="M119" i="42"/>
  <c r="H119" i="42"/>
  <c r="C119" i="42"/>
  <c r="E119" i="42" s="1"/>
  <c r="D119" i="42" s="1"/>
  <c r="N118" i="42"/>
  <c r="M118" i="42"/>
  <c r="H118" i="42"/>
  <c r="F118" i="42"/>
  <c r="C118" i="42"/>
  <c r="E118" i="42" s="1"/>
  <c r="D118" i="42" s="1"/>
  <c r="N117" i="42"/>
  <c r="M117" i="42"/>
  <c r="H117" i="42"/>
  <c r="E117" i="42"/>
  <c r="D117" i="42" s="1"/>
  <c r="C117" i="42"/>
  <c r="F117" i="42" s="1"/>
  <c r="N116" i="42"/>
  <c r="M116" i="42"/>
  <c r="H116" i="42"/>
  <c r="C116" i="42"/>
  <c r="E116" i="42" s="1"/>
  <c r="D116" i="42" s="1"/>
  <c r="N115" i="42"/>
  <c r="M115" i="42"/>
  <c r="H115" i="42"/>
  <c r="C115" i="42"/>
  <c r="N114" i="42"/>
  <c r="M114" i="42"/>
  <c r="H114" i="42"/>
  <c r="E114" i="42"/>
  <c r="D114" i="42" s="1"/>
  <c r="C114" i="42"/>
  <c r="F114" i="42" s="1"/>
  <c r="N113" i="42"/>
  <c r="M113" i="42"/>
  <c r="H113" i="42"/>
  <c r="F113" i="42"/>
  <c r="E113" i="42"/>
  <c r="D113" i="42" s="1"/>
  <c r="C113" i="42"/>
  <c r="N112" i="42"/>
  <c r="M112" i="42"/>
  <c r="H112" i="42"/>
  <c r="C112" i="42"/>
  <c r="E112" i="42" s="1"/>
  <c r="D112" i="42" s="1"/>
  <c r="N111" i="42"/>
  <c r="M111" i="42"/>
  <c r="H111" i="42"/>
  <c r="C111" i="42"/>
  <c r="E111" i="42" s="1"/>
  <c r="D111" i="42" s="1"/>
  <c r="N110" i="42"/>
  <c r="M110" i="42"/>
  <c r="H110" i="42"/>
  <c r="F110" i="42"/>
  <c r="C110" i="42"/>
  <c r="E110" i="42" s="1"/>
  <c r="D110" i="42" s="1"/>
  <c r="N109" i="42"/>
  <c r="M109" i="42"/>
  <c r="H109" i="42"/>
  <c r="E109" i="42"/>
  <c r="D109" i="42" s="1"/>
  <c r="C109" i="42"/>
  <c r="F109" i="42" s="1"/>
  <c r="N108" i="42"/>
  <c r="M108" i="42"/>
  <c r="H108" i="42"/>
  <c r="C108" i="42"/>
  <c r="E108" i="42" s="1"/>
  <c r="D108" i="42" s="1"/>
  <c r="N107" i="42"/>
  <c r="M107" i="42"/>
  <c r="H107" i="42"/>
  <c r="C107" i="42"/>
  <c r="N106" i="42"/>
  <c r="M106" i="42"/>
  <c r="H106" i="42"/>
  <c r="E106" i="42"/>
  <c r="D106" i="42" s="1"/>
  <c r="C106" i="42"/>
  <c r="F106" i="42" s="1"/>
  <c r="N105" i="42"/>
  <c r="M105" i="42"/>
  <c r="H105" i="42"/>
  <c r="F105" i="42"/>
  <c r="E105" i="42"/>
  <c r="D105" i="42" s="1"/>
  <c r="C105" i="42"/>
  <c r="N104" i="42"/>
  <c r="O104" i="42" s="1"/>
  <c r="M104" i="42"/>
  <c r="H104" i="42"/>
  <c r="C104" i="42"/>
  <c r="E104" i="42" s="1"/>
  <c r="D104" i="42" s="1"/>
  <c r="N103" i="42"/>
  <c r="M103" i="42"/>
  <c r="H103" i="42"/>
  <c r="C103" i="42"/>
  <c r="E103" i="42" s="1"/>
  <c r="D103" i="42" s="1"/>
  <c r="N102" i="42"/>
  <c r="M102" i="42"/>
  <c r="H102" i="42"/>
  <c r="F102" i="42"/>
  <c r="C102" i="42"/>
  <c r="E102" i="42" s="1"/>
  <c r="D102" i="42" s="1"/>
  <c r="N101" i="42"/>
  <c r="M101" i="42"/>
  <c r="H101" i="42"/>
  <c r="E101" i="42"/>
  <c r="D101" i="42" s="1"/>
  <c r="C101" i="42"/>
  <c r="F101" i="42" s="1"/>
  <c r="N100" i="42"/>
  <c r="M100" i="42"/>
  <c r="H100" i="42"/>
  <c r="C100" i="42"/>
  <c r="E100" i="42" s="1"/>
  <c r="D100" i="42" s="1"/>
  <c r="N99" i="42"/>
  <c r="M99" i="42"/>
  <c r="H99" i="42"/>
  <c r="C99" i="42"/>
  <c r="N98" i="42"/>
  <c r="M98" i="42"/>
  <c r="H98" i="42"/>
  <c r="E98" i="42"/>
  <c r="D98" i="42" s="1"/>
  <c r="C98" i="42"/>
  <c r="F98" i="42" s="1"/>
  <c r="N97" i="42"/>
  <c r="M97" i="42"/>
  <c r="H97" i="42"/>
  <c r="F97" i="42"/>
  <c r="E97" i="42"/>
  <c r="D97" i="42" s="1"/>
  <c r="C97" i="42"/>
  <c r="O96" i="42"/>
  <c r="N96" i="42"/>
  <c r="M96" i="42"/>
  <c r="H96" i="42"/>
  <c r="F96" i="42"/>
  <c r="C96" i="42"/>
  <c r="E96" i="42" s="1"/>
  <c r="D96" i="42" s="1"/>
  <c r="N95" i="42"/>
  <c r="M95" i="42"/>
  <c r="H95" i="42"/>
  <c r="C95" i="42"/>
  <c r="E95" i="42" s="1"/>
  <c r="D95" i="42" s="1"/>
  <c r="N94" i="42"/>
  <c r="M94" i="42"/>
  <c r="H94" i="42"/>
  <c r="F94" i="42"/>
  <c r="E94" i="42"/>
  <c r="D94" i="42" s="1"/>
  <c r="C94" i="42"/>
  <c r="N93" i="42"/>
  <c r="M93" i="42"/>
  <c r="H93" i="42"/>
  <c r="C93" i="42"/>
  <c r="F93" i="42" s="1"/>
  <c r="N92" i="42"/>
  <c r="M92" i="42"/>
  <c r="H92" i="42"/>
  <c r="F92" i="42"/>
  <c r="C92" i="42"/>
  <c r="E92" i="42" s="1"/>
  <c r="D92" i="42" s="1"/>
  <c r="N91" i="42"/>
  <c r="M91" i="42"/>
  <c r="H91" i="42"/>
  <c r="C91" i="42"/>
  <c r="N90" i="42"/>
  <c r="M90" i="42"/>
  <c r="H90" i="42"/>
  <c r="C90" i="42"/>
  <c r="F90" i="42" s="1"/>
  <c r="N89" i="42"/>
  <c r="M89" i="42"/>
  <c r="H89" i="42"/>
  <c r="C89" i="42"/>
  <c r="F89" i="42" s="1"/>
  <c r="N88" i="42"/>
  <c r="M88" i="42"/>
  <c r="H88" i="42"/>
  <c r="F88" i="42"/>
  <c r="C88" i="42"/>
  <c r="E88" i="42" s="1"/>
  <c r="D88" i="42" s="1"/>
  <c r="N87" i="42"/>
  <c r="M87" i="42"/>
  <c r="H87" i="42"/>
  <c r="C87" i="42"/>
  <c r="E87" i="42" s="1"/>
  <c r="D87" i="42" s="1"/>
  <c r="N86" i="42"/>
  <c r="M86" i="42"/>
  <c r="H86" i="42"/>
  <c r="F86" i="42"/>
  <c r="E86" i="42"/>
  <c r="D86" i="42" s="1"/>
  <c r="C86" i="42"/>
  <c r="N85" i="42"/>
  <c r="M85" i="42"/>
  <c r="H85" i="42"/>
  <c r="C85" i="42"/>
  <c r="F85" i="42" s="1"/>
  <c r="N84" i="42"/>
  <c r="M84" i="42"/>
  <c r="H84" i="42"/>
  <c r="F84" i="42"/>
  <c r="C84" i="42"/>
  <c r="E84" i="42" s="1"/>
  <c r="D84" i="42" s="1"/>
  <c r="N83" i="42"/>
  <c r="M83" i="42"/>
  <c r="H83" i="42"/>
  <c r="C83" i="42"/>
  <c r="N82" i="42"/>
  <c r="M82" i="42"/>
  <c r="H82" i="42"/>
  <c r="C82" i="42"/>
  <c r="F82" i="42" s="1"/>
  <c r="N81" i="42"/>
  <c r="M81" i="42"/>
  <c r="H81" i="42"/>
  <c r="C81" i="42"/>
  <c r="F81" i="42" s="1"/>
  <c r="N80" i="42"/>
  <c r="M80" i="42"/>
  <c r="O80" i="42" s="1"/>
  <c r="H80" i="42"/>
  <c r="F80" i="42"/>
  <c r="C80" i="42"/>
  <c r="E80" i="42" s="1"/>
  <c r="D80" i="42" s="1"/>
  <c r="N79" i="42"/>
  <c r="M79" i="42"/>
  <c r="H79" i="42"/>
  <c r="C79" i="42"/>
  <c r="E79" i="42" s="1"/>
  <c r="D79" i="42" s="1"/>
  <c r="N78" i="42"/>
  <c r="M78" i="42"/>
  <c r="H78" i="42"/>
  <c r="F78" i="42"/>
  <c r="E78" i="42"/>
  <c r="D78" i="42" s="1"/>
  <c r="C78" i="42"/>
  <c r="N77" i="42"/>
  <c r="M77" i="42"/>
  <c r="H77" i="42"/>
  <c r="C77" i="42"/>
  <c r="F77" i="42" s="1"/>
  <c r="N76" i="42"/>
  <c r="M76" i="42"/>
  <c r="H76" i="42"/>
  <c r="F76" i="42"/>
  <c r="C76" i="42"/>
  <c r="E76" i="42" s="1"/>
  <c r="D76" i="42" s="1"/>
  <c r="N75" i="42"/>
  <c r="M75" i="42"/>
  <c r="H75" i="42"/>
  <c r="C75" i="42"/>
  <c r="N74" i="42"/>
  <c r="M74" i="42"/>
  <c r="H74" i="42"/>
  <c r="C74" i="42"/>
  <c r="F74" i="42" s="1"/>
  <c r="N73" i="42"/>
  <c r="M73" i="42"/>
  <c r="H73" i="42"/>
  <c r="C73" i="42"/>
  <c r="F73" i="42" s="1"/>
  <c r="N72" i="42"/>
  <c r="M72" i="42"/>
  <c r="O72" i="42" s="1"/>
  <c r="H72" i="42"/>
  <c r="C72" i="42"/>
  <c r="E72" i="42" s="1"/>
  <c r="D72" i="42" s="1"/>
  <c r="N71" i="42"/>
  <c r="M71" i="42"/>
  <c r="H71" i="42"/>
  <c r="F71" i="42"/>
  <c r="C71" i="42"/>
  <c r="E71" i="42" s="1"/>
  <c r="D71" i="42" s="1"/>
  <c r="N70" i="42"/>
  <c r="M70" i="42"/>
  <c r="H70" i="42"/>
  <c r="F70" i="42"/>
  <c r="E70" i="42"/>
  <c r="D70" i="42" s="1"/>
  <c r="C70" i="42"/>
  <c r="N69" i="42"/>
  <c r="M69" i="42"/>
  <c r="H69" i="42"/>
  <c r="C69" i="42"/>
  <c r="F69" i="42" s="1"/>
  <c r="N68" i="42"/>
  <c r="M68" i="42"/>
  <c r="O68" i="42" s="1"/>
  <c r="H68" i="42"/>
  <c r="F68" i="42"/>
  <c r="C68" i="42"/>
  <c r="E68" i="42" s="1"/>
  <c r="D68" i="42" s="1"/>
  <c r="N67" i="42"/>
  <c r="M67" i="42"/>
  <c r="H67" i="42"/>
  <c r="C67" i="42"/>
  <c r="F67" i="42" s="1"/>
  <c r="N66" i="42"/>
  <c r="M66" i="42"/>
  <c r="H66" i="42"/>
  <c r="C66" i="42"/>
  <c r="N65" i="42"/>
  <c r="M65" i="42"/>
  <c r="H65" i="42"/>
  <c r="C65" i="42"/>
  <c r="F65" i="42" s="1"/>
  <c r="N64" i="42"/>
  <c r="M64" i="42"/>
  <c r="H64" i="42"/>
  <c r="F64" i="42"/>
  <c r="C64" i="42"/>
  <c r="E64" i="42" s="1"/>
  <c r="D64" i="42" s="1"/>
  <c r="N63" i="42"/>
  <c r="M63" i="42"/>
  <c r="H63" i="42"/>
  <c r="C63" i="42"/>
  <c r="N62" i="42"/>
  <c r="M62" i="42"/>
  <c r="H62" i="42"/>
  <c r="C62" i="42"/>
  <c r="F62" i="42" s="1"/>
  <c r="N61" i="42"/>
  <c r="M61" i="42"/>
  <c r="H61" i="42"/>
  <c r="C61" i="42"/>
  <c r="N60" i="42"/>
  <c r="M60" i="42"/>
  <c r="H60" i="42"/>
  <c r="C60" i="42"/>
  <c r="N59" i="42"/>
  <c r="M59" i="42"/>
  <c r="H59" i="42"/>
  <c r="F59" i="42"/>
  <c r="C59" i="42"/>
  <c r="E59" i="42" s="1"/>
  <c r="D59" i="42" s="1"/>
  <c r="N58" i="42"/>
  <c r="M58" i="42"/>
  <c r="H58" i="42"/>
  <c r="C58" i="42"/>
  <c r="F58" i="42" s="1"/>
  <c r="N57" i="42"/>
  <c r="M57" i="42"/>
  <c r="H57" i="42"/>
  <c r="C57" i="42"/>
  <c r="F57" i="42" s="1"/>
  <c r="N56" i="42"/>
  <c r="M56" i="42"/>
  <c r="H56" i="42"/>
  <c r="C56" i="42"/>
  <c r="E56" i="42" s="1"/>
  <c r="D56" i="42" s="1"/>
  <c r="N55" i="42"/>
  <c r="M55" i="42"/>
  <c r="H55" i="42"/>
  <c r="F55" i="42"/>
  <c r="C55" i="42"/>
  <c r="E55" i="42" s="1"/>
  <c r="D55" i="42" s="1"/>
  <c r="N54" i="42"/>
  <c r="M54" i="42"/>
  <c r="H54" i="42"/>
  <c r="F54" i="42"/>
  <c r="E54" i="42"/>
  <c r="D54" i="42" s="1"/>
  <c r="C54" i="42"/>
  <c r="N53" i="42"/>
  <c r="M53" i="42"/>
  <c r="H53" i="42"/>
  <c r="C53" i="42"/>
  <c r="F53" i="42" s="1"/>
  <c r="N52" i="42"/>
  <c r="M52" i="42"/>
  <c r="O52" i="42" s="1"/>
  <c r="H52" i="42"/>
  <c r="F52" i="42"/>
  <c r="C52" i="42"/>
  <c r="E52" i="42" s="1"/>
  <c r="D52" i="42" s="1"/>
  <c r="N51" i="42"/>
  <c r="M51" i="42"/>
  <c r="H51" i="42"/>
  <c r="F51" i="42"/>
  <c r="E51" i="42"/>
  <c r="D51" i="42" s="1"/>
  <c r="C51" i="42"/>
  <c r="N50" i="42"/>
  <c r="M50" i="42"/>
  <c r="H50" i="42"/>
  <c r="C50" i="42"/>
  <c r="N49" i="42"/>
  <c r="M49" i="42"/>
  <c r="H49" i="42"/>
  <c r="C49" i="42"/>
  <c r="E49" i="42" s="1"/>
  <c r="D49" i="42" s="1"/>
  <c r="N48" i="42"/>
  <c r="M48" i="42"/>
  <c r="H48" i="42"/>
  <c r="C48" i="42"/>
  <c r="F48" i="42" s="1"/>
  <c r="N47" i="42"/>
  <c r="M47" i="42"/>
  <c r="H47" i="42"/>
  <c r="F47" i="42"/>
  <c r="C47" i="42"/>
  <c r="E47" i="42" s="1"/>
  <c r="D47" i="42" s="1"/>
  <c r="N46" i="42"/>
  <c r="M46" i="42"/>
  <c r="O46" i="42" s="1"/>
  <c r="H46" i="42"/>
  <c r="F46" i="42"/>
  <c r="C46" i="42"/>
  <c r="E46" i="42" s="1"/>
  <c r="D46" i="42" s="1"/>
  <c r="N45" i="42"/>
  <c r="M45" i="42"/>
  <c r="H45" i="42"/>
  <c r="C45" i="42"/>
  <c r="E45" i="42" s="1"/>
  <c r="D45" i="42" s="1"/>
  <c r="N44" i="42"/>
  <c r="M44" i="42"/>
  <c r="H44" i="42"/>
  <c r="E44" i="42"/>
  <c r="D44" i="42" s="1"/>
  <c r="C44" i="42"/>
  <c r="F44" i="42" s="1"/>
  <c r="N43" i="42"/>
  <c r="M43" i="42"/>
  <c r="H43" i="42"/>
  <c r="C43" i="42"/>
  <c r="F43" i="42" s="1"/>
  <c r="N42" i="42"/>
  <c r="M42" i="42"/>
  <c r="O42" i="42" s="1"/>
  <c r="H42" i="42"/>
  <c r="F42" i="42"/>
  <c r="C42" i="42"/>
  <c r="E42" i="42" s="1"/>
  <c r="D42" i="42" s="1"/>
  <c r="N41" i="42"/>
  <c r="M41" i="42"/>
  <c r="H41" i="42"/>
  <c r="C41" i="42"/>
  <c r="E41" i="42" s="1"/>
  <c r="D41" i="42" s="1"/>
  <c r="N40" i="42"/>
  <c r="M40" i="42"/>
  <c r="H40" i="42"/>
  <c r="C40" i="42"/>
  <c r="F40" i="42" s="1"/>
  <c r="N39" i="42"/>
  <c r="M39" i="42"/>
  <c r="H39" i="42"/>
  <c r="F39" i="42"/>
  <c r="C39" i="42"/>
  <c r="E39" i="42" s="1"/>
  <c r="D39" i="42" s="1"/>
  <c r="N38" i="42"/>
  <c r="M38" i="42"/>
  <c r="O38" i="42" s="1"/>
  <c r="H38" i="42"/>
  <c r="F38" i="42"/>
  <c r="C38" i="42"/>
  <c r="E38" i="42" s="1"/>
  <c r="D38" i="42" s="1"/>
  <c r="N37" i="42"/>
  <c r="M37" i="42"/>
  <c r="H37" i="42"/>
  <c r="C37" i="42"/>
  <c r="E37" i="42" s="1"/>
  <c r="D37" i="42" s="1"/>
  <c r="N36" i="42"/>
  <c r="O36" i="42" s="1"/>
  <c r="M36" i="42"/>
  <c r="H36" i="42"/>
  <c r="E36" i="42"/>
  <c r="D36" i="42" s="1"/>
  <c r="C36" i="42"/>
  <c r="F36" i="42" s="1"/>
  <c r="N35" i="42"/>
  <c r="M35" i="42"/>
  <c r="H35" i="42"/>
  <c r="C35" i="42"/>
  <c r="F35" i="42" s="1"/>
  <c r="N34" i="42"/>
  <c r="M34" i="42"/>
  <c r="H34" i="42"/>
  <c r="F34" i="42"/>
  <c r="C34" i="42"/>
  <c r="E34" i="42" s="1"/>
  <c r="D34" i="42" s="1"/>
  <c r="N33" i="42"/>
  <c r="M33" i="42"/>
  <c r="H33" i="42"/>
  <c r="C33" i="42"/>
  <c r="E33" i="42" s="1"/>
  <c r="D33" i="42" s="1"/>
  <c r="N32" i="42"/>
  <c r="M32" i="42"/>
  <c r="H32" i="42"/>
  <c r="C32" i="42"/>
  <c r="F32" i="42" s="1"/>
  <c r="N31" i="42"/>
  <c r="M31" i="42"/>
  <c r="H31" i="42"/>
  <c r="F31" i="42"/>
  <c r="C31" i="42"/>
  <c r="E31" i="42" s="1"/>
  <c r="D31" i="42" s="1"/>
  <c r="N30" i="42"/>
  <c r="M30" i="42"/>
  <c r="O30" i="42" s="1"/>
  <c r="H30" i="42"/>
  <c r="F30" i="42"/>
  <c r="C30" i="42"/>
  <c r="E30" i="42" s="1"/>
  <c r="D30" i="42" s="1"/>
  <c r="N29" i="42"/>
  <c r="M29" i="42"/>
  <c r="H29" i="42"/>
  <c r="C29" i="42"/>
  <c r="E29" i="42" s="1"/>
  <c r="D29" i="42" s="1"/>
  <c r="N28" i="42"/>
  <c r="M28" i="42"/>
  <c r="H28" i="42"/>
  <c r="E28" i="42"/>
  <c r="D28" i="42" s="1"/>
  <c r="C28" i="42"/>
  <c r="F28" i="42" s="1"/>
  <c r="N27" i="42"/>
  <c r="M27" i="42"/>
  <c r="H27" i="42"/>
  <c r="C27" i="42"/>
  <c r="F27" i="42" s="1"/>
  <c r="N26" i="42"/>
  <c r="M26" i="42"/>
  <c r="H26" i="42"/>
  <c r="F26" i="42"/>
  <c r="C26" i="42"/>
  <c r="E26" i="42" s="1"/>
  <c r="D26" i="42" s="1"/>
  <c r="N25" i="42"/>
  <c r="M25" i="42"/>
  <c r="H25" i="42"/>
  <c r="C25" i="42"/>
  <c r="E25" i="42" s="1"/>
  <c r="D25" i="42" s="1"/>
  <c r="N24" i="42"/>
  <c r="M24" i="42"/>
  <c r="H24" i="42"/>
  <c r="C24" i="42"/>
  <c r="F24" i="42" s="1"/>
  <c r="N23" i="42"/>
  <c r="M23" i="42"/>
  <c r="H23" i="42"/>
  <c r="F23" i="42"/>
  <c r="C23" i="42"/>
  <c r="E23" i="42" s="1"/>
  <c r="D23" i="42" s="1"/>
  <c r="N22" i="42"/>
  <c r="M22" i="42"/>
  <c r="O22" i="42" s="1"/>
  <c r="H22" i="42"/>
  <c r="F22" i="42"/>
  <c r="C22" i="42"/>
  <c r="E22" i="42" s="1"/>
  <c r="D22" i="42" s="1"/>
  <c r="N21" i="42"/>
  <c r="M21" i="42"/>
  <c r="H21" i="42"/>
  <c r="C21" i="42"/>
  <c r="E21" i="42" s="1"/>
  <c r="D21" i="42" s="1"/>
  <c r="N20" i="42"/>
  <c r="M20" i="42"/>
  <c r="H20" i="42"/>
  <c r="F20" i="42"/>
  <c r="E20" i="42"/>
  <c r="D20" i="42" s="1"/>
  <c r="C20" i="42"/>
  <c r="N19" i="42"/>
  <c r="M19" i="42"/>
  <c r="H19" i="42"/>
  <c r="C19" i="42"/>
  <c r="F19" i="42" s="1"/>
  <c r="N18" i="42"/>
  <c r="M18" i="42"/>
  <c r="H18" i="42"/>
  <c r="F18" i="42"/>
  <c r="C18" i="42"/>
  <c r="E18" i="42" s="1"/>
  <c r="D18" i="42" s="1"/>
  <c r="N17" i="42"/>
  <c r="M17" i="42"/>
  <c r="H17" i="42"/>
  <c r="C17" i="42"/>
  <c r="E17" i="42" s="1"/>
  <c r="D17" i="42" s="1"/>
  <c r="N16" i="42"/>
  <c r="M16" i="42"/>
  <c r="H16" i="42"/>
  <c r="C16" i="42"/>
  <c r="F16" i="42" s="1"/>
  <c r="N15" i="42"/>
  <c r="M15" i="42"/>
  <c r="H15" i="42"/>
  <c r="F15" i="42"/>
  <c r="C15" i="42"/>
  <c r="E15" i="42" s="1"/>
  <c r="D15" i="42" s="1"/>
  <c r="N14" i="42"/>
  <c r="M14" i="42"/>
  <c r="O14" i="42" s="1"/>
  <c r="H14" i="42"/>
  <c r="F14" i="42"/>
  <c r="C14" i="42"/>
  <c r="E14" i="42" s="1"/>
  <c r="D14" i="42" s="1"/>
  <c r="N13" i="42"/>
  <c r="M13" i="42"/>
  <c r="H13" i="42"/>
  <c r="C13" i="42"/>
  <c r="E13" i="42" s="1"/>
  <c r="D13" i="42" s="1"/>
  <c r="N12" i="42"/>
  <c r="O12" i="42" s="1"/>
  <c r="M12" i="42"/>
  <c r="H12" i="42"/>
  <c r="F12" i="42"/>
  <c r="E12" i="42"/>
  <c r="D12" i="42" s="1"/>
  <c r="C12" i="42"/>
  <c r="N11" i="42"/>
  <c r="M11" i="42"/>
  <c r="H11" i="42"/>
  <c r="C11" i="42"/>
  <c r="F11" i="42" s="1"/>
  <c r="N10" i="42"/>
  <c r="M10" i="42"/>
  <c r="O10" i="42" s="1"/>
  <c r="H10" i="42"/>
  <c r="F10" i="42"/>
  <c r="C10" i="42"/>
  <c r="E10" i="42" s="1"/>
  <c r="D10" i="42" s="1"/>
  <c r="N9" i="42"/>
  <c r="M9" i="42"/>
  <c r="H9" i="42"/>
  <c r="C9" i="42"/>
  <c r="E9" i="42" s="1"/>
  <c r="D9" i="42" s="1"/>
  <c r="N8" i="42"/>
  <c r="M8" i="42"/>
  <c r="H8" i="42"/>
  <c r="C8" i="42"/>
  <c r="E8" i="42" s="1"/>
  <c r="D8" i="42" s="1"/>
  <c r="N7" i="42"/>
  <c r="M7" i="42"/>
  <c r="H7" i="42"/>
  <c r="C7" i="42"/>
  <c r="E7" i="42" s="1"/>
  <c r="D7" i="42" s="1"/>
  <c r="N6" i="42"/>
  <c r="M6" i="42"/>
  <c r="H6" i="42"/>
  <c r="F6" i="42"/>
  <c r="C6" i="42"/>
  <c r="E6" i="42" s="1"/>
  <c r="D6" i="42" s="1"/>
  <c r="N5" i="42"/>
  <c r="M5" i="42"/>
  <c r="H5" i="42"/>
  <c r="C5" i="42"/>
  <c r="E5" i="42" s="1"/>
  <c r="D5" i="42" s="1"/>
  <c r="N4" i="42"/>
  <c r="M4" i="42"/>
  <c r="H4" i="42"/>
  <c r="C4" i="42"/>
  <c r="E4" i="42" s="1"/>
  <c r="D4" i="42" s="1"/>
  <c r="N3" i="42"/>
  <c r="M3" i="42"/>
  <c r="O3" i="42" s="1"/>
  <c r="H3" i="42"/>
  <c r="C3" i="42"/>
  <c r="E3" i="42" s="1"/>
  <c r="D3" i="42" s="1"/>
  <c r="N2" i="42"/>
  <c r="M2" i="42"/>
  <c r="O2" i="42" s="1"/>
  <c r="H2" i="42"/>
  <c r="F2" i="42"/>
  <c r="C2" i="42"/>
  <c r="E2" i="42" s="1"/>
  <c r="D2" i="42" s="1"/>
  <c r="F8" i="42" l="1"/>
  <c r="E16" i="42"/>
  <c r="D16" i="42" s="1"/>
  <c r="E24" i="42"/>
  <c r="D24" i="42" s="1"/>
  <c r="E32" i="42"/>
  <c r="D32" i="42" s="1"/>
  <c r="E40" i="42"/>
  <c r="D40" i="42" s="1"/>
  <c r="E48" i="42"/>
  <c r="D48" i="42" s="1"/>
  <c r="E53" i="42"/>
  <c r="D53" i="42" s="1"/>
  <c r="E57" i="42"/>
  <c r="D57" i="42" s="1"/>
  <c r="E62" i="42"/>
  <c r="D62" i="42" s="1"/>
  <c r="E65" i="42"/>
  <c r="D65" i="42" s="1"/>
  <c r="E69" i="42"/>
  <c r="D69" i="42" s="1"/>
  <c r="O70" i="42"/>
  <c r="E73" i="42"/>
  <c r="D73" i="42" s="1"/>
  <c r="E77" i="42"/>
  <c r="D77" i="42" s="1"/>
  <c r="E81" i="42"/>
  <c r="D81" i="42" s="1"/>
  <c r="E85" i="42"/>
  <c r="D85" i="42" s="1"/>
  <c r="E89" i="42"/>
  <c r="D89" i="42" s="1"/>
  <c r="O90" i="42"/>
  <c r="E93" i="42"/>
  <c r="D93" i="42" s="1"/>
  <c r="F100" i="42"/>
  <c r="F104" i="42"/>
  <c r="F108" i="42"/>
  <c r="F112" i="42"/>
  <c r="F116" i="42"/>
  <c r="F120" i="42"/>
  <c r="F124" i="42"/>
  <c r="F128" i="42"/>
  <c r="F132" i="42"/>
  <c r="F136" i="42"/>
  <c r="F140" i="42"/>
  <c r="E144" i="42"/>
  <c r="D144" i="42" s="1"/>
  <c r="E160" i="42"/>
  <c r="D160" i="42" s="1"/>
  <c r="E173" i="42"/>
  <c r="D173" i="42" s="1"/>
  <c r="E187" i="42"/>
  <c r="D187" i="42" s="1"/>
  <c r="E206" i="42"/>
  <c r="D206" i="42" s="1"/>
  <c r="O51" i="42"/>
  <c r="E201" i="42"/>
  <c r="D201" i="42" s="1"/>
  <c r="F4" i="42"/>
  <c r="E11" i="42"/>
  <c r="D11" i="42" s="1"/>
  <c r="E19" i="42"/>
  <c r="D19" i="42" s="1"/>
  <c r="E27" i="42"/>
  <c r="D27" i="42" s="1"/>
  <c r="E35" i="42"/>
  <c r="D35" i="42" s="1"/>
  <c r="E43" i="42"/>
  <c r="D43" i="42" s="1"/>
  <c r="O48" i="42"/>
  <c r="E58" i="42"/>
  <c r="D58" i="42" s="1"/>
  <c r="E67" i="42"/>
  <c r="D67" i="42" s="1"/>
  <c r="E74" i="42"/>
  <c r="D74" i="42" s="1"/>
  <c r="E82" i="42"/>
  <c r="D82" i="42" s="1"/>
  <c r="E90" i="42"/>
  <c r="D90" i="42" s="1"/>
  <c r="O102" i="42"/>
  <c r="O110" i="42"/>
  <c r="O134" i="42"/>
  <c r="O140" i="42"/>
  <c r="O145" i="42"/>
  <c r="E152" i="42"/>
  <c r="D152" i="42" s="1"/>
  <c r="E167" i="42"/>
  <c r="D167" i="42" s="1"/>
  <c r="O28" i="42"/>
  <c r="O64" i="42"/>
  <c r="O73" i="42"/>
  <c r="O136" i="42"/>
  <c r="O16" i="42"/>
  <c r="O54" i="42"/>
  <c r="O58" i="42"/>
  <c r="O60" i="42"/>
  <c r="O108" i="42"/>
  <c r="O112" i="42"/>
  <c r="O116" i="42"/>
  <c r="O120" i="42"/>
  <c r="O44" i="42"/>
  <c r="O78" i="42"/>
  <c r="O84" i="42"/>
  <c r="O86" i="42"/>
  <c r="O88" i="42"/>
  <c r="O122" i="42"/>
  <c r="O57" i="42"/>
  <c r="O62" i="42"/>
  <c r="O118" i="42"/>
  <c r="O9" i="42"/>
  <c r="O76" i="42"/>
  <c r="O82" i="42"/>
  <c r="O114" i="42"/>
  <c r="O161" i="42"/>
  <c r="O8" i="42"/>
  <c r="O34" i="42"/>
  <c r="O6" i="42"/>
  <c r="O26" i="42"/>
  <c r="O32" i="42"/>
  <c r="O74" i="42"/>
  <c r="O100" i="42"/>
  <c r="O106" i="42"/>
  <c r="O132" i="42"/>
  <c r="O138" i="42"/>
  <c r="O157" i="42"/>
  <c r="O40" i="42"/>
  <c r="O7" i="42"/>
  <c r="O4" i="42"/>
  <c r="O5" i="42"/>
  <c r="O18" i="42"/>
  <c r="O20" i="42"/>
  <c r="O24" i="42"/>
  <c r="O56" i="42"/>
  <c r="O67" i="42"/>
  <c r="O92" i="42"/>
  <c r="O94" i="42"/>
  <c r="O98" i="42"/>
  <c r="O124" i="42"/>
  <c r="O126" i="42"/>
  <c r="O130" i="42"/>
  <c r="O153" i="42"/>
  <c r="O15" i="42"/>
  <c r="O23" i="42"/>
  <c r="O31" i="42"/>
  <c r="O39" i="42"/>
  <c r="O47" i="42"/>
  <c r="E63" i="42"/>
  <c r="D63" i="42" s="1"/>
  <c r="F63" i="42"/>
  <c r="F66" i="42"/>
  <c r="E66" i="42"/>
  <c r="D66" i="42" s="1"/>
  <c r="E99" i="42"/>
  <c r="D99" i="42" s="1"/>
  <c r="F99" i="42"/>
  <c r="E131" i="42"/>
  <c r="D131" i="42" s="1"/>
  <c r="F131" i="42"/>
  <c r="F3" i="42"/>
  <c r="F7" i="42"/>
  <c r="O11" i="42"/>
  <c r="F13" i="42"/>
  <c r="O19" i="42"/>
  <c r="F21" i="42"/>
  <c r="O27" i="42"/>
  <c r="F29" i="42"/>
  <c r="O35" i="42"/>
  <c r="F37" i="42"/>
  <c r="O43" i="42"/>
  <c r="F45" i="42"/>
  <c r="F56" i="42"/>
  <c r="O61" i="42"/>
  <c r="F72" i="42"/>
  <c r="E75" i="42"/>
  <c r="D75" i="42" s="1"/>
  <c r="F75" i="42"/>
  <c r="E107" i="42"/>
  <c r="D107" i="42" s="1"/>
  <c r="F107" i="42"/>
  <c r="E60" i="42"/>
  <c r="D60" i="42" s="1"/>
  <c r="F60" i="42"/>
  <c r="F61" i="42"/>
  <c r="E61" i="42"/>
  <c r="D61" i="42" s="1"/>
  <c r="E83" i="42"/>
  <c r="D83" i="42" s="1"/>
  <c r="F83" i="42"/>
  <c r="E115" i="42"/>
  <c r="D115" i="42" s="1"/>
  <c r="F115" i="42"/>
  <c r="F5" i="42"/>
  <c r="F9" i="42"/>
  <c r="F17" i="42"/>
  <c r="F25" i="42"/>
  <c r="F33" i="42"/>
  <c r="F41" i="42"/>
  <c r="F49" i="42"/>
  <c r="F50" i="42"/>
  <c r="E50" i="42"/>
  <c r="D50" i="42" s="1"/>
  <c r="E91" i="42"/>
  <c r="D91" i="42" s="1"/>
  <c r="F91" i="42"/>
  <c r="E123" i="42"/>
  <c r="D123" i="42" s="1"/>
  <c r="F123" i="42"/>
  <c r="O81" i="42"/>
  <c r="O89" i="42"/>
  <c r="O97" i="42"/>
  <c r="O105" i="42"/>
  <c r="O113" i="42"/>
  <c r="O121" i="42"/>
  <c r="O129" i="42"/>
  <c r="O137" i="42"/>
  <c r="F158" i="42"/>
  <c r="E158" i="42"/>
  <c r="D158" i="42" s="1"/>
  <c r="O13" i="42"/>
  <c r="O21" i="42"/>
  <c r="O29" i="42"/>
  <c r="O37" i="42"/>
  <c r="O45" i="42"/>
  <c r="O53" i="42"/>
  <c r="O59" i="42"/>
  <c r="O65" i="42"/>
  <c r="O66" i="42"/>
  <c r="O77" i="42"/>
  <c r="F79" i="42"/>
  <c r="O85" i="42"/>
  <c r="F87" i="42"/>
  <c r="O93" i="42"/>
  <c r="F95" i="42"/>
  <c r="O101" i="42"/>
  <c r="F103" i="42"/>
  <c r="O109" i="42"/>
  <c r="F111" i="42"/>
  <c r="O117" i="42"/>
  <c r="F119" i="42"/>
  <c r="O125" i="42"/>
  <c r="F127" i="42"/>
  <c r="O133" i="42"/>
  <c r="F135" i="42"/>
  <c r="O141" i="42"/>
  <c r="F146" i="42"/>
  <c r="E146" i="42"/>
  <c r="D146" i="42" s="1"/>
  <c r="F162" i="42"/>
  <c r="E162" i="42"/>
  <c r="D162" i="42" s="1"/>
  <c r="E169" i="42"/>
  <c r="D169" i="42" s="1"/>
  <c r="F171" i="42"/>
  <c r="E171" i="42"/>
  <c r="D171" i="42" s="1"/>
  <c r="F179" i="42"/>
  <c r="E179" i="42"/>
  <c r="D179" i="42" s="1"/>
  <c r="E193" i="42"/>
  <c r="D193" i="42" s="1"/>
  <c r="F195" i="42"/>
  <c r="E195" i="42"/>
  <c r="D195" i="42" s="1"/>
  <c r="F150" i="42"/>
  <c r="E150" i="42"/>
  <c r="D150" i="42" s="1"/>
  <c r="O17" i="42"/>
  <c r="O25" i="42"/>
  <c r="O33" i="42"/>
  <c r="O41" i="42"/>
  <c r="O49" i="42"/>
  <c r="O50" i="42"/>
  <c r="O69" i="42"/>
  <c r="F139" i="42"/>
  <c r="F154" i="42"/>
  <c r="E154" i="42"/>
  <c r="D154" i="42" s="1"/>
  <c r="E165" i="42"/>
  <c r="D165" i="42" s="1"/>
  <c r="E189" i="42"/>
  <c r="D189" i="42" s="1"/>
  <c r="O75" i="42"/>
  <c r="O83" i="42"/>
  <c r="O91" i="42"/>
  <c r="O99" i="42"/>
  <c r="O107" i="42"/>
  <c r="O115" i="42"/>
  <c r="O123" i="42"/>
  <c r="O131" i="42"/>
  <c r="O139" i="42"/>
  <c r="O147" i="42"/>
  <c r="O155" i="42"/>
  <c r="O163" i="42"/>
  <c r="O176" i="42"/>
  <c r="O186" i="42"/>
  <c r="O55" i="42"/>
  <c r="O63" i="42"/>
  <c r="O71" i="42"/>
  <c r="O79" i="42"/>
  <c r="O87" i="42"/>
  <c r="O95" i="42"/>
  <c r="O103" i="42"/>
  <c r="O111" i="42"/>
  <c r="O119" i="42"/>
  <c r="O127" i="42"/>
  <c r="O135" i="42"/>
  <c r="O143" i="42"/>
  <c r="O151" i="42"/>
  <c r="O159" i="42"/>
  <c r="E175" i="42"/>
  <c r="D175" i="42" s="1"/>
  <c r="E181" i="42"/>
  <c r="D181" i="42" s="1"/>
  <c r="E185" i="42"/>
  <c r="D185" i="42" s="1"/>
  <c r="E199" i="42"/>
  <c r="D199" i="42" s="1"/>
  <c r="E203" i="42"/>
  <c r="D203" i="42" s="1"/>
  <c r="F143" i="42"/>
  <c r="E143" i="42"/>
  <c r="D143" i="42" s="1"/>
  <c r="F147" i="42"/>
  <c r="E147" i="42"/>
  <c r="D147" i="42" s="1"/>
  <c r="F151" i="42"/>
  <c r="E151" i="42"/>
  <c r="D151" i="42" s="1"/>
  <c r="F155" i="42"/>
  <c r="E155" i="42"/>
  <c r="D155" i="42" s="1"/>
  <c r="F159" i="42"/>
  <c r="E159" i="42"/>
  <c r="D159" i="42" s="1"/>
  <c r="F163" i="42"/>
  <c r="E163" i="42"/>
  <c r="D163" i="42" s="1"/>
  <c r="F188" i="42"/>
  <c r="E188" i="42"/>
  <c r="D188" i="42" s="1"/>
  <c r="F196" i="42"/>
  <c r="E196" i="42"/>
  <c r="D196" i="42" s="1"/>
  <c r="O168" i="42"/>
  <c r="F170" i="42"/>
  <c r="E170" i="42"/>
  <c r="D170" i="42" s="1"/>
  <c r="F145" i="42"/>
  <c r="E145" i="42"/>
  <c r="D145" i="42" s="1"/>
  <c r="F149" i="42"/>
  <c r="E149" i="42"/>
  <c r="D149" i="42" s="1"/>
  <c r="F153" i="42"/>
  <c r="E153" i="42"/>
  <c r="D153" i="42" s="1"/>
  <c r="F157" i="42"/>
  <c r="E157" i="42"/>
  <c r="D157" i="42" s="1"/>
  <c r="F161" i="42"/>
  <c r="E161" i="42"/>
  <c r="D161" i="42" s="1"/>
  <c r="F172" i="42"/>
  <c r="E172" i="42"/>
  <c r="D172" i="42" s="1"/>
  <c r="F178" i="42"/>
  <c r="E178" i="42"/>
  <c r="D178" i="42" s="1"/>
  <c r="O170" i="42"/>
  <c r="F180" i="42"/>
  <c r="E180" i="42"/>
  <c r="D180" i="42" s="1"/>
  <c r="O184" i="42"/>
  <c r="F186" i="42"/>
  <c r="E186" i="42"/>
  <c r="D186" i="42" s="1"/>
  <c r="O192" i="42"/>
  <c r="F194" i="42"/>
  <c r="E194" i="42"/>
  <c r="D194" i="42" s="1"/>
  <c r="O200" i="42"/>
  <c r="O166" i="42"/>
  <c r="F168" i="42"/>
  <c r="E168" i="42"/>
  <c r="D168" i="42" s="1"/>
  <c r="O174" i="42"/>
  <c r="F176" i="42"/>
  <c r="E176" i="42"/>
  <c r="D176" i="42" s="1"/>
  <c r="O182" i="42"/>
  <c r="F184" i="42"/>
  <c r="E184" i="42"/>
  <c r="D184" i="42" s="1"/>
  <c r="O190" i="42"/>
  <c r="F192" i="42"/>
  <c r="E192" i="42"/>
  <c r="D192" i="42" s="1"/>
  <c r="O198" i="42"/>
  <c r="F200" i="42"/>
  <c r="E200" i="42"/>
  <c r="D200" i="42" s="1"/>
  <c r="O142" i="42"/>
  <c r="O144" i="42"/>
  <c r="O146" i="42"/>
  <c r="O148" i="42"/>
  <c r="O150" i="42"/>
  <c r="O152" i="42"/>
  <c r="O154" i="42"/>
  <c r="O156" i="42"/>
  <c r="O158" i="42"/>
  <c r="O160" i="42"/>
  <c r="O162" i="42"/>
  <c r="O164" i="42"/>
  <c r="F166" i="42"/>
  <c r="E166" i="42"/>
  <c r="D166" i="42" s="1"/>
  <c r="O172" i="42"/>
  <c r="F174" i="42"/>
  <c r="E174" i="42"/>
  <c r="D174" i="42" s="1"/>
  <c r="O180" i="42"/>
  <c r="F182" i="42"/>
  <c r="E182" i="42"/>
  <c r="D182" i="42" s="1"/>
  <c r="O188" i="42"/>
  <c r="F190" i="42"/>
  <c r="E190" i="42"/>
  <c r="D190" i="42" s="1"/>
  <c r="O196" i="42"/>
  <c r="F198" i="42"/>
  <c r="E198" i="42"/>
  <c r="D198" i="42" s="1"/>
  <c r="O165" i="42"/>
  <c r="O167" i="42"/>
  <c r="O169" i="42"/>
  <c r="O171" i="42"/>
  <c r="O173" i="42"/>
  <c r="O175" i="42"/>
  <c r="O177" i="42"/>
  <c r="O179" i="42"/>
  <c r="O181" i="42"/>
  <c r="O183" i="42"/>
  <c r="O185" i="42"/>
  <c r="O187" i="42"/>
  <c r="O189" i="42"/>
  <c r="O191" i="42"/>
  <c r="O193" i="42"/>
  <c r="O195" i="42"/>
  <c r="O197" i="42"/>
  <c r="O199" i="42"/>
  <c r="O201" i="42"/>
  <c r="E202" i="42"/>
  <c r="D202" i="42" s="1"/>
  <c r="O203" i="42"/>
  <c r="E204" i="42"/>
  <c r="D204" i="42" s="1"/>
  <c r="O205" i="42"/>
  <c r="O202" i="42"/>
  <c r="O204" i="42"/>
  <c r="W27" i="30"/>
  <c r="V31" i="30" s="1"/>
  <c r="V27" i="30"/>
  <c r="V30" i="30" s="1"/>
  <c r="C2" i="9" l="1"/>
  <c r="H2" i="9"/>
  <c r="M2" i="9"/>
  <c r="N2" i="9"/>
  <c r="C3" i="9"/>
  <c r="H3" i="9"/>
  <c r="M3" i="9"/>
  <c r="N3" i="9"/>
  <c r="C4" i="9"/>
  <c r="H4" i="9"/>
  <c r="M4" i="9"/>
  <c r="N4" i="9"/>
  <c r="C6" i="9"/>
  <c r="H6" i="9"/>
  <c r="M6" i="9"/>
  <c r="N6" i="9"/>
  <c r="C7" i="9"/>
  <c r="H7" i="9"/>
  <c r="M7" i="9"/>
  <c r="N7" i="9"/>
  <c r="C10" i="9"/>
  <c r="H10" i="9"/>
  <c r="M10" i="9"/>
  <c r="N10" i="9"/>
  <c r="C11" i="9"/>
  <c r="H11" i="9"/>
  <c r="M11" i="9"/>
  <c r="N11" i="9"/>
  <c r="C12" i="9"/>
  <c r="H12" i="9"/>
  <c r="M12" i="9"/>
  <c r="N12" i="9"/>
  <c r="C13" i="9"/>
  <c r="H13" i="9"/>
  <c r="M13" i="9"/>
  <c r="N13" i="9"/>
  <c r="C14" i="9"/>
  <c r="H14" i="9"/>
  <c r="M14" i="9"/>
  <c r="N14" i="9"/>
  <c r="C15" i="9"/>
  <c r="H15" i="9"/>
  <c r="M15" i="9"/>
  <c r="N15" i="9"/>
  <c r="C17" i="9"/>
  <c r="H17" i="9"/>
  <c r="M17" i="9"/>
  <c r="N17" i="9"/>
  <c r="C18" i="9"/>
  <c r="H18" i="9"/>
  <c r="M18" i="9"/>
  <c r="N18" i="9"/>
  <c r="C19" i="9"/>
  <c r="H19" i="9"/>
  <c r="M19" i="9"/>
  <c r="N19" i="9"/>
  <c r="C20" i="9"/>
  <c r="H20" i="9"/>
  <c r="M20" i="9"/>
  <c r="N20" i="9"/>
  <c r="C21" i="9"/>
  <c r="H21" i="9"/>
  <c r="M21" i="9"/>
  <c r="N21" i="9"/>
  <c r="C22" i="9"/>
  <c r="H22" i="9"/>
  <c r="M22" i="9"/>
  <c r="N22" i="9"/>
  <c r="C23" i="9"/>
  <c r="H23" i="9"/>
  <c r="M23" i="9"/>
  <c r="N23" i="9"/>
  <c r="C25" i="9"/>
  <c r="H25" i="9"/>
  <c r="M25" i="9"/>
  <c r="N25" i="9"/>
  <c r="C26" i="9"/>
  <c r="H26" i="9"/>
  <c r="M26" i="9"/>
  <c r="N26" i="9"/>
  <c r="C28" i="9"/>
  <c r="H28" i="9"/>
  <c r="M28" i="9"/>
  <c r="N28" i="9"/>
  <c r="C29" i="9"/>
  <c r="H29" i="9"/>
  <c r="M29" i="9"/>
  <c r="N29" i="9"/>
  <c r="C30" i="9"/>
  <c r="H30" i="9"/>
  <c r="M30" i="9"/>
  <c r="N30" i="9"/>
  <c r="C34" i="9"/>
  <c r="H34" i="9"/>
  <c r="M34" i="9"/>
  <c r="N34" i="9"/>
  <c r="C36" i="9"/>
  <c r="H36" i="9"/>
  <c r="M36" i="9"/>
  <c r="N36" i="9"/>
  <c r="C37" i="9"/>
  <c r="H37" i="9"/>
  <c r="M37" i="9"/>
  <c r="N37" i="9"/>
  <c r="C38" i="9"/>
  <c r="H38" i="9"/>
  <c r="M38" i="9"/>
  <c r="N38" i="9"/>
  <c r="C39" i="9"/>
  <c r="H39" i="9"/>
  <c r="M39" i="9"/>
  <c r="N39" i="9"/>
  <c r="C40" i="9"/>
  <c r="H40" i="9"/>
  <c r="M40" i="9"/>
  <c r="N40" i="9"/>
  <c r="C41" i="9"/>
  <c r="H41" i="9"/>
  <c r="M41" i="9"/>
  <c r="N41" i="9"/>
  <c r="C42" i="9"/>
  <c r="H42" i="9"/>
  <c r="M42" i="9"/>
  <c r="N42" i="9"/>
  <c r="C46" i="9"/>
  <c r="H46" i="9"/>
  <c r="M46" i="9"/>
  <c r="N46" i="9"/>
  <c r="C48" i="9"/>
  <c r="H48" i="9"/>
  <c r="M48" i="9"/>
  <c r="N48" i="9"/>
  <c r="C49" i="9"/>
  <c r="H49" i="9"/>
  <c r="M49" i="9"/>
  <c r="N49" i="9"/>
  <c r="C51" i="9"/>
  <c r="H51" i="9"/>
  <c r="M51" i="9"/>
  <c r="N51" i="9"/>
  <c r="C52" i="9"/>
  <c r="H52" i="9"/>
  <c r="M52" i="9"/>
  <c r="N52" i="9"/>
  <c r="C53" i="9"/>
  <c r="H53" i="9"/>
  <c r="M53" i="9"/>
  <c r="N53" i="9"/>
  <c r="C54" i="9"/>
  <c r="H54" i="9"/>
  <c r="M54" i="9"/>
  <c r="N54" i="9"/>
  <c r="C55" i="9"/>
  <c r="H55" i="9"/>
  <c r="M55" i="9"/>
  <c r="N55" i="9"/>
  <c r="C56" i="9"/>
  <c r="H56" i="9"/>
  <c r="M56" i="9"/>
  <c r="N56" i="9"/>
  <c r="C58" i="9"/>
  <c r="H58" i="9"/>
  <c r="M58" i="9"/>
  <c r="N58" i="9"/>
  <c r="C59" i="9"/>
  <c r="H59" i="9"/>
  <c r="M59" i="9"/>
  <c r="N59" i="9"/>
  <c r="C67" i="9"/>
  <c r="H67" i="9"/>
  <c r="M67" i="9"/>
  <c r="N67" i="9"/>
  <c r="C68" i="9"/>
  <c r="H68" i="9"/>
  <c r="M68" i="9"/>
  <c r="N68" i="9"/>
  <c r="C69" i="9"/>
  <c r="H69" i="9"/>
  <c r="M69" i="9"/>
  <c r="N69" i="9"/>
  <c r="C71" i="9"/>
  <c r="H71" i="9"/>
  <c r="M71" i="9"/>
  <c r="N71" i="9"/>
  <c r="C72" i="9"/>
  <c r="H72" i="9"/>
  <c r="M72" i="9"/>
  <c r="N72" i="9"/>
  <c r="C73" i="9"/>
  <c r="H73" i="9"/>
  <c r="M73" i="9"/>
  <c r="N73" i="9"/>
  <c r="C75" i="9"/>
  <c r="H75" i="9"/>
  <c r="M75" i="9"/>
  <c r="N75" i="9"/>
  <c r="C79" i="9"/>
  <c r="H79" i="9"/>
  <c r="M79" i="9"/>
  <c r="N79" i="9"/>
  <c r="C84" i="9"/>
  <c r="H84" i="9"/>
  <c r="M84" i="9"/>
  <c r="N84" i="9"/>
  <c r="C90" i="9"/>
  <c r="H90" i="9"/>
  <c r="M90" i="9"/>
  <c r="N90" i="9"/>
  <c r="C100" i="9"/>
  <c r="H100" i="9"/>
  <c r="M100" i="9"/>
  <c r="N100" i="9"/>
  <c r="C110" i="9"/>
  <c r="H110" i="9"/>
  <c r="M110" i="9"/>
  <c r="N110" i="9"/>
  <c r="C113" i="9"/>
  <c r="H113" i="9"/>
  <c r="M113" i="9"/>
  <c r="N113" i="9"/>
  <c r="C114" i="9"/>
  <c r="H114" i="9"/>
  <c r="M114" i="9"/>
  <c r="N114" i="9"/>
  <c r="C116" i="9"/>
  <c r="H116" i="9"/>
  <c r="M116" i="9"/>
  <c r="N116" i="9"/>
  <c r="C122" i="9"/>
  <c r="H122" i="9"/>
  <c r="M122" i="9"/>
  <c r="N122" i="9"/>
  <c r="C131" i="9"/>
  <c r="H131" i="9"/>
  <c r="M131" i="9"/>
  <c r="N131" i="9"/>
  <c r="C133" i="9"/>
  <c r="H133" i="9"/>
  <c r="M133" i="9"/>
  <c r="N133" i="9"/>
  <c r="C135" i="9"/>
  <c r="H135" i="9"/>
  <c r="M135" i="9"/>
  <c r="N135" i="9"/>
  <c r="C146" i="9"/>
  <c r="H146" i="9"/>
  <c r="M146" i="9"/>
  <c r="N146" i="9"/>
  <c r="C152" i="9"/>
  <c r="H152" i="9"/>
  <c r="M152" i="9"/>
  <c r="N152" i="9"/>
  <c r="C155" i="9"/>
  <c r="H155" i="9"/>
  <c r="M155" i="9"/>
  <c r="N155" i="9"/>
  <c r="C157" i="9"/>
  <c r="H157" i="9"/>
  <c r="M157" i="9"/>
  <c r="N157" i="9"/>
  <c r="C167" i="9"/>
  <c r="H167" i="9"/>
  <c r="M167" i="9"/>
  <c r="N167" i="9"/>
  <c r="C168" i="9"/>
  <c r="H168" i="9"/>
  <c r="M168" i="9"/>
  <c r="N168" i="9"/>
  <c r="C174" i="9"/>
  <c r="H174" i="9"/>
  <c r="M174" i="9"/>
  <c r="N174" i="9"/>
  <c r="C183" i="9"/>
  <c r="H183" i="9"/>
  <c r="M183" i="9"/>
  <c r="N183" i="9"/>
  <c r="C191" i="9"/>
  <c r="H191" i="9"/>
  <c r="M191" i="9"/>
  <c r="N191" i="9"/>
  <c r="C215" i="9"/>
  <c r="H215" i="9"/>
  <c r="M215" i="9"/>
  <c r="N215" i="9"/>
  <c r="C216" i="9"/>
  <c r="H216" i="9"/>
  <c r="M216" i="9"/>
  <c r="N216" i="9"/>
  <c r="C219" i="9"/>
  <c r="H219" i="9"/>
  <c r="M219" i="9"/>
  <c r="N219" i="9"/>
  <c r="C222" i="9"/>
  <c r="H222" i="9"/>
  <c r="M222" i="9"/>
  <c r="N222" i="9"/>
  <c r="C226" i="9"/>
  <c r="H226" i="9"/>
  <c r="M226" i="9"/>
  <c r="N226" i="9"/>
  <c r="C236" i="9"/>
  <c r="H236" i="9"/>
  <c r="M236" i="9"/>
  <c r="N236" i="9"/>
  <c r="C247" i="9"/>
  <c r="H247" i="9"/>
  <c r="M247" i="9"/>
  <c r="N247" i="9"/>
  <c r="C248" i="9"/>
  <c r="H248" i="9"/>
  <c r="M248" i="9"/>
  <c r="N248" i="9"/>
  <c r="C253" i="9"/>
  <c r="H253" i="9"/>
  <c r="M253" i="9"/>
  <c r="N253" i="9"/>
  <c r="C258" i="9"/>
  <c r="H258" i="9"/>
  <c r="M258" i="9"/>
  <c r="N258" i="9"/>
  <c r="C259" i="9"/>
  <c r="H259" i="9"/>
  <c r="M259" i="9"/>
  <c r="N259" i="9"/>
  <c r="C274" i="9"/>
  <c r="H274" i="9"/>
  <c r="M274" i="9"/>
  <c r="N274" i="9"/>
  <c r="C276" i="9"/>
  <c r="H276" i="9"/>
  <c r="M276" i="9"/>
  <c r="N276" i="9"/>
  <c r="C277" i="9"/>
  <c r="H277" i="9"/>
  <c r="M277" i="9"/>
  <c r="N277" i="9"/>
  <c r="C278" i="9"/>
  <c r="H278" i="9"/>
  <c r="M278" i="9"/>
  <c r="N278" i="9"/>
  <c r="C279" i="9"/>
  <c r="H279" i="9"/>
  <c r="M279" i="9"/>
  <c r="N279" i="9"/>
  <c r="C285" i="9"/>
  <c r="H285" i="9"/>
  <c r="M285" i="9"/>
  <c r="N285" i="9"/>
  <c r="C286" i="9"/>
  <c r="H286" i="9"/>
  <c r="M286" i="9"/>
  <c r="N286" i="9"/>
  <c r="C287" i="9"/>
  <c r="H287" i="9"/>
  <c r="M287" i="9"/>
  <c r="N287" i="9"/>
  <c r="C290" i="9"/>
  <c r="H290" i="9"/>
  <c r="M290" i="9"/>
  <c r="N290" i="9"/>
  <c r="C292" i="9"/>
  <c r="H292" i="9"/>
  <c r="M292" i="9"/>
  <c r="N292" i="9"/>
  <c r="C295" i="9"/>
  <c r="H295" i="9"/>
  <c r="M295" i="9"/>
  <c r="N295" i="9"/>
  <c r="C298" i="9"/>
  <c r="H298" i="9"/>
  <c r="M298" i="9"/>
  <c r="N298" i="9"/>
  <c r="C299" i="9"/>
  <c r="H299" i="9"/>
  <c r="M299" i="9"/>
  <c r="N299" i="9"/>
  <c r="C300" i="9"/>
  <c r="H300" i="9"/>
  <c r="M300" i="9"/>
  <c r="N300" i="9"/>
  <c r="C305" i="9"/>
  <c r="H305" i="9"/>
  <c r="M305" i="9"/>
  <c r="N305" i="9"/>
  <c r="C306" i="9"/>
  <c r="H306" i="9"/>
  <c r="M306" i="9"/>
  <c r="N306" i="9"/>
  <c r="C307" i="9"/>
  <c r="H307" i="9"/>
  <c r="M307" i="9"/>
  <c r="N307" i="9"/>
  <c r="C309" i="9"/>
  <c r="H309" i="9"/>
  <c r="M309" i="9"/>
  <c r="N309" i="9"/>
  <c r="C310" i="9"/>
  <c r="H310" i="9"/>
  <c r="M310" i="9"/>
  <c r="N310" i="9"/>
  <c r="C313" i="9"/>
  <c r="H313" i="9"/>
  <c r="M313" i="9"/>
  <c r="N313" i="9"/>
  <c r="C316" i="9"/>
  <c r="H316" i="9"/>
  <c r="M316" i="9"/>
  <c r="N316" i="9"/>
  <c r="C327" i="9"/>
  <c r="H327" i="9"/>
  <c r="M327" i="9"/>
  <c r="N327" i="9"/>
  <c r="C329" i="9"/>
  <c r="H329" i="9"/>
  <c r="M329" i="9"/>
  <c r="N329" i="9"/>
  <c r="C439" i="9"/>
  <c r="H439" i="9"/>
  <c r="M439" i="9"/>
  <c r="N439" i="9"/>
  <c r="C440" i="9"/>
  <c r="H440" i="9"/>
  <c r="M440" i="9"/>
  <c r="N440" i="9"/>
  <c r="C512" i="9"/>
  <c r="H512" i="9"/>
  <c r="M512" i="9"/>
  <c r="N512" i="9"/>
  <c r="C575" i="9"/>
  <c r="H575" i="9"/>
  <c r="M575" i="9"/>
  <c r="N575" i="9"/>
  <c r="C609" i="9"/>
  <c r="H609" i="9"/>
  <c r="M609" i="9"/>
  <c r="N609" i="9"/>
  <c r="C676" i="9"/>
  <c r="H676" i="9"/>
  <c r="M676" i="9"/>
  <c r="N676" i="9"/>
  <c r="C787" i="9"/>
  <c r="H787" i="9"/>
  <c r="M787" i="9"/>
  <c r="N787" i="9"/>
  <c r="H6" i="32"/>
  <c r="I6" i="32" s="1"/>
  <c r="H8" i="32"/>
  <c r="I8" i="32" s="1"/>
  <c r="H10" i="32"/>
  <c r="I10" i="32" s="1"/>
  <c r="H12" i="32"/>
  <c r="I12" i="32" s="1"/>
  <c r="H14" i="32"/>
  <c r="I14" i="32" s="1"/>
  <c r="H16" i="32"/>
  <c r="I16" i="32" s="1"/>
  <c r="H18" i="32"/>
  <c r="I18" i="32" s="1"/>
  <c r="H20" i="32"/>
  <c r="I20" i="32" s="1"/>
  <c r="H22" i="32"/>
  <c r="I22" i="32" s="1"/>
  <c r="H24" i="32"/>
  <c r="I24" i="32" s="1"/>
  <c r="H26" i="32"/>
  <c r="I26" i="32" s="1"/>
  <c r="H28" i="32"/>
  <c r="I28" i="32" s="1"/>
  <c r="H30" i="32"/>
  <c r="I30" i="32" s="1"/>
  <c r="H32" i="32"/>
  <c r="I32" i="32" s="1"/>
  <c r="H34" i="32"/>
  <c r="I34" i="32" s="1"/>
  <c r="H36" i="32"/>
  <c r="I36" i="32" s="1"/>
  <c r="F5" i="32"/>
  <c r="G5" i="32" s="1"/>
  <c r="F7" i="32"/>
  <c r="G7" i="32" s="1"/>
  <c r="F9" i="32"/>
  <c r="G9" i="32" s="1"/>
  <c r="F11" i="32"/>
  <c r="G11" i="32" s="1"/>
  <c r="F13" i="32"/>
  <c r="G13" i="32" s="1"/>
  <c r="F15" i="32"/>
  <c r="G15" i="32" s="1"/>
  <c r="F17" i="32"/>
  <c r="G17" i="32" s="1"/>
  <c r="F19" i="32"/>
  <c r="G19" i="32" s="1"/>
  <c r="F21" i="32"/>
  <c r="G21" i="32" s="1"/>
  <c r="F23" i="32"/>
  <c r="G23" i="32" s="1"/>
  <c r="F25" i="32"/>
  <c r="G25" i="32" s="1"/>
  <c r="F27" i="32"/>
  <c r="G27" i="32" s="1"/>
  <c r="F29" i="32"/>
  <c r="G29" i="32" s="1"/>
  <c r="F31" i="32"/>
  <c r="G31" i="32" s="1"/>
  <c r="F33" i="32"/>
  <c r="G33" i="32" s="1"/>
  <c r="F35" i="32"/>
  <c r="G35" i="32" s="1"/>
  <c r="F3" i="32"/>
  <c r="G3" i="32" s="1"/>
  <c r="C36" i="32"/>
  <c r="C35" i="32"/>
  <c r="H35" i="32" s="1"/>
  <c r="I35" i="32" s="1"/>
  <c r="C34" i="32"/>
  <c r="C33" i="32"/>
  <c r="H33" i="32" s="1"/>
  <c r="I33" i="32" s="1"/>
  <c r="C32" i="32"/>
  <c r="F32" i="32" s="1"/>
  <c r="G32" i="32" s="1"/>
  <c r="C31" i="32"/>
  <c r="H31" i="32" s="1"/>
  <c r="I31" i="32" s="1"/>
  <c r="C30" i="32"/>
  <c r="C29" i="32"/>
  <c r="H29" i="32" s="1"/>
  <c r="I29" i="32" s="1"/>
  <c r="C28" i="32"/>
  <c r="F28" i="32" s="1"/>
  <c r="G28" i="32" s="1"/>
  <c r="C27" i="32"/>
  <c r="H27" i="32" s="1"/>
  <c r="I27" i="32" s="1"/>
  <c r="C26" i="32"/>
  <c r="C25" i="32"/>
  <c r="H25" i="32" s="1"/>
  <c r="I25" i="32" s="1"/>
  <c r="C24" i="32"/>
  <c r="F24" i="32" s="1"/>
  <c r="G24" i="32" s="1"/>
  <c r="C23" i="32"/>
  <c r="H23" i="32" s="1"/>
  <c r="I23" i="32" s="1"/>
  <c r="C22" i="32"/>
  <c r="C21" i="32"/>
  <c r="H21" i="32" s="1"/>
  <c r="I21" i="32" s="1"/>
  <c r="C20" i="32"/>
  <c r="F20" i="32" s="1"/>
  <c r="G20" i="32" s="1"/>
  <c r="C19" i="32"/>
  <c r="H19" i="32" s="1"/>
  <c r="I19" i="32" s="1"/>
  <c r="C18" i="32"/>
  <c r="C17" i="32"/>
  <c r="H17" i="32" s="1"/>
  <c r="I17" i="32" s="1"/>
  <c r="C16" i="32"/>
  <c r="F16" i="32" s="1"/>
  <c r="G16" i="32" s="1"/>
  <c r="C15" i="32"/>
  <c r="H15" i="32" s="1"/>
  <c r="I15" i="32" s="1"/>
  <c r="C14" i="32"/>
  <c r="C13" i="32"/>
  <c r="H13" i="32" s="1"/>
  <c r="I13" i="32" s="1"/>
  <c r="C12" i="32"/>
  <c r="F12" i="32" s="1"/>
  <c r="G12" i="32" s="1"/>
  <c r="C11" i="32"/>
  <c r="H11" i="32" s="1"/>
  <c r="I11" i="32" s="1"/>
  <c r="C10" i="32"/>
  <c r="C9" i="32"/>
  <c r="H9" i="32" s="1"/>
  <c r="I9" i="32" s="1"/>
  <c r="C8" i="32"/>
  <c r="F8" i="32" s="1"/>
  <c r="G8" i="32" s="1"/>
  <c r="C7" i="32"/>
  <c r="H7" i="32" s="1"/>
  <c r="I7" i="32" s="1"/>
  <c r="C6" i="32"/>
  <c r="C5" i="32"/>
  <c r="H5" i="32" s="1"/>
  <c r="I5" i="32" s="1"/>
  <c r="C4" i="32"/>
  <c r="F4" i="32" s="1"/>
  <c r="C3" i="32"/>
  <c r="F36" i="32" l="1"/>
  <c r="G36" i="32" s="1"/>
  <c r="L3" i="32"/>
  <c r="F10" i="32"/>
  <c r="G10" i="32" s="1"/>
  <c r="F18" i="32"/>
  <c r="G18" i="32" s="1"/>
  <c r="F22" i="32"/>
  <c r="G22" i="32" s="1"/>
  <c r="F26" i="32"/>
  <c r="G26" i="32" s="1"/>
  <c r="F30" i="32"/>
  <c r="G30" i="32" s="1"/>
  <c r="F34" i="32"/>
  <c r="G34" i="32" s="1"/>
  <c r="F6" i="32"/>
  <c r="G6" i="32" s="1"/>
  <c r="F14" i="32"/>
  <c r="G14" i="32" s="1"/>
  <c r="E299" i="9"/>
  <c r="D299" i="9" s="1"/>
  <c r="O307" i="9"/>
  <c r="F299" i="9"/>
  <c r="F295" i="9"/>
  <c r="F52" i="9"/>
  <c r="O676" i="9"/>
  <c r="E295" i="9"/>
  <c r="D295" i="9" s="1"/>
  <c r="O327" i="9"/>
  <c r="O299" i="9"/>
  <c r="O310" i="9"/>
  <c r="O309" i="9"/>
  <c r="O285" i="9"/>
  <c r="O305" i="9"/>
  <c r="F287" i="9"/>
  <c r="E287" i="9"/>
  <c r="D287" i="9" s="1"/>
  <c r="O440" i="9"/>
  <c r="O290" i="9"/>
  <c r="F247" i="9"/>
  <c r="E247" i="9"/>
  <c r="D247" i="9" s="1"/>
  <c r="F183" i="9"/>
  <c r="E183" i="9"/>
  <c r="D183" i="9" s="1"/>
  <c r="F100" i="9"/>
  <c r="E100" i="9"/>
  <c r="D100" i="9" s="1"/>
  <c r="F69" i="9"/>
  <c r="E69" i="9"/>
  <c r="D69" i="9" s="1"/>
  <c r="F28" i="9"/>
  <c r="E28" i="9"/>
  <c r="D28" i="9" s="1"/>
  <c r="F23" i="9"/>
  <c r="E23" i="9"/>
  <c r="D23" i="9" s="1"/>
  <c r="F21" i="9"/>
  <c r="E21" i="9"/>
  <c r="D21" i="9" s="1"/>
  <c r="F20" i="9"/>
  <c r="E20" i="9"/>
  <c r="D20" i="9" s="1"/>
  <c r="F17" i="9"/>
  <c r="E17" i="9"/>
  <c r="D17" i="9" s="1"/>
  <c r="F14" i="9"/>
  <c r="E14" i="9"/>
  <c r="D14" i="9" s="1"/>
  <c r="E52" i="9"/>
  <c r="D52" i="9" s="1"/>
  <c r="E512" i="9"/>
  <c r="D512" i="9" s="1"/>
  <c r="F512" i="9"/>
  <c r="O787" i="9"/>
  <c r="O329" i="9"/>
  <c r="O295" i="9"/>
  <c r="O292" i="9"/>
  <c r="O279" i="9"/>
  <c r="O277" i="9"/>
  <c r="O274" i="9"/>
  <c r="O258" i="9"/>
  <c r="O248" i="9"/>
  <c r="O236" i="9"/>
  <c r="O222" i="9"/>
  <c r="O216" i="9"/>
  <c r="O191" i="9"/>
  <c r="O174" i="9"/>
  <c r="O167" i="9"/>
  <c r="O155" i="9"/>
  <c r="O146" i="9"/>
  <c r="O133" i="9"/>
  <c r="O122" i="9"/>
  <c r="O114" i="9"/>
  <c r="O110" i="9"/>
  <c r="O90" i="9"/>
  <c r="O79" i="9"/>
  <c r="O73" i="9"/>
  <c r="O71" i="9"/>
  <c r="O68" i="9"/>
  <c r="O59" i="9"/>
  <c r="O56" i="9"/>
  <c r="O54" i="9"/>
  <c r="O52" i="9"/>
  <c r="O49" i="9"/>
  <c r="O46" i="9"/>
  <c r="O41" i="9"/>
  <c r="O39" i="9"/>
  <c r="O37" i="9"/>
  <c r="O34" i="9"/>
  <c r="O29" i="9"/>
  <c r="O26" i="9"/>
  <c r="O23" i="9"/>
  <c r="O21" i="9"/>
  <c r="O19" i="9"/>
  <c r="O17" i="9"/>
  <c r="O14" i="9"/>
  <c r="O12" i="9"/>
  <c r="O10" i="9"/>
  <c r="O6" i="9"/>
  <c r="O575" i="9"/>
  <c r="O512" i="9"/>
  <c r="O316" i="9"/>
  <c r="O300" i="9"/>
  <c r="O286" i="9"/>
  <c r="O3" i="9"/>
  <c r="O609" i="9"/>
  <c r="O313" i="9"/>
  <c r="O298" i="9"/>
  <c r="O278" i="9"/>
  <c r="O439" i="9"/>
  <c r="O306" i="9"/>
  <c r="O287" i="9"/>
  <c r="O276" i="9"/>
  <c r="O259" i="9"/>
  <c r="O253" i="9"/>
  <c r="O247" i="9"/>
  <c r="O226" i="9"/>
  <c r="O219" i="9"/>
  <c r="O215" i="9"/>
  <c r="O183" i="9"/>
  <c r="O168" i="9"/>
  <c r="O157" i="9"/>
  <c r="O152" i="9"/>
  <c r="O135" i="9"/>
  <c r="O131" i="9"/>
  <c r="O116" i="9"/>
  <c r="O113" i="9"/>
  <c r="O100" i="9"/>
  <c r="O84" i="9"/>
  <c r="O75" i="9"/>
  <c r="O72" i="9"/>
  <c r="O69" i="9"/>
  <c r="O67" i="9"/>
  <c r="O58" i="9"/>
  <c r="O55" i="9"/>
  <c r="O53" i="9"/>
  <c r="O51" i="9"/>
  <c r="O48" i="9"/>
  <c r="O42" i="9"/>
  <c r="O40" i="9"/>
  <c r="O38" i="9"/>
  <c r="O36" i="9"/>
  <c r="O30" i="9"/>
  <c r="O28" i="9"/>
  <c r="O25" i="9"/>
  <c r="O22" i="9"/>
  <c r="O20" i="9"/>
  <c r="O18" i="9"/>
  <c r="O15" i="9"/>
  <c r="O13" i="9"/>
  <c r="O11" i="9"/>
  <c r="O7" i="9"/>
  <c r="O4" i="9"/>
  <c r="O2" i="9"/>
  <c r="G4" i="32"/>
  <c r="L4" i="32"/>
  <c r="L6" i="32" s="1"/>
  <c r="AA125" i="31"/>
  <c r="AB125" i="31"/>
  <c r="AA126" i="31"/>
  <c r="AB126" i="31"/>
  <c r="AA127" i="31"/>
  <c r="AB127" i="31"/>
  <c r="AA128" i="31"/>
  <c r="AB128" i="31"/>
  <c r="AB124" i="31"/>
  <c r="AA124" i="31"/>
  <c r="AB123" i="31"/>
  <c r="AA123" i="31"/>
  <c r="AB122" i="31"/>
  <c r="AA122" i="31"/>
  <c r="AB121" i="31"/>
  <c r="AA121" i="31"/>
  <c r="AB120" i="31"/>
  <c r="AA120" i="31"/>
  <c r="AB119" i="31"/>
  <c r="AA119" i="31"/>
  <c r="AB118" i="31"/>
  <c r="AA118" i="31"/>
  <c r="AB117" i="31"/>
  <c r="AA117" i="31"/>
  <c r="AB116" i="31"/>
  <c r="AA116" i="31"/>
  <c r="AB115" i="31"/>
  <c r="AA115" i="31"/>
  <c r="AB114" i="31"/>
  <c r="AA114" i="31"/>
  <c r="AA113" i="31"/>
  <c r="AB112" i="31"/>
  <c r="AA112" i="31"/>
  <c r="AB111" i="31"/>
  <c r="AA111" i="31"/>
  <c r="AB110" i="31"/>
  <c r="AA110" i="31"/>
  <c r="AA109" i="31"/>
  <c r="AB108" i="31"/>
  <c r="AA108" i="31"/>
  <c r="AA107" i="31"/>
  <c r="AA106" i="31"/>
  <c r="AA105" i="31"/>
  <c r="AB104" i="31"/>
  <c r="AA104" i="31"/>
  <c r="AB103" i="31"/>
  <c r="AA103" i="31"/>
  <c r="AA102" i="31"/>
  <c r="AA101" i="31"/>
  <c r="AB100" i="31"/>
  <c r="AA100" i="31"/>
  <c r="AA99" i="31"/>
  <c r="AB98" i="31"/>
  <c r="AA98" i="31"/>
  <c r="AA97" i="31"/>
  <c r="AA96" i="31"/>
  <c r="AB95" i="31"/>
  <c r="AA95" i="31"/>
  <c r="AB94" i="31"/>
  <c r="AA94" i="31"/>
  <c r="AA93" i="31"/>
  <c r="AA92" i="31"/>
  <c r="AB91" i="31"/>
  <c r="AA91" i="31"/>
  <c r="AB90" i="31"/>
  <c r="AA90" i="31"/>
  <c r="AB89" i="31"/>
  <c r="AA89" i="31"/>
  <c r="AB88" i="31"/>
  <c r="AA88" i="31"/>
  <c r="AA87" i="31"/>
  <c r="AA86" i="31"/>
  <c r="AA85" i="31"/>
  <c r="AA84" i="31"/>
  <c r="AA83" i="31"/>
  <c r="AA82" i="31"/>
  <c r="AA81" i="31"/>
  <c r="AA80" i="31"/>
  <c r="AA79" i="31"/>
  <c r="AA78" i="31"/>
  <c r="AA77" i="31"/>
  <c r="AB76" i="31"/>
  <c r="AA76" i="31"/>
  <c r="AB75" i="31"/>
  <c r="AA75" i="31"/>
  <c r="AB74" i="31"/>
  <c r="AA74" i="31"/>
  <c r="AA73" i="31"/>
  <c r="AA69" i="31"/>
  <c r="AA68" i="31"/>
  <c r="AB67" i="31"/>
  <c r="AA67" i="31"/>
  <c r="AB66" i="31"/>
  <c r="AA66" i="31"/>
  <c r="AB65" i="31"/>
  <c r="AA65" i="31"/>
  <c r="AB64" i="31"/>
  <c r="AA64" i="31"/>
  <c r="AB63" i="31"/>
  <c r="AA63" i="31"/>
  <c r="AB62" i="31"/>
  <c r="AA62" i="31"/>
  <c r="AB61" i="31"/>
  <c r="AA61" i="31"/>
  <c r="AB60" i="31"/>
  <c r="AA60" i="31"/>
  <c r="AA59" i="31"/>
  <c r="AA58" i="31"/>
  <c r="AB57" i="31"/>
  <c r="AA57" i="31"/>
  <c r="AB56" i="31"/>
  <c r="AA56" i="31"/>
  <c r="AA55" i="31"/>
  <c r="AA54" i="31"/>
  <c r="AA53" i="31"/>
  <c r="AB52" i="31"/>
  <c r="AA52" i="31"/>
  <c r="AB51" i="31"/>
  <c r="AA51" i="31"/>
  <c r="AA50" i="31"/>
  <c r="AA49" i="31"/>
  <c r="AB48" i="31"/>
  <c r="AA48" i="31"/>
  <c r="AB47" i="31"/>
  <c r="AA47" i="31"/>
  <c r="AA45" i="31"/>
  <c r="AB44" i="31"/>
  <c r="AA44" i="31"/>
  <c r="AA42" i="31"/>
  <c r="AA41" i="31"/>
  <c r="AA40" i="31"/>
  <c r="AA39" i="31"/>
  <c r="AA38" i="31"/>
  <c r="AA37" i="31"/>
  <c r="AB36" i="31"/>
  <c r="AA36" i="31"/>
  <c r="AB35" i="31"/>
  <c r="AA35" i="31"/>
  <c r="AB34" i="31"/>
  <c r="AA34" i="31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4" i="16"/>
  <c r="E129" i="16" s="1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4" i="16"/>
  <c r="C129" i="16" l="1"/>
  <c r="B129" i="16"/>
  <c r="AA129" i="31"/>
  <c r="L5" i="32"/>
  <c r="D129" i="16"/>
  <c r="AB45" i="31"/>
  <c r="AB54" i="31"/>
  <c r="AB68" i="31"/>
  <c r="AB78" i="31"/>
  <c r="AB82" i="31"/>
  <c r="AB86" i="31"/>
  <c r="AB96" i="31"/>
  <c r="AB102" i="31"/>
  <c r="AB109" i="31"/>
  <c r="AB39" i="31"/>
  <c r="AB38" i="31"/>
  <c r="AB42" i="31"/>
  <c r="AB53" i="31"/>
  <c r="AB59" i="31"/>
  <c r="AB77" i="31"/>
  <c r="AB81" i="31"/>
  <c r="AB85" i="31"/>
  <c r="AB93" i="31"/>
  <c r="AB101" i="31"/>
  <c r="AB107" i="31"/>
  <c r="AB37" i="31"/>
  <c r="AB41" i="31"/>
  <c r="AB50" i="31"/>
  <c r="AB58" i="31"/>
  <c r="AB73" i="31"/>
  <c r="AB80" i="31"/>
  <c r="AB84" i="31"/>
  <c r="AB92" i="31"/>
  <c r="AB99" i="31"/>
  <c r="AB106" i="31"/>
  <c r="AB40" i="31"/>
  <c r="AB49" i="31"/>
  <c r="AB55" i="31"/>
  <c r="AB69" i="31"/>
  <c r="AB79" i="31"/>
  <c r="AB83" i="31"/>
  <c r="AB87" i="31"/>
  <c r="AB97" i="31"/>
  <c r="AB105" i="31"/>
  <c r="AB113" i="31"/>
  <c r="M302" i="9"/>
  <c r="N302" i="9"/>
  <c r="M308" i="9"/>
  <c r="N308" i="9"/>
  <c r="M303" i="9"/>
  <c r="N303" i="9"/>
  <c r="M304" i="9"/>
  <c r="N304" i="9"/>
  <c r="M311" i="9"/>
  <c r="N311" i="9"/>
  <c r="M312" i="9"/>
  <c r="N312" i="9"/>
  <c r="M314" i="9"/>
  <c r="N314" i="9"/>
  <c r="M315" i="9"/>
  <c r="N315" i="9"/>
  <c r="M317" i="9"/>
  <c r="N317" i="9"/>
  <c r="M318" i="9"/>
  <c r="N318" i="9"/>
  <c r="M319" i="9"/>
  <c r="N319" i="9"/>
  <c r="M320" i="9"/>
  <c r="N320" i="9"/>
  <c r="M321" i="9"/>
  <c r="N321" i="9"/>
  <c r="M322" i="9"/>
  <c r="N322" i="9"/>
  <c r="H302" i="9"/>
  <c r="H308" i="9"/>
  <c r="H303" i="9"/>
  <c r="H304" i="9"/>
  <c r="H311" i="9"/>
  <c r="H312" i="9"/>
  <c r="H314" i="9"/>
  <c r="H315" i="9"/>
  <c r="H317" i="9"/>
  <c r="H318" i="9"/>
  <c r="H319" i="9"/>
  <c r="H320" i="9"/>
  <c r="H321" i="9"/>
  <c r="H322" i="9"/>
  <c r="C302" i="9"/>
  <c r="C308" i="9"/>
  <c r="C303" i="9"/>
  <c r="C304" i="9"/>
  <c r="C311" i="9"/>
  <c r="C312" i="9"/>
  <c r="C314" i="9"/>
  <c r="C315" i="9"/>
  <c r="C317" i="9"/>
  <c r="C318" i="9"/>
  <c r="C319" i="9"/>
  <c r="C320" i="9"/>
  <c r="C321" i="9"/>
  <c r="C322" i="9"/>
  <c r="C1224" i="9"/>
  <c r="C1225" i="9"/>
  <c r="C1226" i="9"/>
  <c r="C1247" i="9"/>
  <c r="C1227" i="9"/>
  <c r="C1248" i="9"/>
  <c r="C1249" i="9"/>
  <c r="C1250" i="9"/>
  <c r="C1251" i="9"/>
  <c r="C1252" i="9"/>
  <c r="C1253" i="9"/>
  <c r="C1254" i="9"/>
  <c r="C1255" i="9"/>
  <c r="C1228" i="9"/>
  <c r="C1256" i="9"/>
  <c r="C1229" i="9"/>
  <c r="C1230" i="9"/>
  <c r="C1257" i="9"/>
  <c r="C1258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H1224" i="9"/>
  <c r="H1225" i="9"/>
  <c r="H1226" i="9"/>
  <c r="H1247" i="9"/>
  <c r="H1227" i="9"/>
  <c r="H1248" i="9"/>
  <c r="H1249" i="9"/>
  <c r="H1250" i="9"/>
  <c r="H1251" i="9"/>
  <c r="H1252" i="9"/>
  <c r="H1253" i="9"/>
  <c r="H1254" i="9"/>
  <c r="H1255" i="9"/>
  <c r="H1228" i="9"/>
  <c r="H1256" i="9"/>
  <c r="H1229" i="9"/>
  <c r="H1230" i="9"/>
  <c r="H1257" i="9"/>
  <c r="H1258" i="9"/>
  <c r="H1231" i="9"/>
  <c r="H1232" i="9"/>
  <c r="H1233" i="9"/>
  <c r="H1234" i="9"/>
  <c r="H1235" i="9"/>
  <c r="H1236" i="9"/>
  <c r="H1237" i="9"/>
  <c r="H1238" i="9"/>
  <c r="H1239" i="9"/>
  <c r="H1240" i="9"/>
  <c r="H1241" i="9"/>
  <c r="H1242" i="9"/>
  <c r="H1243" i="9"/>
  <c r="H1244" i="9"/>
  <c r="H1245" i="9"/>
  <c r="H1246" i="9"/>
  <c r="N1246" i="9"/>
  <c r="M1246" i="9"/>
  <c r="N1245" i="9"/>
  <c r="M1245" i="9"/>
  <c r="N1244" i="9"/>
  <c r="M1244" i="9"/>
  <c r="N1243" i="9"/>
  <c r="M1243" i="9"/>
  <c r="N1242" i="9"/>
  <c r="M1242" i="9"/>
  <c r="N1241" i="9"/>
  <c r="M1241" i="9"/>
  <c r="N1240" i="9"/>
  <c r="M1240" i="9"/>
  <c r="N1239" i="9"/>
  <c r="M1239" i="9"/>
  <c r="N1238" i="9"/>
  <c r="M1238" i="9"/>
  <c r="N1237" i="9"/>
  <c r="M1237" i="9"/>
  <c r="N1236" i="9"/>
  <c r="M1236" i="9"/>
  <c r="N1235" i="9"/>
  <c r="M1235" i="9"/>
  <c r="N1234" i="9"/>
  <c r="M1234" i="9"/>
  <c r="N1233" i="9"/>
  <c r="M1233" i="9"/>
  <c r="N1232" i="9"/>
  <c r="M1232" i="9"/>
  <c r="N1231" i="9"/>
  <c r="M1231" i="9"/>
  <c r="N1258" i="9"/>
  <c r="M1258" i="9"/>
  <c r="N1257" i="9"/>
  <c r="M1257" i="9"/>
  <c r="N1230" i="9"/>
  <c r="M1230" i="9"/>
  <c r="N1229" i="9"/>
  <c r="M1229" i="9"/>
  <c r="N1256" i="9"/>
  <c r="M1256" i="9"/>
  <c r="N1228" i="9"/>
  <c r="M1228" i="9"/>
  <c r="N1255" i="9"/>
  <c r="M1255" i="9"/>
  <c r="N1254" i="9"/>
  <c r="M1254" i="9"/>
  <c r="N1253" i="9"/>
  <c r="M1253" i="9"/>
  <c r="N1252" i="9"/>
  <c r="M1252" i="9"/>
  <c r="N1251" i="9"/>
  <c r="M1251" i="9"/>
  <c r="N1250" i="9"/>
  <c r="M1250" i="9"/>
  <c r="N1249" i="9"/>
  <c r="M1249" i="9"/>
  <c r="N1248" i="9"/>
  <c r="M1248" i="9"/>
  <c r="N1227" i="9"/>
  <c r="M1227" i="9"/>
  <c r="N1247" i="9"/>
  <c r="M1247" i="9"/>
  <c r="N1226" i="9"/>
  <c r="M1226" i="9"/>
  <c r="N1225" i="9"/>
  <c r="M1225" i="9"/>
  <c r="N1224" i="9"/>
  <c r="M1224" i="9"/>
  <c r="O1228" i="9" l="1"/>
  <c r="E58" i="9"/>
  <c r="D58" i="9" s="1"/>
  <c r="F58" i="9"/>
  <c r="F10" i="9"/>
  <c r="E10" i="9"/>
  <c r="D10" i="9" s="1"/>
  <c r="F258" i="9"/>
  <c r="E258" i="9"/>
  <c r="D258" i="9" s="1"/>
  <c r="O1229" i="9"/>
  <c r="O1235" i="9"/>
  <c r="O1243" i="9"/>
  <c r="O321" i="9"/>
  <c r="O1250" i="9"/>
  <c r="E1254" i="9"/>
  <c r="D1254" i="9" s="1"/>
  <c r="F1254" i="9"/>
  <c r="E322" i="9"/>
  <c r="D322" i="9" s="1"/>
  <c r="F322" i="9"/>
  <c r="O1226" i="9"/>
  <c r="O1249" i="9"/>
  <c r="O1258" i="9"/>
  <c r="O1234" i="9"/>
  <c r="E1238" i="9"/>
  <c r="D1238" i="9" s="1"/>
  <c r="F1238" i="9"/>
  <c r="O322" i="9"/>
  <c r="O320" i="9"/>
  <c r="O318" i="9"/>
  <c r="O315" i="9"/>
  <c r="E1244" i="9"/>
  <c r="D1244" i="9" s="1"/>
  <c r="F1244" i="9"/>
  <c r="E303" i="9"/>
  <c r="D303" i="9" s="1"/>
  <c r="F303" i="9"/>
  <c r="O314" i="9"/>
  <c r="O303" i="9"/>
  <c r="O302" i="9"/>
  <c r="O312" i="9"/>
  <c r="O304" i="9"/>
  <c r="O308" i="9"/>
  <c r="O319" i="9"/>
  <c r="O317" i="9"/>
  <c r="O311" i="9"/>
  <c r="O1251" i="9"/>
  <c r="O1255" i="9"/>
  <c r="O1236" i="9"/>
  <c r="O1240" i="9"/>
  <c r="O1224" i="9"/>
  <c r="O1227" i="9"/>
  <c r="O1233" i="9"/>
  <c r="O1238" i="9"/>
  <c r="O1242" i="9"/>
  <c r="O1244" i="9"/>
  <c r="O1246" i="9"/>
  <c r="O1239" i="9"/>
  <c r="O1231" i="9"/>
  <c r="O1254" i="9"/>
  <c r="O1247" i="9"/>
  <c r="O1248" i="9"/>
  <c r="O1253" i="9"/>
  <c r="O1256" i="9"/>
  <c r="O1230" i="9"/>
  <c r="O1232" i="9"/>
  <c r="O1241" i="9"/>
  <c r="O1225" i="9"/>
  <c r="O1257" i="9"/>
  <c r="O1245" i="9"/>
  <c r="O1252" i="9"/>
  <c r="O1237" i="9"/>
  <c r="F72" i="16"/>
  <c r="G73" i="16"/>
  <c r="G74" i="16"/>
  <c r="G75" i="16"/>
  <c r="F75" i="16"/>
  <c r="F76" i="16"/>
  <c r="G76" i="16"/>
  <c r="F77" i="16"/>
  <c r="G77" i="16"/>
  <c r="F78" i="16"/>
  <c r="F80" i="16"/>
  <c r="G80" i="16"/>
  <c r="F81" i="16"/>
  <c r="G81" i="16"/>
  <c r="F42" i="16"/>
  <c r="G42" i="16"/>
  <c r="F44" i="16"/>
  <c r="G44" i="16"/>
  <c r="G46" i="16"/>
  <c r="M203" i="9"/>
  <c r="N203" i="9"/>
  <c r="M204" i="9"/>
  <c r="N204" i="9"/>
  <c r="M205" i="9"/>
  <c r="N205" i="9"/>
  <c r="M206" i="9"/>
  <c r="N206" i="9"/>
  <c r="M207" i="9"/>
  <c r="N207" i="9"/>
  <c r="M208" i="9"/>
  <c r="N208" i="9"/>
  <c r="M209" i="9"/>
  <c r="N209" i="9"/>
  <c r="M210" i="9"/>
  <c r="N210" i="9"/>
  <c r="M211" i="9"/>
  <c r="N211" i="9"/>
  <c r="M212" i="9"/>
  <c r="N212" i="9"/>
  <c r="M213" i="9"/>
  <c r="N213" i="9"/>
  <c r="M214" i="9"/>
  <c r="N214" i="9"/>
  <c r="M217" i="9"/>
  <c r="N217" i="9"/>
  <c r="M218" i="9"/>
  <c r="N218" i="9"/>
  <c r="M220" i="9"/>
  <c r="N220" i="9"/>
  <c r="M221" i="9"/>
  <c r="N221" i="9"/>
  <c r="M223" i="9"/>
  <c r="N223" i="9"/>
  <c r="M224" i="9"/>
  <c r="N224" i="9"/>
  <c r="M225" i="9"/>
  <c r="N225" i="9"/>
  <c r="M227" i="9"/>
  <c r="N227" i="9"/>
  <c r="M228" i="9"/>
  <c r="N228" i="9"/>
  <c r="M229" i="9"/>
  <c r="N229" i="9"/>
  <c r="G50" i="16" l="1"/>
  <c r="G48" i="16"/>
  <c r="F50" i="16"/>
  <c r="F48" i="16"/>
  <c r="F46" i="16"/>
  <c r="G79" i="16"/>
  <c r="F74" i="16"/>
  <c r="F73" i="16"/>
  <c r="G72" i="16"/>
  <c r="G71" i="16"/>
  <c r="G70" i="16"/>
  <c r="F79" i="16"/>
  <c r="G78" i="16"/>
  <c r="F71" i="16"/>
  <c r="F70" i="16"/>
  <c r="G49" i="16"/>
  <c r="G47" i="16"/>
  <c r="G45" i="16"/>
  <c r="G43" i="16"/>
  <c r="F49" i="16"/>
  <c r="F47" i="16"/>
  <c r="F45" i="16"/>
  <c r="F43" i="16"/>
  <c r="H203" i="9"/>
  <c r="O203" i="9" s="1"/>
  <c r="H204" i="9"/>
  <c r="O204" i="9" s="1"/>
  <c r="H205" i="9"/>
  <c r="O205" i="9" s="1"/>
  <c r="C203" i="9"/>
  <c r="C204" i="9"/>
  <c r="C205" i="9"/>
  <c r="E205" i="9" l="1"/>
  <c r="D205" i="9" s="1"/>
  <c r="F205" i="9"/>
  <c r="E203" i="9"/>
  <c r="D203" i="9" s="1"/>
  <c r="F203" i="9"/>
  <c r="H207" i="9"/>
  <c r="O207" i="9" s="1"/>
  <c r="H208" i="9"/>
  <c r="O208" i="9" s="1"/>
  <c r="H209" i="9"/>
  <c r="O209" i="9" s="1"/>
  <c r="H210" i="9"/>
  <c r="O210" i="9" s="1"/>
  <c r="H211" i="9"/>
  <c r="O211" i="9" s="1"/>
  <c r="H212" i="9"/>
  <c r="O212" i="9" s="1"/>
  <c r="H213" i="9"/>
  <c r="O213" i="9" s="1"/>
  <c r="H214" i="9"/>
  <c r="O214" i="9" s="1"/>
  <c r="H217" i="9"/>
  <c r="O217" i="9" s="1"/>
  <c r="H218" i="9"/>
  <c r="O218" i="9" s="1"/>
  <c r="H220" i="9"/>
  <c r="O220" i="9" s="1"/>
  <c r="H221" i="9"/>
  <c r="O221" i="9" s="1"/>
  <c r="H223" i="9"/>
  <c r="O223" i="9" s="1"/>
  <c r="H224" i="9"/>
  <c r="O224" i="9" s="1"/>
  <c r="H225" i="9"/>
  <c r="O225" i="9" s="1"/>
  <c r="H227" i="9"/>
  <c r="O227" i="9" s="1"/>
  <c r="H228" i="9"/>
  <c r="O228" i="9" s="1"/>
  <c r="H229" i="9"/>
  <c r="O229" i="9" s="1"/>
  <c r="C207" i="9"/>
  <c r="C208" i="9"/>
  <c r="C209" i="9"/>
  <c r="C210" i="9"/>
  <c r="C211" i="9"/>
  <c r="C212" i="9"/>
  <c r="C213" i="9"/>
  <c r="C214" i="9"/>
  <c r="C217" i="9"/>
  <c r="C218" i="9"/>
  <c r="C220" i="9"/>
  <c r="C221" i="9"/>
  <c r="C223" i="9"/>
  <c r="C224" i="9"/>
  <c r="C225" i="9"/>
  <c r="C227" i="9"/>
  <c r="C228" i="9"/>
  <c r="C229" i="9"/>
  <c r="E167" i="9" l="1"/>
  <c r="D167" i="9" s="1"/>
  <c r="F167" i="9"/>
  <c r="E219" i="9"/>
  <c r="D219" i="9" s="1"/>
  <c r="F219" i="9"/>
  <c r="E229" i="9"/>
  <c r="D229" i="9" s="1"/>
  <c r="F229" i="9"/>
  <c r="E217" i="9"/>
  <c r="D217" i="9" s="1"/>
  <c r="F217" i="9"/>
  <c r="E211" i="9"/>
  <c r="D211" i="9" s="1"/>
  <c r="F211" i="9"/>
  <c r="E227" i="9"/>
  <c r="D227" i="9" s="1"/>
  <c r="F227" i="9"/>
  <c r="E221" i="9"/>
  <c r="D221" i="9" s="1"/>
  <c r="F221" i="9"/>
  <c r="E225" i="9"/>
  <c r="D225" i="9" s="1"/>
  <c r="F225" i="9"/>
  <c r="E220" i="9"/>
  <c r="D220" i="9" s="1"/>
  <c r="F220" i="9"/>
  <c r="E213" i="9"/>
  <c r="D213" i="9" s="1"/>
  <c r="F213" i="9"/>
  <c r="E218" i="9"/>
  <c r="D218" i="9" s="1"/>
  <c r="F218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5" i="9"/>
  <c r="C464" i="9"/>
  <c r="C467" i="9"/>
  <c r="C466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1" i="9"/>
  <c r="C690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5" i="9"/>
  <c r="C724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9" i="9"/>
  <c r="C808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9" i="9"/>
  <c r="C988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4" i="9"/>
  <c r="C1353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10" i="9"/>
  <c r="C1409" i="9"/>
  <c r="C1411" i="9"/>
  <c r="C1412" i="9"/>
  <c r="C1413" i="9"/>
  <c r="C1414" i="9"/>
  <c r="C1416" i="9"/>
  <c r="C1415" i="9"/>
  <c r="C1417" i="9"/>
  <c r="C1419" i="9"/>
  <c r="C1418" i="9"/>
  <c r="C1420" i="9"/>
  <c r="C1421" i="9"/>
  <c r="C1422" i="9"/>
  <c r="C1424" i="9"/>
  <c r="C1423" i="9"/>
  <c r="C1426" i="9"/>
  <c r="C1425" i="9"/>
  <c r="C1427" i="9"/>
  <c r="C1428" i="9"/>
  <c r="C1429" i="9"/>
  <c r="C1430" i="9"/>
  <c r="C1431" i="9"/>
  <c r="C1432" i="9"/>
  <c r="C1433" i="9"/>
  <c r="C1434" i="9"/>
  <c r="C1435" i="9"/>
  <c r="C1436" i="9"/>
  <c r="C1438" i="9"/>
  <c r="C1437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8" i="9"/>
  <c r="C1537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E207" i="9" l="1"/>
  <c r="D207" i="9" s="1"/>
  <c r="F1250" i="9"/>
  <c r="E1250" i="9"/>
  <c r="D1250" i="9" s="1"/>
  <c r="E1232" i="9"/>
  <c r="D1232" i="9" s="1"/>
  <c r="F1232" i="9"/>
  <c r="E306" i="9"/>
  <c r="D306" i="9" s="1"/>
  <c r="F306" i="9"/>
  <c r="F1247" i="9"/>
  <c r="E1247" i="9"/>
  <c r="D1247" i="9" s="1"/>
  <c r="E38" i="9"/>
  <c r="D38" i="9" s="1"/>
  <c r="F38" i="9"/>
  <c r="E37" i="9"/>
  <c r="D37" i="9" s="1"/>
  <c r="F37" i="9"/>
  <c r="F1233" i="9"/>
  <c r="E1233" i="9"/>
  <c r="D1233" i="9" s="1"/>
  <c r="F34" i="9"/>
  <c r="E34" i="9"/>
  <c r="D34" i="9" s="1"/>
  <c r="E110" i="9"/>
  <c r="D110" i="9" s="1"/>
  <c r="F110" i="9"/>
  <c r="E1227" i="9"/>
  <c r="D1227" i="9" s="1"/>
  <c r="F1227" i="9"/>
  <c r="F40" i="9"/>
  <c r="E40" i="9"/>
  <c r="D40" i="9" s="1"/>
  <c r="E26" i="9"/>
  <c r="D26" i="9" s="1"/>
  <c r="F26" i="9"/>
  <c r="E168" i="9"/>
  <c r="D168" i="9" s="1"/>
  <c r="F168" i="9"/>
  <c r="E116" i="9"/>
  <c r="D116" i="9" s="1"/>
  <c r="F116" i="9"/>
  <c r="E2" i="9"/>
  <c r="D2" i="9" s="1"/>
  <c r="F2" i="9"/>
  <c r="F1251" i="9"/>
  <c r="E1251" i="9"/>
  <c r="D1251" i="9" s="1"/>
  <c r="E439" i="9"/>
  <c r="D439" i="9" s="1"/>
  <c r="F439" i="9"/>
  <c r="E7" i="9"/>
  <c r="D7" i="9" s="1"/>
  <c r="F7" i="9"/>
  <c r="E1224" i="9"/>
  <c r="D1224" i="9" s="1"/>
  <c r="F1224" i="9"/>
  <c r="E152" i="9"/>
  <c r="D152" i="9" s="1"/>
  <c r="F152" i="9"/>
  <c r="F787" i="9"/>
  <c r="E787" i="9"/>
  <c r="D787" i="9" s="1"/>
  <c r="E39" i="9"/>
  <c r="D39" i="9" s="1"/>
  <c r="F39" i="9"/>
  <c r="F1241" i="9"/>
  <c r="E1241" i="9"/>
  <c r="D1241" i="9" s="1"/>
  <c r="E146" i="9"/>
  <c r="D146" i="9" s="1"/>
  <c r="F146" i="9"/>
  <c r="F1258" i="9"/>
  <c r="E1258" i="9"/>
  <c r="D1258" i="9" s="1"/>
  <c r="E248" i="9"/>
  <c r="D248" i="9" s="1"/>
  <c r="F248" i="9"/>
  <c r="F1249" i="9"/>
  <c r="E1249" i="9"/>
  <c r="D1249" i="9" s="1"/>
  <c r="F285" i="9"/>
  <c r="E285" i="9"/>
  <c r="D285" i="9" s="1"/>
  <c r="F55" i="9"/>
  <c r="E55" i="9"/>
  <c r="D55" i="9" s="1"/>
  <c r="F1237" i="9"/>
  <c r="E1237" i="9"/>
  <c r="D1237" i="9" s="1"/>
  <c r="E278" i="9"/>
  <c r="D278" i="9" s="1"/>
  <c r="F278" i="9"/>
  <c r="E1257" i="9"/>
  <c r="D1257" i="9" s="1"/>
  <c r="F1257" i="9"/>
  <c r="E53" i="9"/>
  <c r="D53" i="9" s="1"/>
  <c r="F53" i="9"/>
  <c r="E216" i="9"/>
  <c r="D216" i="9" s="1"/>
  <c r="F216" i="9"/>
  <c r="E4" i="9"/>
  <c r="D4" i="9" s="1"/>
  <c r="F4" i="9"/>
  <c r="E305" i="9"/>
  <c r="D305" i="9" s="1"/>
  <c r="F305" i="9"/>
  <c r="E48" i="9"/>
  <c r="D48" i="9" s="1"/>
  <c r="F48" i="9"/>
  <c r="E259" i="9"/>
  <c r="D259" i="9" s="1"/>
  <c r="F259" i="9"/>
  <c r="E279" i="9"/>
  <c r="D279" i="9" s="1"/>
  <c r="F279" i="9"/>
  <c r="F207" i="9"/>
  <c r="E308" i="9"/>
  <c r="D308" i="9" s="1"/>
  <c r="F308" i="9"/>
  <c r="F310" i="9"/>
  <c r="E310" i="9"/>
  <c r="D310" i="9" s="1"/>
  <c r="E1230" i="9"/>
  <c r="D1230" i="9" s="1"/>
  <c r="F1230" i="9"/>
  <c r="E1234" i="9"/>
  <c r="D1234" i="9" s="1"/>
  <c r="F1234" i="9"/>
  <c r="F327" i="9"/>
  <c r="E327" i="9"/>
  <c r="D327" i="9" s="1"/>
  <c r="F575" i="9"/>
  <c r="E575" i="9"/>
  <c r="D575" i="9" s="1"/>
  <c r="E276" i="9"/>
  <c r="D276" i="9" s="1"/>
  <c r="F276" i="9"/>
  <c r="E68" i="9"/>
  <c r="D68" i="9" s="1"/>
  <c r="F68" i="9"/>
  <c r="F304" i="9"/>
  <c r="E304" i="9"/>
  <c r="D304" i="9" s="1"/>
  <c r="E1225" i="9"/>
  <c r="D1225" i="9" s="1"/>
  <c r="F1225" i="9"/>
  <c r="E329" i="9"/>
  <c r="D329" i="9" s="1"/>
  <c r="F329" i="9"/>
  <c r="F609" i="9"/>
  <c r="E609" i="9"/>
  <c r="D609" i="9" s="1"/>
  <c r="E226" i="9"/>
  <c r="D226" i="9" s="1"/>
  <c r="F226" i="9"/>
  <c r="F277" i="9"/>
  <c r="E277" i="9"/>
  <c r="D277" i="9" s="1"/>
  <c r="E11" i="9"/>
  <c r="D11" i="9" s="1"/>
  <c r="F11" i="9"/>
  <c r="E440" i="9"/>
  <c r="D440" i="9" s="1"/>
  <c r="F440" i="9"/>
  <c r="F215" i="9"/>
  <c r="E215" i="9"/>
  <c r="D215" i="9" s="1"/>
  <c r="F302" i="9"/>
  <c r="E302" i="9"/>
  <c r="D302" i="9" s="1"/>
  <c r="E1231" i="9"/>
  <c r="D1231" i="9" s="1"/>
  <c r="F1231" i="9"/>
  <c r="E131" i="9"/>
  <c r="D131" i="9" s="1"/>
  <c r="F131" i="9"/>
  <c r="F222" i="9"/>
  <c r="E222" i="9"/>
  <c r="D222" i="9" s="1"/>
  <c r="E56" i="9"/>
  <c r="D56" i="9" s="1"/>
  <c r="F56" i="9"/>
  <c r="E204" i="9"/>
  <c r="D204" i="9" s="1"/>
  <c r="F204" i="9"/>
  <c r="E313" i="9"/>
  <c r="D313" i="9" s="1"/>
  <c r="F313" i="9"/>
  <c r="E298" i="9"/>
  <c r="D298" i="9" s="1"/>
  <c r="F298" i="9"/>
  <c r="E122" i="9"/>
  <c r="D122" i="9" s="1"/>
  <c r="F122" i="9"/>
  <c r="F286" i="9"/>
  <c r="E286" i="9"/>
  <c r="D286" i="9" s="1"/>
  <c r="E41" i="9"/>
  <c r="D41" i="9" s="1"/>
  <c r="F41" i="9"/>
  <c r="F676" i="9"/>
  <c r="E676" i="9"/>
  <c r="D676" i="9" s="1"/>
  <c r="F292" i="9"/>
  <c r="E292" i="9"/>
  <c r="D292" i="9" s="1"/>
  <c r="F3" i="9"/>
  <c r="E3" i="9"/>
  <c r="D3" i="9" s="1"/>
  <c r="F90" i="9"/>
  <c r="E90" i="9"/>
  <c r="D90" i="9" s="1"/>
  <c r="E71" i="9"/>
  <c r="D71" i="9" s="1"/>
  <c r="F71" i="9"/>
  <c r="E54" i="9"/>
  <c r="D54" i="9" s="1"/>
  <c r="F54" i="9"/>
  <c r="E46" i="9"/>
  <c r="D46" i="9" s="1"/>
  <c r="F46" i="9"/>
  <c r="F73" i="9"/>
  <c r="E73" i="9"/>
  <c r="D73" i="9" s="1"/>
  <c r="F316" i="9"/>
  <c r="E316" i="9"/>
  <c r="D316" i="9" s="1"/>
  <c r="F309" i="9"/>
  <c r="E309" i="9"/>
  <c r="D309" i="9" s="1"/>
  <c r="F6" i="9"/>
  <c r="E6" i="9"/>
  <c r="D6" i="9" s="1"/>
  <c r="E67" i="9"/>
  <c r="D67" i="9" s="1"/>
  <c r="F67" i="9"/>
  <c r="F320" i="9"/>
  <c r="E320" i="9"/>
  <c r="D320" i="9" s="1"/>
  <c r="F1242" i="9"/>
  <c r="E1242" i="9"/>
  <c r="D1242" i="9" s="1"/>
  <c r="F1246" i="9"/>
  <c r="E1246" i="9"/>
  <c r="D1246" i="9" s="1"/>
  <c r="E307" i="9"/>
  <c r="D307" i="9" s="1"/>
  <c r="F307" i="9"/>
  <c r="E321" i="9"/>
  <c r="D321" i="9" s="1"/>
  <c r="F321" i="9"/>
  <c r="E75" i="9"/>
  <c r="D75" i="9" s="1"/>
  <c r="F75" i="9"/>
  <c r="F49" i="9"/>
  <c r="E49" i="9"/>
  <c r="D49" i="9" s="1"/>
  <c r="F319" i="9"/>
  <c r="E319" i="9"/>
  <c r="D319" i="9" s="1"/>
  <c r="F1235" i="9"/>
  <c r="E1235" i="9"/>
  <c r="D1235" i="9" s="1"/>
  <c r="F318" i="9"/>
  <c r="E318" i="9"/>
  <c r="D318" i="9" s="1"/>
  <c r="E1240" i="9"/>
  <c r="D1240" i="9" s="1"/>
  <c r="F1240" i="9"/>
  <c r="F1248" i="9"/>
  <c r="E1248" i="9"/>
  <c r="D1248" i="9" s="1"/>
  <c r="F1253" i="9"/>
  <c r="E1253" i="9"/>
  <c r="D1253" i="9" s="1"/>
  <c r="F135" i="9"/>
  <c r="E135" i="9"/>
  <c r="D135" i="9" s="1"/>
  <c r="E36" i="9"/>
  <c r="D36" i="9" s="1"/>
  <c r="F36" i="9"/>
  <c r="E1167" i="9"/>
  <c r="D1167" i="9" s="1"/>
  <c r="F1167" i="9"/>
  <c r="E1644" i="9"/>
  <c r="D1644" i="9" s="1"/>
  <c r="F1644" i="9"/>
  <c r="F1636" i="9"/>
  <c r="E1636" i="9"/>
  <c r="D1636" i="9" s="1"/>
  <c r="E1628" i="9"/>
  <c r="D1628" i="9" s="1"/>
  <c r="F1628" i="9"/>
  <c r="F1620" i="9"/>
  <c r="E1620" i="9"/>
  <c r="D1620" i="9" s="1"/>
  <c r="E1612" i="9"/>
  <c r="D1612" i="9" s="1"/>
  <c r="F1612" i="9"/>
  <c r="F1604" i="9"/>
  <c r="E1604" i="9"/>
  <c r="D1604" i="9" s="1"/>
  <c r="F1600" i="9"/>
  <c r="E1600" i="9"/>
  <c r="D1600" i="9" s="1"/>
  <c r="F1592" i="9"/>
  <c r="E1592" i="9"/>
  <c r="D1592" i="9" s="1"/>
  <c r="E1584" i="9"/>
  <c r="D1584" i="9" s="1"/>
  <c r="F1584" i="9"/>
  <c r="E1576" i="9"/>
  <c r="D1576" i="9" s="1"/>
  <c r="F1576" i="9"/>
  <c r="E1564" i="9"/>
  <c r="D1564" i="9" s="1"/>
  <c r="F1564" i="9"/>
  <c r="F1556" i="9"/>
  <c r="E1556" i="9"/>
  <c r="D1556" i="9" s="1"/>
  <c r="F1548" i="9"/>
  <c r="E1548" i="9"/>
  <c r="D1548" i="9" s="1"/>
  <c r="F1540" i="9"/>
  <c r="E1540" i="9"/>
  <c r="D1540" i="9" s="1"/>
  <c r="E1532" i="9"/>
  <c r="D1532" i="9" s="1"/>
  <c r="F1532" i="9"/>
  <c r="F1524" i="9"/>
  <c r="E1524" i="9"/>
  <c r="D1524" i="9" s="1"/>
  <c r="F1516" i="9"/>
  <c r="E1516" i="9"/>
  <c r="D1516" i="9" s="1"/>
  <c r="F1508" i="9"/>
  <c r="E1508" i="9"/>
  <c r="D1508" i="9" s="1"/>
  <c r="E1500" i="9"/>
  <c r="D1500" i="9" s="1"/>
  <c r="F1500" i="9"/>
  <c r="F1492" i="9"/>
  <c r="E1492" i="9"/>
  <c r="D1492" i="9" s="1"/>
  <c r="E1488" i="9"/>
  <c r="D1488" i="9" s="1"/>
  <c r="F1488" i="9"/>
  <c r="E1480" i="9"/>
  <c r="D1480" i="9" s="1"/>
  <c r="F1480" i="9"/>
  <c r="F1472" i="9"/>
  <c r="E1472" i="9"/>
  <c r="D1472" i="9" s="1"/>
  <c r="E1464" i="9"/>
  <c r="D1464" i="9" s="1"/>
  <c r="F1464" i="9"/>
  <c r="F1456" i="9"/>
  <c r="E1456" i="9"/>
  <c r="D1456" i="9" s="1"/>
  <c r="E1448" i="9"/>
  <c r="D1448" i="9" s="1"/>
  <c r="F1448" i="9"/>
  <c r="F1440" i="9"/>
  <c r="E1440" i="9"/>
  <c r="D1440" i="9" s="1"/>
  <c r="E1432" i="9"/>
  <c r="D1432" i="9" s="1"/>
  <c r="F1432" i="9"/>
  <c r="F1412" i="9"/>
  <c r="E1412" i="9"/>
  <c r="D1412" i="9" s="1"/>
  <c r="F1404" i="9"/>
  <c r="E1404" i="9"/>
  <c r="D1404" i="9" s="1"/>
  <c r="F1388" i="9"/>
  <c r="E1388" i="9"/>
  <c r="D1388" i="9" s="1"/>
  <c r="F1380" i="9"/>
  <c r="E1380" i="9"/>
  <c r="D1380" i="9" s="1"/>
  <c r="F1364" i="9"/>
  <c r="E1364" i="9"/>
  <c r="D1364" i="9" s="1"/>
  <c r="F1356" i="9"/>
  <c r="E1356" i="9"/>
  <c r="D1356" i="9" s="1"/>
  <c r="F1348" i="9"/>
  <c r="E1348" i="9"/>
  <c r="D1348" i="9" s="1"/>
  <c r="F1340" i="9"/>
  <c r="E1340" i="9"/>
  <c r="D1340" i="9" s="1"/>
  <c r="F1324" i="9"/>
  <c r="E1324" i="9"/>
  <c r="D1324" i="9" s="1"/>
  <c r="F1316" i="9"/>
  <c r="E1316" i="9"/>
  <c r="D1316" i="9" s="1"/>
  <c r="F1300" i="9"/>
  <c r="E1300" i="9"/>
  <c r="D1300" i="9" s="1"/>
  <c r="F1292" i="9"/>
  <c r="E1292" i="9"/>
  <c r="D1292" i="9" s="1"/>
  <c r="E1288" i="9"/>
  <c r="D1288" i="9" s="1"/>
  <c r="F1288" i="9"/>
  <c r="F1280" i="9"/>
  <c r="E1280" i="9"/>
  <c r="D1280" i="9" s="1"/>
  <c r="E1272" i="9"/>
  <c r="D1272" i="9" s="1"/>
  <c r="F1272" i="9"/>
  <c r="F1264" i="9"/>
  <c r="E1264" i="9"/>
  <c r="D1264" i="9" s="1"/>
  <c r="E1217" i="9"/>
  <c r="D1217" i="9" s="1"/>
  <c r="F1217" i="9"/>
  <c r="E1189" i="9"/>
  <c r="D1189" i="9" s="1"/>
  <c r="F1189" i="9"/>
  <c r="E1646" i="9"/>
  <c r="D1646" i="9" s="1"/>
  <c r="F1646" i="9"/>
  <c r="E1642" i="9"/>
  <c r="D1642" i="9" s="1"/>
  <c r="F1642" i="9"/>
  <c r="E1638" i="9"/>
  <c r="D1638" i="9" s="1"/>
  <c r="F1638" i="9"/>
  <c r="E1634" i="9"/>
  <c r="D1634" i="9" s="1"/>
  <c r="F1634" i="9"/>
  <c r="E1630" i="9"/>
  <c r="D1630" i="9" s="1"/>
  <c r="F1630" i="9"/>
  <c r="E1626" i="9"/>
  <c r="D1626" i="9" s="1"/>
  <c r="F1626" i="9"/>
  <c r="E1622" i="9"/>
  <c r="D1622" i="9" s="1"/>
  <c r="F1622" i="9"/>
  <c r="E1618" i="9"/>
  <c r="D1618" i="9" s="1"/>
  <c r="F1618" i="9"/>
  <c r="E1614" i="9"/>
  <c r="D1614" i="9" s="1"/>
  <c r="F1614" i="9"/>
  <c r="E1610" i="9"/>
  <c r="D1610" i="9" s="1"/>
  <c r="F1610" i="9"/>
  <c r="E1606" i="9"/>
  <c r="D1606" i="9" s="1"/>
  <c r="F1606" i="9"/>
  <c r="E1602" i="9"/>
  <c r="D1602" i="9" s="1"/>
  <c r="F1602" i="9"/>
  <c r="E1598" i="9"/>
  <c r="D1598" i="9" s="1"/>
  <c r="F1598" i="9"/>
  <c r="E1594" i="9"/>
  <c r="D1594" i="9" s="1"/>
  <c r="F1594" i="9"/>
  <c r="E1590" i="9"/>
  <c r="D1590" i="9" s="1"/>
  <c r="F1590" i="9"/>
  <c r="E1586" i="9"/>
  <c r="D1586" i="9" s="1"/>
  <c r="F1586" i="9"/>
  <c r="E1582" i="9"/>
  <c r="D1582" i="9" s="1"/>
  <c r="F1582" i="9"/>
  <c r="F1578" i="9"/>
  <c r="E1578" i="9"/>
  <c r="D1578" i="9" s="1"/>
  <c r="E1574" i="9"/>
  <c r="D1574" i="9" s="1"/>
  <c r="F1574" i="9"/>
  <c r="E1570" i="9"/>
  <c r="D1570" i="9" s="1"/>
  <c r="F1570" i="9"/>
  <c r="E1566" i="9"/>
  <c r="D1566" i="9" s="1"/>
  <c r="F1566" i="9"/>
  <c r="F1562" i="9"/>
  <c r="E1562" i="9"/>
  <c r="D1562" i="9" s="1"/>
  <c r="E1558" i="9"/>
  <c r="D1558" i="9" s="1"/>
  <c r="F1558" i="9"/>
  <c r="E1554" i="9"/>
  <c r="D1554" i="9" s="1"/>
  <c r="F1554" i="9"/>
  <c r="E1550" i="9"/>
  <c r="D1550" i="9" s="1"/>
  <c r="F1550" i="9"/>
  <c r="F1546" i="9"/>
  <c r="E1546" i="9"/>
  <c r="D1546" i="9" s="1"/>
  <c r="E1542" i="9"/>
  <c r="D1542" i="9" s="1"/>
  <c r="F1542" i="9"/>
  <c r="E1537" i="9"/>
  <c r="D1537" i="9" s="1"/>
  <c r="F1537" i="9"/>
  <c r="F1530" i="9"/>
  <c r="E1530" i="9"/>
  <c r="D1530" i="9" s="1"/>
  <c r="E1526" i="9"/>
  <c r="D1526" i="9" s="1"/>
  <c r="F1526" i="9"/>
  <c r="F1514" i="9"/>
  <c r="E1514" i="9"/>
  <c r="D1514" i="9" s="1"/>
  <c r="E1510" i="9"/>
  <c r="D1510" i="9" s="1"/>
  <c r="F1510" i="9"/>
  <c r="E1506" i="9"/>
  <c r="D1506" i="9" s="1"/>
  <c r="F1506" i="9"/>
  <c r="E1502" i="9"/>
  <c r="D1502" i="9" s="1"/>
  <c r="F1502" i="9"/>
  <c r="F1498" i="9"/>
  <c r="E1498" i="9"/>
  <c r="D1498" i="9" s="1"/>
  <c r="E1494" i="9"/>
  <c r="D1494" i="9" s="1"/>
  <c r="F1494" i="9"/>
  <c r="E1490" i="9"/>
  <c r="D1490" i="9" s="1"/>
  <c r="F1490" i="9"/>
  <c r="E1478" i="9"/>
  <c r="D1478" i="9" s="1"/>
  <c r="F1478" i="9"/>
  <c r="E1474" i="9"/>
  <c r="D1474" i="9" s="1"/>
  <c r="F1474" i="9"/>
  <c r="E1470" i="9"/>
  <c r="D1470" i="9" s="1"/>
  <c r="F1470" i="9"/>
  <c r="E1466" i="9"/>
  <c r="D1466" i="9" s="1"/>
  <c r="F1466" i="9"/>
  <c r="E1462" i="9"/>
  <c r="D1462" i="9" s="1"/>
  <c r="F1462" i="9"/>
  <c r="E1458" i="9"/>
  <c r="D1458" i="9" s="1"/>
  <c r="F1458" i="9"/>
  <c r="E1454" i="9"/>
  <c r="D1454" i="9" s="1"/>
  <c r="F1454" i="9"/>
  <c r="E1450" i="9"/>
  <c r="D1450" i="9" s="1"/>
  <c r="F1450" i="9"/>
  <c r="E1446" i="9"/>
  <c r="D1446" i="9" s="1"/>
  <c r="F1446" i="9"/>
  <c r="E1442" i="9"/>
  <c r="D1442" i="9" s="1"/>
  <c r="F1442" i="9"/>
  <c r="E1434" i="9"/>
  <c r="D1434" i="9" s="1"/>
  <c r="F1434" i="9"/>
  <c r="E1430" i="9"/>
  <c r="D1430" i="9" s="1"/>
  <c r="F1430" i="9"/>
  <c r="E1422" i="9"/>
  <c r="D1422" i="9" s="1"/>
  <c r="F1422" i="9"/>
  <c r="E1414" i="9"/>
  <c r="D1414" i="9" s="1"/>
  <c r="F1414" i="9"/>
  <c r="E1409" i="9"/>
  <c r="D1409" i="9" s="1"/>
  <c r="F1409" i="9"/>
  <c r="E1406" i="9"/>
  <c r="D1406" i="9" s="1"/>
  <c r="F1406" i="9"/>
  <c r="E1402" i="9"/>
  <c r="D1402" i="9" s="1"/>
  <c r="F1402" i="9"/>
  <c r="E1398" i="9"/>
  <c r="D1398" i="9" s="1"/>
  <c r="F1398" i="9"/>
  <c r="E1394" i="9"/>
  <c r="D1394" i="9" s="1"/>
  <c r="F1394" i="9"/>
  <c r="E1390" i="9"/>
  <c r="D1390" i="9" s="1"/>
  <c r="F1390" i="9"/>
  <c r="E1382" i="9"/>
  <c r="D1382" i="9" s="1"/>
  <c r="F1382" i="9"/>
  <c r="E1374" i="9"/>
  <c r="D1374" i="9" s="1"/>
  <c r="F1374" i="9"/>
  <c r="E1366" i="9"/>
  <c r="D1366" i="9" s="1"/>
  <c r="F1366" i="9"/>
  <c r="E1362" i="9"/>
  <c r="D1362" i="9" s="1"/>
  <c r="F1362" i="9"/>
  <c r="E1358" i="9"/>
  <c r="D1358" i="9" s="1"/>
  <c r="F1358" i="9"/>
  <c r="E1353" i="9"/>
  <c r="D1353" i="9" s="1"/>
  <c r="F1353" i="9"/>
  <c r="E1350" i="9"/>
  <c r="D1350" i="9" s="1"/>
  <c r="F1350" i="9"/>
  <c r="E1346" i="9"/>
  <c r="D1346" i="9" s="1"/>
  <c r="F1346" i="9"/>
  <c r="E1342" i="9"/>
  <c r="D1342" i="9" s="1"/>
  <c r="F1342" i="9"/>
  <c r="E1334" i="9"/>
  <c r="D1334" i="9" s="1"/>
  <c r="F1334" i="9"/>
  <c r="E1330" i="9"/>
  <c r="D1330" i="9" s="1"/>
  <c r="F1330" i="9"/>
  <c r="E1326" i="9"/>
  <c r="D1326" i="9" s="1"/>
  <c r="F1326" i="9"/>
  <c r="E1322" i="9"/>
  <c r="D1322" i="9" s="1"/>
  <c r="F1322" i="9"/>
  <c r="E1318" i="9"/>
  <c r="D1318" i="9" s="1"/>
  <c r="F1318" i="9"/>
  <c r="E1314" i="9"/>
  <c r="D1314" i="9" s="1"/>
  <c r="F1314" i="9"/>
  <c r="E1306" i="9"/>
  <c r="D1306" i="9" s="1"/>
  <c r="F1306" i="9"/>
  <c r="E1302" i="9"/>
  <c r="D1302" i="9" s="1"/>
  <c r="F1302" i="9"/>
  <c r="E1298" i="9"/>
  <c r="D1298" i="9" s="1"/>
  <c r="F1298" i="9"/>
  <c r="E1294" i="9"/>
  <c r="D1294" i="9" s="1"/>
  <c r="F1294" i="9"/>
  <c r="E1282" i="9"/>
  <c r="D1282" i="9" s="1"/>
  <c r="F1282" i="9"/>
  <c r="E1278" i="9"/>
  <c r="D1278" i="9" s="1"/>
  <c r="F1278" i="9"/>
  <c r="E1274" i="9"/>
  <c r="D1274" i="9" s="1"/>
  <c r="F1274" i="9"/>
  <c r="E1266" i="9"/>
  <c r="D1266" i="9" s="1"/>
  <c r="F1266" i="9"/>
  <c r="E1262" i="9"/>
  <c r="D1262" i="9" s="1"/>
  <c r="F1262" i="9"/>
  <c r="E1223" i="9"/>
  <c r="D1223" i="9" s="1"/>
  <c r="F1223" i="9"/>
  <c r="E1219" i="9"/>
  <c r="D1219" i="9" s="1"/>
  <c r="F1219" i="9"/>
  <c r="E1215" i="9"/>
  <c r="D1215" i="9" s="1"/>
  <c r="F1215" i="9"/>
  <c r="E1211" i="9"/>
  <c r="D1211" i="9" s="1"/>
  <c r="F1211" i="9"/>
  <c r="E1207" i="9"/>
  <c r="D1207" i="9" s="1"/>
  <c r="F1207" i="9"/>
  <c r="E1203" i="9"/>
  <c r="D1203" i="9" s="1"/>
  <c r="F1203" i="9"/>
  <c r="E1199" i="9"/>
  <c r="D1199" i="9" s="1"/>
  <c r="F1199" i="9"/>
  <c r="E1195" i="9"/>
  <c r="D1195" i="9" s="1"/>
  <c r="F1195" i="9"/>
  <c r="E1191" i="9"/>
  <c r="D1191" i="9" s="1"/>
  <c r="F1191" i="9"/>
  <c r="E1187" i="9"/>
  <c r="D1187" i="9" s="1"/>
  <c r="F1187" i="9"/>
  <c r="E1183" i="9"/>
  <c r="D1183" i="9" s="1"/>
  <c r="F1183" i="9"/>
  <c r="E1175" i="9"/>
  <c r="D1175" i="9" s="1"/>
  <c r="F1175" i="9"/>
  <c r="E1171" i="9"/>
  <c r="D1171" i="9" s="1"/>
  <c r="F1171" i="9"/>
  <c r="E1163" i="9"/>
  <c r="D1163" i="9" s="1"/>
  <c r="F1163" i="9"/>
  <c r="E1159" i="9"/>
  <c r="D1159" i="9" s="1"/>
  <c r="F1159" i="9"/>
  <c r="E1155" i="9"/>
  <c r="D1155" i="9" s="1"/>
  <c r="F1155" i="9"/>
  <c r="E1151" i="9"/>
  <c r="D1151" i="9" s="1"/>
  <c r="F1151" i="9"/>
  <c r="E1147" i="9"/>
  <c r="D1147" i="9" s="1"/>
  <c r="F1147" i="9"/>
  <c r="E1143" i="9"/>
  <c r="D1143" i="9" s="1"/>
  <c r="F1143" i="9"/>
  <c r="E1131" i="9"/>
  <c r="D1131" i="9" s="1"/>
  <c r="F1131" i="9"/>
  <c r="E1123" i="9"/>
  <c r="D1123" i="9" s="1"/>
  <c r="F1123" i="9"/>
  <c r="E1119" i="9"/>
  <c r="D1119" i="9" s="1"/>
  <c r="F1119" i="9"/>
  <c r="E1115" i="9"/>
  <c r="D1115" i="9" s="1"/>
  <c r="F1115" i="9"/>
  <c r="E1107" i="9"/>
  <c r="D1107" i="9" s="1"/>
  <c r="F1107" i="9"/>
  <c r="E1099" i="9"/>
  <c r="D1099" i="9" s="1"/>
  <c r="F1099" i="9"/>
  <c r="E1095" i="9"/>
  <c r="D1095" i="9" s="1"/>
  <c r="F1095" i="9"/>
  <c r="E1091" i="9"/>
  <c r="D1091" i="9" s="1"/>
  <c r="F1091" i="9"/>
  <c r="E1087" i="9"/>
  <c r="D1087" i="9" s="1"/>
  <c r="F1087" i="9"/>
  <c r="E1079" i="9"/>
  <c r="D1079" i="9" s="1"/>
  <c r="F1079" i="9"/>
  <c r="E1075" i="9"/>
  <c r="D1075" i="9" s="1"/>
  <c r="F1075" i="9"/>
  <c r="E1063" i="9"/>
  <c r="D1063" i="9" s="1"/>
  <c r="F1063" i="9"/>
  <c r="E1059" i="9"/>
  <c r="D1059" i="9" s="1"/>
  <c r="F1059" i="9"/>
  <c r="E1055" i="9"/>
  <c r="D1055" i="9" s="1"/>
  <c r="F1055" i="9"/>
  <c r="E1051" i="9"/>
  <c r="D1051" i="9" s="1"/>
  <c r="F1051" i="9"/>
  <c r="E1047" i="9"/>
  <c r="D1047" i="9" s="1"/>
  <c r="F1047" i="9"/>
  <c r="E1043" i="9"/>
  <c r="D1043" i="9" s="1"/>
  <c r="F1043" i="9"/>
  <c r="E1039" i="9"/>
  <c r="D1039" i="9" s="1"/>
  <c r="F1039" i="9"/>
  <c r="E1031" i="9"/>
  <c r="D1031" i="9" s="1"/>
  <c r="F1031" i="9"/>
  <c r="E1027" i="9"/>
  <c r="D1027" i="9" s="1"/>
  <c r="F1027" i="9"/>
  <c r="E1023" i="9"/>
  <c r="D1023" i="9" s="1"/>
  <c r="F1023" i="9"/>
  <c r="E1019" i="9"/>
  <c r="D1019" i="9" s="1"/>
  <c r="F1019" i="9"/>
  <c r="E1011" i="9"/>
  <c r="D1011" i="9" s="1"/>
  <c r="F1011" i="9"/>
  <c r="E1007" i="9"/>
  <c r="D1007" i="9" s="1"/>
  <c r="F1007" i="9"/>
  <c r="E1003" i="9"/>
  <c r="D1003" i="9" s="1"/>
  <c r="F1003" i="9"/>
  <c r="E995" i="9"/>
  <c r="D995" i="9" s="1"/>
  <c r="F995" i="9"/>
  <c r="E991" i="9"/>
  <c r="D991" i="9" s="1"/>
  <c r="F991" i="9"/>
  <c r="E987" i="9"/>
  <c r="D987" i="9" s="1"/>
  <c r="F987" i="9"/>
  <c r="E983" i="9"/>
  <c r="D983" i="9" s="1"/>
  <c r="F983" i="9"/>
  <c r="E979" i="9"/>
  <c r="D979" i="9" s="1"/>
  <c r="F979" i="9"/>
  <c r="E975" i="9"/>
  <c r="D975" i="9" s="1"/>
  <c r="F975" i="9"/>
  <c r="E971" i="9"/>
  <c r="D971" i="9" s="1"/>
  <c r="F971" i="9"/>
  <c r="E963" i="9"/>
  <c r="D963" i="9" s="1"/>
  <c r="F963" i="9"/>
  <c r="E959" i="9"/>
  <c r="D959" i="9" s="1"/>
  <c r="F959" i="9"/>
  <c r="E955" i="9"/>
  <c r="D955" i="9" s="1"/>
  <c r="F955" i="9"/>
  <c r="E951" i="9"/>
  <c r="D951" i="9" s="1"/>
  <c r="F951" i="9"/>
  <c r="E947" i="9"/>
  <c r="D947" i="9" s="1"/>
  <c r="F947" i="9"/>
  <c r="E943" i="9"/>
  <c r="D943" i="9" s="1"/>
  <c r="F943" i="9"/>
  <c r="E939" i="9"/>
  <c r="D939" i="9" s="1"/>
  <c r="F939" i="9"/>
  <c r="E935" i="9"/>
  <c r="D935" i="9" s="1"/>
  <c r="F935" i="9"/>
  <c r="E931" i="9"/>
  <c r="D931" i="9" s="1"/>
  <c r="F931" i="9"/>
  <c r="E927" i="9"/>
  <c r="D927" i="9" s="1"/>
  <c r="F927" i="9"/>
  <c r="E923" i="9"/>
  <c r="D923" i="9" s="1"/>
  <c r="F923" i="9"/>
  <c r="E919" i="9"/>
  <c r="D919" i="9" s="1"/>
  <c r="F919" i="9"/>
  <c r="E915" i="9"/>
  <c r="D915" i="9" s="1"/>
  <c r="F915" i="9"/>
  <c r="E911" i="9"/>
  <c r="D911" i="9" s="1"/>
  <c r="F911" i="9"/>
  <c r="E907" i="9"/>
  <c r="D907" i="9" s="1"/>
  <c r="F907" i="9"/>
  <c r="E903" i="9"/>
  <c r="D903" i="9" s="1"/>
  <c r="F903" i="9"/>
  <c r="E899" i="9"/>
  <c r="D899" i="9" s="1"/>
  <c r="F899" i="9"/>
  <c r="E895" i="9"/>
  <c r="D895" i="9" s="1"/>
  <c r="F895" i="9"/>
  <c r="E891" i="9"/>
  <c r="D891" i="9" s="1"/>
  <c r="F891" i="9"/>
  <c r="E887" i="9"/>
  <c r="D887" i="9" s="1"/>
  <c r="F887" i="9"/>
  <c r="E883" i="9"/>
  <c r="D883" i="9" s="1"/>
  <c r="F883" i="9"/>
  <c r="E875" i="9"/>
  <c r="D875" i="9" s="1"/>
  <c r="F875" i="9"/>
  <c r="E871" i="9"/>
  <c r="D871" i="9" s="1"/>
  <c r="F871" i="9"/>
  <c r="E867" i="9"/>
  <c r="D867" i="9" s="1"/>
  <c r="F867" i="9"/>
  <c r="E863" i="9"/>
  <c r="D863" i="9" s="1"/>
  <c r="F863" i="9"/>
  <c r="E859" i="9"/>
  <c r="D859" i="9" s="1"/>
  <c r="F859" i="9"/>
  <c r="E855" i="9"/>
  <c r="D855" i="9" s="1"/>
  <c r="F855" i="9"/>
  <c r="E851" i="9"/>
  <c r="D851" i="9" s="1"/>
  <c r="F851" i="9"/>
  <c r="E847" i="9"/>
  <c r="D847" i="9" s="1"/>
  <c r="F847" i="9"/>
  <c r="E839" i="9"/>
  <c r="D839" i="9" s="1"/>
  <c r="F839" i="9"/>
  <c r="E835" i="9"/>
  <c r="D835" i="9" s="1"/>
  <c r="F835" i="9"/>
  <c r="E831" i="9"/>
  <c r="D831" i="9" s="1"/>
  <c r="F831" i="9"/>
  <c r="E827" i="9"/>
  <c r="D827" i="9" s="1"/>
  <c r="F827" i="9"/>
  <c r="E823" i="9"/>
  <c r="D823" i="9" s="1"/>
  <c r="F823" i="9"/>
  <c r="E819" i="9"/>
  <c r="D819" i="9" s="1"/>
  <c r="F819" i="9"/>
  <c r="E815" i="9"/>
  <c r="D815" i="9" s="1"/>
  <c r="F815" i="9"/>
  <c r="E811" i="9"/>
  <c r="D811" i="9" s="1"/>
  <c r="F811" i="9"/>
  <c r="E807" i="9"/>
  <c r="D807" i="9" s="1"/>
  <c r="F807" i="9"/>
  <c r="E803" i="9"/>
  <c r="D803" i="9" s="1"/>
  <c r="F803" i="9"/>
  <c r="E799" i="9"/>
  <c r="D799" i="9" s="1"/>
  <c r="F799" i="9"/>
  <c r="E795" i="9"/>
  <c r="D795" i="9" s="1"/>
  <c r="F795" i="9"/>
  <c r="E791" i="9"/>
  <c r="D791" i="9" s="1"/>
  <c r="F791" i="9"/>
  <c r="E786" i="9"/>
  <c r="D786" i="9" s="1"/>
  <c r="F786" i="9"/>
  <c r="E782" i="9"/>
  <c r="D782" i="9" s="1"/>
  <c r="F782" i="9"/>
  <c r="E774" i="9"/>
  <c r="D774" i="9" s="1"/>
  <c r="F774" i="9"/>
  <c r="E770" i="9"/>
  <c r="D770" i="9" s="1"/>
  <c r="F770" i="9"/>
  <c r="E766" i="9"/>
  <c r="D766" i="9" s="1"/>
  <c r="F766" i="9"/>
  <c r="E762" i="9"/>
  <c r="D762" i="9" s="1"/>
  <c r="F762" i="9"/>
  <c r="E758" i="9"/>
  <c r="D758" i="9" s="1"/>
  <c r="F758" i="9"/>
  <c r="E754" i="9"/>
  <c r="D754" i="9" s="1"/>
  <c r="F754" i="9"/>
  <c r="E750" i="9"/>
  <c r="D750" i="9" s="1"/>
  <c r="F750" i="9"/>
  <c r="E746" i="9"/>
  <c r="D746" i="9" s="1"/>
  <c r="F746" i="9"/>
  <c r="E742" i="9"/>
  <c r="D742" i="9" s="1"/>
  <c r="F742" i="9"/>
  <c r="E738" i="9"/>
  <c r="D738" i="9" s="1"/>
  <c r="F738" i="9"/>
  <c r="E734" i="9"/>
  <c r="D734" i="9" s="1"/>
  <c r="F734" i="9"/>
  <c r="E730" i="9"/>
  <c r="D730" i="9" s="1"/>
  <c r="F730" i="9"/>
  <c r="E726" i="9"/>
  <c r="D726" i="9" s="1"/>
  <c r="F726" i="9"/>
  <c r="E722" i="9"/>
  <c r="D722" i="9" s="1"/>
  <c r="F722" i="9"/>
  <c r="E718" i="9"/>
  <c r="D718" i="9" s="1"/>
  <c r="F718" i="9"/>
  <c r="E714" i="9"/>
  <c r="D714" i="9" s="1"/>
  <c r="F714" i="9"/>
  <c r="E710" i="9"/>
  <c r="D710" i="9" s="1"/>
  <c r="F710" i="9"/>
  <c r="E706" i="9"/>
  <c r="D706" i="9" s="1"/>
  <c r="F706" i="9"/>
  <c r="E702" i="9"/>
  <c r="D702" i="9" s="1"/>
  <c r="F702" i="9"/>
  <c r="E698" i="9"/>
  <c r="D698" i="9" s="1"/>
  <c r="F698" i="9"/>
  <c r="E694" i="9"/>
  <c r="D694" i="9" s="1"/>
  <c r="F694" i="9"/>
  <c r="E691" i="9"/>
  <c r="D691" i="9" s="1"/>
  <c r="F691" i="9"/>
  <c r="E686" i="9"/>
  <c r="D686" i="9" s="1"/>
  <c r="F686" i="9"/>
  <c r="E682" i="9"/>
  <c r="D682" i="9" s="1"/>
  <c r="F682" i="9"/>
  <c r="E678" i="9"/>
  <c r="D678" i="9" s="1"/>
  <c r="F678" i="9"/>
  <c r="E673" i="9"/>
  <c r="D673" i="9" s="1"/>
  <c r="F673" i="9"/>
  <c r="E669" i="9"/>
  <c r="D669" i="9" s="1"/>
  <c r="F669" i="9"/>
  <c r="E665" i="9"/>
  <c r="D665" i="9" s="1"/>
  <c r="F665" i="9"/>
  <c r="E661" i="9"/>
  <c r="D661" i="9" s="1"/>
  <c r="F661" i="9"/>
  <c r="E657" i="9"/>
  <c r="D657" i="9" s="1"/>
  <c r="F657" i="9"/>
  <c r="E653" i="9"/>
  <c r="D653" i="9" s="1"/>
  <c r="F653" i="9"/>
  <c r="E649" i="9"/>
  <c r="D649" i="9" s="1"/>
  <c r="F649" i="9"/>
  <c r="E645" i="9"/>
  <c r="D645" i="9" s="1"/>
  <c r="F645" i="9"/>
  <c r="E641" i="9"/>
  <c r="D641" i="9" s="1"/>
  <c r="F641" i="9"/>
  <c r="E637" i="9"/>
  <c r="D637" i="9" s="1"/>
  <c r="F637" i="9"/>
  <c r="E633" i="9"/>
  <c r="D633" i="9" s="1"/>
  <c r="F633" i="9"/>
  <c r="E629" i="9"/>
  <c r="D629" i="9" s="1"/>
  <c r="F629" i="9"/>
  <c r="E625" i="9"/>
  <c r="D625" i="9" s="1"/>
  <c r="F625" i="9"/>
  <c r="E621" i="9"/>
  <c r="D621" i="9" s="1"/>
  <c r="F621" i="9"/>
  <c r="E613" i="9"/>
  <c r="D613" i="9" s="1"/>
  <c r="F613" i="9"/>
  <c r="E608" i="9"/>
  <c r="D608" i="9" s="1"/>
  <c r="F608" i="9"/>
  <c r="E604" i="9"/>
  <c r="D604" i="9" s="1"/>
  <c r="F604" i="9"/>
  <c r="E600" i="9"/>
  <c r="D600" i="9" s="1"/>
  <c r="F600" i="9"/>
  <c r="E592" i="9"/>
  <c r="D592" i="9" s="1"/>
  <c r="F592" i="9"/>
  <c r="E588" i="9"/>
  <c r="D588" i="9" s="1"/>
  <c r="F588" i="9"/>
  <c r="E584" i="9"/>
  <c r="D584" i="9" s="1"/>
  <c r="F584" i="9"/>
  <c r="E580" i="9"/>
  <c r="D580" i="9" s="1"/>
  <c r="F580" i="9"/>
  <c r="E576" i="9"/>
  <c r="D576" i="9" s="1"/>
  <c r="F576" i="9"/>
  <c r="E571" i="9"/>
  <c r="D571" i="9" s="1"/>
  <c r="F571" i="9"/>
  <c r="E567" i="9"/>
  <c r="D567" i="9" s="1"/>
  <c r="F567" i="9"/>
  <c r="E563" i="9"/>
  <c r="D563" i="9" s="1"/>
  <c r="F563" i="9"/>
  <c r="E559" i="9"/>
  <c r="D559" i="9" s="1"/>
  <c r="F559" i="9"/>
  <c r="E555" i="9"/>
  <c r="D555" i="9" s="1"/>
  <c r="F555" i="9"/>
  <c r="E551" i="9"/>
  <c r="D551" i="9" s="1"/>
  <c r="F551" i="9"/>
  <c r="E547" i="9"/>
  <c r="D547" i="9" s="1"/>
  <c r="F547" i="9"/>
  <c r="E543" i="9"/>
  <c r="D543" i="9" s="1"/>
  <c r="F543" i="9"/>
  <c r="E531" i="9"/>
  <c r="D531" i="9" s="1"/>
  <c r="F531" i="9"/>
  <c r="E527" i="9"/>
  <c r="D527" i="9" s="1"/>
  <c r="F527" i="9"/>
  <c r="E523" i="9"/>
  <c r="D523" i="9" s="1"/>
  <c r="F523" i="9"/>
  <c r="E519" i="9"/>
  <c r="D519" i="9" s="1"/>
  <c r="F519" i="9"/>
  <c r="E515" i="9"/>
  <c r="D515" i="9" s="1"/>
  <c r="F515" i="9"/>
  <c r="E510" i="9"/>
  <c r="D510" i="9" s="1"/>
  <c r="F510" i="9"/>
  <c r="E506" i="9"/>
  <c r="D506" i="9" s="1"/>
  <c r="F506" i="9"/>
  <c r="E502" i="9"/>
  <c r="D502" i="9" s="1"/>
  <c r="F502" i="9"/>
  <c r="E498" i="9"/>
  <c r="D498" i="9" s="1"/>
  <c r="F498" i="9"/>
  <c r="E494" i="9"/>
  <c r="D494" i="9" s="1"/>
  <c r="F494" i="9"/>
  <c r="E490" i="9"/>
  <c r="D490" i="9" s="1"/>
  <c r="F490" i="9"/>
  <c r="E486" i="9"/>
  <c r="D486" i="9" s="1"/>
  <c r="F486" i="9"/>
  <c r="E482" i="9"/>
  <c r="D482" i="9" s="1"/>
  <c r="F482" i="9"/>
  <c r="E478" i="9"/>
  <c r="D478" i="9" s="1"/>
  <c r="F478" i="9"/>
  <c r="E474" i="9"/>
  <c r="D474" i="9" s="1"/>
  <c r="F474" i="9"/>
  <c r="E470" i="9"/>
  <c r="D470" i="9" s="1"/>
  <c r="F470" i="9"/>
  <c r="E467" i="9"/>
  <c r="D467" i="9" s="1"/>
  <c r="F467" i="9"/>
  <c r="E462" i="9"/>
  <c r="D462" i="9" s="1"/>
  <c r="F462" i="9"/>
  <c r="E458" i="9"/>
  <c r="D458" i="9" s="1"/>
  <c r="F458" i="9"/>
  <c r="E454" i="9"/>
  <c r="D454" i="9" s="1"/>
  <c r="F454" i="9"/>
  <c r="E450" i="9"/>
  <c r="D450" i="9" s="1"/>
  <c r="F450" i="9"/>
  <c r="E446" i="9"/>
  <c r="D446" i="9" s="1"/>
  <c r="F446" i="9"/>
  <c r="E442" i="9"/>
  <c r="D442" i="9" s="1"/>
  <c r="F442" i="9"/>
  <c r="E436" i="9"/>
  <c r="D436" i="9" s="1"/>
  <c r="F436" i="9"/>
  <c r="E432" i="9"/>
  <c r="D432" i="9" s="1"/>
  <c r="F432" i="9"/>
  <c r="E428" i="9"/>
  <c r="D428" i="9" s="1"/>
  <c r="F428" i="9"/>
  <c r="E424" i="9"/>
  <c r="D424" i="9" s="1"/>
  <c r="F424" i="9"/>
  <c r="E420" i="9"/>
  <c r="D420" i="9" s="1"/>
  <c r="F420" i="9"/>
  <c r="E416" i="9"/>
  <c r="D416" i="9" s="1"/>
  <c r="F416" i="9"/>
  <c r="E412" i="9"/>
  <c r="D412" i="9" s="1"/>
  <c r="F412" i="9"/>
  <c r="E408" i="9"/>
  <c r="D408" i="9" s="1"/>
  <c r="F408" i="9"/>
  <c r="E404" i="9"/>
  <c r="D404" i="9" s="1"/>
  <c r="F404" i="9"/>
  <c r="E400" i="9"/>
  <c r="D400" i="9" s="1"/>
  <c r="F400" i="9"/>
  <c r="E396" i="9"/>
  <c r="D396" i="9" s="1"/>
  <c r="F396" i="9"/>
  <c r="E1645" i="9"/>
  <c r="D1645" i="9" s="1"/>
  <c r="F1645" i="9"/>
  <c r="E1641" i="9"/>
  <c r="D1641" i="9" s="1"/>
  <c r="F1641" i="9"/>
  <c r="E1637" i="9"/>
  <c r="D1637" i="9" s="1"/>
  <c r="F1637" i="9"/>
  <c r="E1633" i="9"/>
  <c r="D1633" i="9" s="1"/>
  <c r="F1633" i="9"/>
  <c r="E1629" i="9"/>
  <c r="D1629" i="9" s="1"/>
  <c r="F1629" i="9"/>
  <c r="E1625" i="9"/>
  <c r="D1625" i="9" s="1"/>
  <c r="F1625" i="9"/>
  <c r="E1621" i="9"/>
  <c r="D1621" i="9" s="1"/>
  <c r="F1621" i="9"/>
  <c r="E1617" i="9"/>
  <c r="D1617" i="9" s="1"/>
  <c r="F1617" i="9"/>
  <c r="E1613" i="9"/>
  <c r="D1613" i="9" s="1"/>
  <c r="F1613" i="9"/>
  <c r="E1609" i="9"/>
  <c r="D1609" i="9" s="1"/>
  <c r="F1609" i="9"/>
  <c r="E1605" i="9"/>
  <c r="D1605" i="9" s="1"/>
  <c r="F1605" i="9"/>
  <c r="E1601" i="9"/>
  <c r="D1601" i="9" s="1"/>
  <c r="F1601" i="9"/>
  <c r="E1597" i="9"/>
  <c r="D1597" i="9" s="1"/>
  <c r="F1597" i="9"/>
  <c r="E1593" i="9"/>
  <c r="D1593" i="9" s="1"/>
  <c r="F1593" i="9"/>
  <c r="E1589" i="9"/>
  <c r="D1589" i="9" s="1"/>
  <c r="F1589" i="9"/>
  <c r="E1585" i="9"/>
  <c r="D1585" i="9" s="1"/>
  <c r="F1585" i="9"/>
  <c r="E1581" i="9"/>
  <c r="D1581" i="9" s="1"/>
  <c r="F1581" i="9"/>
  <c r="E1577" i="9"/>
  <c r="D1577" i="9" s="1"/>
  <c r="F1577" i="9"/>
  <c r="E1569" i="9"/>
  <c r="D1569" i="9" s="1"/>
  <c r="F1569" i="9"/>
  <c r="E1565" i="9"/>
  <c r="D1565" i="9" s="1"/>
  <c r="F1565" i="9"/>
  <c r="E1561" i="9"/>
  <c r="D1561" i="9" s="1"/>
  <c r="F1561" i="9"/>
  <c r="E1557" i="9"/>
  <c r="D1557" i="9" s="1"/>
  <c r="F1557" i="9"/>
  <c r="E1553" i="9"/>
  <c r="D1553" i="9" s="1"/>
  <c r="F1553" i="9"/>
  <c r="E1545" i="9"/>
  <c r="D1545" i="9" s="1"/>
  <c r="F1545" i="9"/>
  <c r="E1541" i="9"/>
  <c r="D1541" i="9" s="1"/>
  <c r="F1541" i="9"/>
  <c r="E1538" i="9"/>
  <c r="D1538" i="9" s="1"/>
  <c r="F1538" i="9"/>
  <c r="E1529" i="9"/>
  <c r="D1529" i="9" s="1"/>
  <c r="F1529" i="9"/>
  <c r="E1521" i="9"/>
  <c r="D1521" i="9" s="1"/>
  <c r="F1521" i="9"/>
  <c r="E1517" i="9"/>
  <c r="D1517" i="9" s="1"/>
  <c r="F1517" i="9"/>
  <c r="E1513" i="9"/>
  <c r="D1513" i="9" s="1"/>
  <c r="F1513" i="9"/>
  <c r="E1509" i="9"/>
  <c r="D1509" i="9" s="1"/>
  <c r="F1509" i="9"/>
  <c r="E1505" i="9"/>
  <c r="D1505" i="9" s="1"/>
  <c r="F1505" i="9"/>
  <c r="E1501" i="9"/>
  <c r="D1501" i="9" s="1"/>
  <c r="F1501" i="9"/>
  <c r="E1497" i="9"/>
  <c r="D1497" i="9" s="1"/>
  <c r="F1497" i="9"/>
  <c r="E1493" i="9"/>
  <c r="D1493" i="9" s="1"/>
  <c r="F1493" i="9"/>
  <c r="E1489" i="9"/>
  <c r="D1489" i="9" s="1"/>
  <c r="F1489" i="9"/>
  <c r="E1485" i="9"/>
  <c r="D1485" i="9" s="1"/>
  <c r="F1485" i="9"/>
  <c r="E1481" i="9"/>
  <c r="D1481" i="9" s="1"/>
  <c r="F1481" i="9"/>
  <c r="E1477" i="9"/>
  <c r="D1477" i="9" s="1"/>
  <c r="F1477" i="9"/>
  <c r="E1473" i="9"/>
  <c r="D1473" i="9" s="1"/>
  <c r="F1473" i="9"/>
  <c r="E1469" i="9"/>
  <c r="D1469" i="9" s="1"/>
  <c r="F1469" i="9"/>
  <c r="E1465" i="9"/>
  <c r="D1465" i="9" s="1"/>
  <c r="F1465" i="9"/>
  <c r="E1461" i="9"/>
  <c r="D1461" i="9" s="1"/>
  <c r="F1461" i="9"/>
  <c r="E1457" i="9"/>
  <c r="D1457" i="9" s="1"/>
  <c r="F1457" i="9"/>
  <c r="E1453" i="9"/>
  <c r="D1453" i="9" s="1"/>
  <c r="F1453" i="9"/>
  <c r="E1449" i="9"/>
  <c r="D1449" i="9" s="1"/>
  <c r="F1449" i="9"/>
  <c r="E1445" i="9"/>
  <c r="D1445" i="9" s="1"/>
  <c r="F1445" i="9"/>
  <c r="E1441" i="9"/>
  <c r="D1441" i="9" s="1"/>
  <c r="F1441" i="9"/>
  <c r="E1438" i="9"/>
  <c r="D1438" i="9" s="1"/>
  <c r="F1438" i="9"/>
  <c r="E1433" i="9"/>
  <c r="D1433" i="9" s="1"/>
  <c r="F1433" i="9"/>
  <c r="E1429" i="9"/>
  <c r="D1429" i="9" s="1"/>
  <c r="F1429" i="9"/>
  <c r="E1426" i="9"/>
  <c r="D1426" i="9" s="1"/>
  <c r="F1426" i="9"/>
  <c r="E1421" i="9"/>
  <c r="D1421" i="9" s="1"/>
  <c r="F1421" i="9"/>
  <c r="E1417" i="9"/>
  <c r="D1417" i="9" s="1"/>
  <c r="F1417" i="9"/>
  <c r="E1413" i="9"/>
  <c r="D1413" i="9" s="1"/>
  <c r="F1413" i="9"/>
  <c r="E1410" i="9"/>
  <c r="D1410" i="9" s="1"/>
  <c r="F1410" i="9"/>
  <c r="E1405" i="9"/>
  <c r="D1405" i="9" s="1"/>
  <c r="F1405" i="9"/>
  <c r="E1401" i="9"/>
  <c r="D1401" i="9" s="1"/>
  <c r="F1401" i="9"/>
  <c r="E1397" i="9"/>
  <c r="D1397" i="9" s="1"/>
  <c r="F1397" i="9"/>
  <c r="E1393" i="9"/>
  <c r="D1393" i="9" s="1"/>
  <c r="F1393" i="9"/>
  <c r="E1389" i="9"/>
  <c r="D1389" i="9" s="1"/>
  <c r="F1389" i="9"/>
  <c r="E1385" i="9"/>
  <c r="D1385" i="9" s="1"/>
  <c r="F1385" i="9"/>
  <c r="E1377" i="9"/>
  <c r="D1377" i="9" s="1"/>
  <c r="F1377" i="9"/>
  <c r="E1373" i="9"/>
  <c r="D1373" i="9" s="1"/>
  <c r="F1373" i="9"/>
  <c r="E1369" i="9"/>
  <c r="D1369" i="9" s="1"/>
  <c r="F1369" i="9"/>
  <c r="E1365" i="9"/>
  <c r="D1365" i="9" s="1"/>
  <c r="F1365" i="9"/>
  <c r="E1361" i="9"/>
  <c r="D1361" i="9" s="1"/>
  <c r="F1361" i="9"/>
  <c r="E1357" i="9"/>
  <c r="D1357" i="9" s="1"/>
  <c r="F1357" i="9"/>
  <c r="E1354" i="9"/>
  <c r="D1354" i="9" s="1"/>
  <c r="F1354" i="9"/>
  <c r="E1349" i="9"/>
  <c r="D1349" i="9" s="1"/>
  <c r="F1349" i="9"/>
  <c r="E1345" i="9"/>
  <c r="D1345" i="9" s="1"/>
  <c r="F1345" i="9"/>
  <c r="E1341" i="9"/>
  <c r="D1341" i="9" s="1"/>
  <c r="F1341" i="9"/>
  <c r="E1337" i="9"/>
  <c r="D1337" i="9" s="1"/>
  <c r="F1337" i="9"/>
  <c r="E1333" i="9"/>
  <c r="D1333" i="9" s="1"/>
  <c r="F1333" i="9"/>
  <c r="E1329" i="9"/>
  <c r="D1329" i="9" s="1"/>
  <c r="F1329" i="9"/>
  <c r="E1325" i="9"/>
  <c r="D1325" i="9" s="1"/>
  <c r="F1325" i="9"/>
  <c r="E1321" i="9"/>
  <c r="D1321" i="9" s="1"/>
  <c r="F1321" i="9"/>
  <c r="E1317" i="9"/>
  <c r="D1317" i="9" s="1"/>
  <c r="F1317" i="9"/>
  <c r="E1313" i="9"/>
  <c r="D1313" i="9" s="1"/>
  <c r="F1313" i="9"/>
  <c r="E1309" i="9"/>
  <c r="D1309" i="9" s="1"/>
  <c r="F1309" i="9"/>
  <c r="E1305" i="9"/>
  <c r="D1305" i="9" s="1"/>
  <c r="F1305" i="9"/>
  <c r="E1301" i="9"/>
  <c r="D1301" i="9" s="1"/>
  <c r="F1301" i="9"/>
  <c r="E1297" i="9"/>
  <c r="D1297" i="9" s="1"/>
  <c r="F1297" i="9"/>
  <c r="E1293" i="9"/>
  <c r="D1293" i="9" s="1"/>
  <c r="F1293" i="9"/>
  <c r="E1289" i="9"/>
  <c r="D1289" i="9" s="1"/>
  <c r="F1289" i="9"/>
  <c r="E1285" i="9"/>
  <c r="D1285" i="9" s="1"/>
  <c r="F1285" i="9"/>
  <c r="E1281" i="9"/>
  <c r="D1281" i="9" s="1"/>
  <c r="F1281" i="9"/>
  <c r="E1277" i="9"/>
  <c r="D1277" i="9" s="1"/>
  <c r="F1277" i="9"/>
  <c r="E1273" i="9"/>
  <c r="D1273" i="9" s="1"/>
  <c r="F1273" i="9"/>
  <c r="E1265" i="9"/>
  <c r="D1265" i="9" s="1"/>
  <c r="F1265" i="9"/>
  <c r="E1261" i="9"/>
  <c r="D1261" i="9" s="1"/>
  <c r="F1261" i="9"/>
  <c r="E1222" i="9"/>
  <c r="D1222" i="9" s="1"/>
  <c r="F1222" i="9"/>
  <c r="E1218" i="9"/>
  <c r="D1218" i="9" s="1"/>
  <c r="F1218" i="9"/>
  <c r="E1214" i="9"/>
  <c r="D1214" i="9" s="1"/>
  <c r="F1214" i="9"/>
  <c r="E1206" i="9"/>
  <c r="D1206" i="9" s="1"/>
  <c r="F1206" i="9"/>
  <c r="E1202" i="9"/>
  <c r="D1202" i="9" s="1"/>
  <c r="F1202" i="9"/>
  <c r="E1198" i="9"/>
  <c r="D1198" i="9" s="1"/>
  <c r="F1198" i="9"/>
  <c r="E1190" i="9"/>
  <c r="D1190" i="9" s="1"/>
  <c r="F1190" i="9"/>
  <c r="E1186" i="9"/>
  <c r="D1186" i="9" s="1"/>
  <c r="F1186" i="9"/>
  <c r="E1182" i="9"/>
  <c r="D1182" i="9" s="1"/>
  <c r="F1182" i="9"/>
  <c r="E1178" i="9"/>
  <c r="D1178" i="9" s="1"/>
  <c r="F1178" i="9"/>
  <c r="E1174" i="9"/>
  <c r="D1174" i="9" s="1"/>
  <c r="F1174" i="9"/>
  <c r="E1170" i="9"/>
  <c r="D1170" i="9" s="1"/>
  <c r="F1170" i="9"/>
  <c r="E1166" i="9"/>
  <c r="D1166" i="9" s="1"/>
  <c r="F1166" i="9"/>
  <c r="E1162" i="9"/>
  <c r="D1162" i="9" s="1"/>
  <c r="F1162" i="9"/>
  <c r="E1158" i="9"/>
  <c r="D1158" i="9" s="1"/>
  <c r="F1158" i="9"/>
  <c r="E1154" i="9"/>
  <c r="D1154" i="9" s="1"/>
  <c r="F1154" i="9"/>
  <c r="E1150" i="9"/>
  <c r="D1150" i="9" s="1"/>
  <c r="F1150" i="9"/>
  <c r="E1142" i="9"/>
  <c r="D1142" i="9" s="1"/>
  <c r="F1142" i="9"/>
  <c r="E1134" i="9"/>
  <c r="D1134" i="9" s="1"/>
  <c r="F1134" i="9"/>
  <c r="E1126" i="9"/>
  <c r="D1126" i="9" s="1"/>
  <c r="F1126" i="9"/>
  <c r="E1118" i="9"/>
  <c r="D1118" i="9" s="1"/>
  <c r="F1118" i="9"/>
  <c r="E1114" i="9"/>
  <c r="D1114" i="9" s="1"/>
  <c r="F1114" i="9"/>
  <c r="E1110" i="9"/>
  <c r="D1110" i="9" s="1"/>
  <c r="F1110" i="9"/>
  <c r="E1106" i="9"/>
  <c r="D1106" i="9" s="1"/>
  <c r="F1106" i="9"/>
  <c r="E1102" i="9"/>
  <c r="D1102" i="9" s="1"/>
  <c r="F1102" i="9"/>
  <c r="E1098" i="9"/>
  <c r="D1098" i="9" s="1"/>
  <c r="F1098" i="9"/>
  <c r="E1090" i="9"/>
  <c r="D1090" i="9" s="1"/>
  <c r="F1090" i="9"/>
  <c r="E1086" i="9"/>
  <c r="D1086" i="9" s="1"/>
  <c r="F1086" i="9"/>
  <c r="E1082" i="9"/>
  <c r="D1082" i="9" s="1"/>
  <c r="F1082" i="9"/>
  <c r="E1078" i="9"/>
  <c r="D1078" i="9" s="1"/>
  <c r="F1078" i="9"/>
  <c r="E1062" i="9"/>
  <c r="D1062" i="9" s="1"/>
  <c r="F1062" i="9"/>
  <c r="E1058" i="9"/>
  <c r="D1058" i="9" s="1"/>
  <c r="F1058" i="9"/>
  <c r="E1054" i="9"/>
  <c r="D1054" i="9" s="1"/>
  <c r="F1054" i="9"/>
  <c r="E1050" i="9"/>
  <c r="D1050" i="9" s="1"/>
  <c r="F1050" i="9"/>
  <c r="E1046" i="9"/>
  <c r="D1046" i="9" s="1"/>
  <c r="F1046" i="9"/>
  <c r="E1042" i="9"/>
  <c r="D1042" i="9" s="1"/>
  <c r="F1042" i="9"/>
  <c r="E1038" i="9"/>
  <c r="D1038" i="9" s="1"/>
  <c r="F1038" i="9"/>
  <c r="E1034" i="9"/>
  <c r="D1034" i="9" s="1"/>
  <c r="F1034" i="9"/>
  <c r="E1030" i="9"/>
  <c r="D1030" i="9" s="1"/>
  <c r="F1030" i="9"/>
  <c r="E1026" i="9"/>
  <c r="D1026" i="9" s="1"/>
  <c r="F1026" i="9"/>
  <c r="E1018" i="9"/>
  <c r="D1018" i="9" s="1"/>
  <c r="F1018" i="9"/>
  <c r="E1014" i="9"/>
  <c r="D1014" i="9" s="1"/>
  <c r="F1014" i="9"/>
  <c r="E1010" i="9"/>
  <c r="D1010" i="9" s="1"/>
  <c r="F1010" i="9"/>
  <c r="E1006" i="9"/>
  <c r="D1006" i="9" s="1"/>
  <c r="F1006" i="9"/>
  <c r="E998" i="9"/>
  <c r="D998" i="9" s="1"/>
  <c r="F998" i="9"/>
  <c r="E994" i="9"/>
  <c r="D994" i="9" s="1"/>
  <c r="F994" i="9"/>
  <c r="E990" i="9"/>
  <c r="D990" i="9" s="1"/>
  <c r="F990" i="9"/>
  <c r="E986" i="9"/>
  <c r="D986" i="9" s="1"/>
  <c r="F986" i="9"/>
  <c r="E982" i="9"/>
  <c r="D982" i="9" s="1"/>
  <c r="F982" i="9"/>
  <c r="E978" i="9"/>
  <c r="D978" i="9" s="1"/>
  <c r="F978" i="9"/>
  <c r="E974" i="9"/>
  <c r="D974" i="9" s="1"/>
  <c r="F974" i="9"/>
  <c r="E970" i="9"/>
  <c r="D970" i="9" s="1"/>
  <c r="F970" i="9"/>
  <c r="E966" i="9"/>
  <c r="D966" i="9" s="1"/>
  <c r="F966" i="9"/>
  <c r="E962" i="9"/>
  <c r="D962" i="9" s="1"/>
  <c r="F962" i="9"/>
  <c r="E954" i="9"/>
  <c r="D954" i="9" s="1"/>
  <c r="F954" i="9"/>
  <c r="E950" i="9"/>
  <c r="D950" i="9" s="1"/>
  <c r="F950" i="9"/>
  <c r="E946" i="9"/>
  <c r="D946" i="9" s="1"/>
  <c r="F946" i="9"/>
  <c r="E938" i="9"/>
  <c r="D938" i="9" s="1"/>
  <c r="F938" i="9"/>
  <c r="E934" i="9"/>
  <c r="D934" i="9" s="1"/>
  <c r="F934" i="9"/>
  <c r="E926" i="9"/>
  <c r="D926" i="9" s="1"/>
  <c r="F926" i="9"/>
  <c r="E922" i="9"/>
  <c r="D922" i="9" s="1"/>
  <c r="F922" i="9"/>
  <c r="E918" i="9"/>
  <c r="D918" i="9" s="1"/>
  <c r="F918" i="9"/>
  <c r="E914" i="9"/>
  <c r="D914" i="9" s="1"/>
  <c r="F914" i="9"/>
  <c r="E910" i="9"/>
  <c r="D910" i="9" s="1"/>
  <c r="F910" i="9"/>
  <c r="E906" i="9"/>
  <c r="D906" i="9" s="1"/>
  <c r="F906" i="9"/>
  <c r="E902" i="9"/>
  <c r="D902" i="9" s="1"/>
  <c r="F902" i="9"/>
  <c r="E898" i="9"/>
  <c r="D898" i="9" s="1"/>
  <c r="F898" i="9"/>
  <c r="E894" i="9"/>
  <c r="D894" i="9" s="1"/>
  <c r="F894" i="9"/>
  <c r="E890" i="9"/>
  <c r="D890" i="9" s="1"/>
  <c r="F890" i="9"/>
  <c r="E886" i="9"/>
  <c r="D886" i="9" s="1"/>
  <c r="F886" i="9"/>
  <c r="E882" i="9"/>
  <c r="D882" i="9" s="1"/>
  <c r="F882" i="9"/>
  <c r="E878" i="9"/>
  <c r="D878" i="9" s="1"/>
  <c r="F878" i="9"/>
  <c r="E870" i="9"/>
  <c r="D870" i="9" s="1"/>
  <c r="F870" i="9"/>
  <c r="E866" i="9"/>
  <c r="D866" i="9" s="1"/>
  <c r="F866" i="9"/>
  <c r="E862" i="9"/>
  <c r="D862" i="9" s="1"/>
  <c r="F862" i="9"/>
  <c r="E858" i="9"/>
  <c r="D858" i="9" s="1"/>
  <c r="F858" i="9"/>
  <c r="E854" i="9"/>
  <c r="D854" i="9" s="1"/>
  <c r="F854" i="9"/>
  <c r="E850" i="9"/>
  <c r="D850" i="9" s="1"/>
  <c r="F850" i="9"/>
  <c r="E846" i="9"/>
  <c r="D846" i="9" s="1"/>
  <c r="F846" i="9"/>
  <c r="E842" i="9"/>
  <c r="D842" i="9" s="1"/>
  <c r="F842" i="9"/>
  <c r="E838" i="9"/>
  <c r="D838" i="9" s="1"/>
  <c r="F838" i="9"/>
  <c r="E830" i="9"/>
  <c r="D830" i="9" s="1"/>
  <c r="F830" i="9"/>
  <c r="E826" i="9"/>
  <c r="D826" i="9" s="1"/>
  <c r="F826" i="9"/>
  <c r="E822" i="9"/>
  <c r="D822" i="9" s="1"/>
  <c r="F822" i="9"/>
  <c r="E818" i="9"/>
  <c r="D818" i="9" s="1"/>
  <c r="F818" i="9"/>
  <c r="E814" i="9"/>
  <c r="D814" i="9" s="1"/>
  <c r="F814" i="9"/>
  <c r="E810" i="9"/>
  <c r="D810" i="9" s="1"/>
  <c r="F810" i="9"/>
  <c r="E806" i="9"/>
  <c r="D806" i="9" s="1"/>
  <c r="F806" i="9"/>
  <c r="E802" i="9"/>
  <c r="D802" i="9" s="1"/>
  <c r="F802" i="9"/>
  <c r="E798" i="9"/>
  <c r="D798" i="9" s="1"/>
  <c r="F798" i="9"/>
  <c r="E794" i="9"/>
  <c r="D794" i="9" s="1"/>
  <c r="F794" i="9"/>
  <c r="E790" i="9"/>
  <c r="D790" i="9" s="1"/>
  <c r="F790" i="9"/>
  <c r="E785" i="9"/>
  <c r="D785" i="9" s="1"/>
  <c r="F785" i="9"/>
  <c r="E781" i="9"/>
  <c r="D781" i="9" s="1"/>
  <c r="F781" i="9"/>
  <c r="E777" i="9"/>
  <c r="D777" i="9" s="1"/>
  <c r="F777" i="9"/>
  <c r="E773" i="9"/>
  <c r="D773" i="9" s="1"/>
  <c r="F773" i="9"/>
  <c r="E769" i="9"/>
  <c r="D769" i="9" s="1"/>
  <c r="F769" i="9"/>
  <c r="E765" i="9"/>
  <c r="D765" i="9" s="1"/>
  <c r="F765" i="9"/>
  <c r="E757" i="9"/>
  <c r="D757" i="9" s="1"/>
  <c r="F757" i="9"/>
  <c r="E753" i="9"/>
  <c r="D753" i="9" s="1"/>
  <c r="F753" i="9"/>
  <c r="E749" i="9"/>
  <c r="D749" i="9" s="1"/>
  <c r="F749" i="9"/>
  <c r="E745" i="9"/>
  <c r="D745" i="9" s="1"/>
  <c r="F745" i="9"/>
  <c r="E733" i="9"/>
  <c r="D733" i="9" s="1"/>
  <c r="F733" i="9"/>
  <c r="E729" i="9"/>
  <c r="D729" i="9" s="1"/>
  <c r="F729" i="9"/>
  <c r="E724" i="9"/>
  <c r="D724" i="9" s="1"/>
  <c r="F724" i="9"/>
  <c r="E721" i="9"/>
  <c r="D721" i="9" s="1"/>
  <c r="F721" i="9"/>
  <c r="E717" i="9"/>
  <c r="D717" i="9" s="1"/>
  <c r="F717" i="9"/>
  <c r="E713" i="9"/>
  <c r="D713" i="9" s="1"/>
  <c r="F713" i="9"/>
  <c r="E709" i="9"/>
  <c r="D709" i="9" s="1"/>
  <c r="F709" i="9"/>
  <c r="E705" i="9"/>
  <c r="D705" i="9" s="1"/>
  <c r="F705" i="9"/>
  <c r="E701" i="9"/>
  <c r="D701" i="9" s="1"/>
  <c r="F701" i="9"/>
  <c r="E697" i="9"/>
  <c r="D697" i="9" s="1"/>
  <c r="F697" i="9"/>
  <c r="E693" i="9"/>
  <c r="D693" i="9" s="1"/>
  <c r="F693" i="9"/>
  <c r="E689" i="9"/>
  <c r="D689" i="9" s="1"/>
  <c r="F689" i="9"/>
  <c r="E685" i="9"/>
  <c r="D685" i="9" s="1"/>
  <c r="F685" i="9"/>
  <c r="E681" i="9"/>
  <c r="D681" i="9" s="1"/>
  <c r="F681" i="9"/>
  <c r="E677" i="9"/>
  <c r="D677" i="9" s="1"/>
  <c r="F677" i="9"/>
  <c r="E668" i="9"/>
  <c r="D668" i="9" s="1"/>
  <c r="F668" i="9"/>
  <c r="E664" i="9"/>
  <c r="D664" i="9" s="1"/>
  <c r="F664" i="9"/>
  <c r="E660" i="9"/>
  <c r="D660" i="9" s="1"/>
  <c r="F660" i="9"/>
  <c r="E656" i="9"/>
  <c r="D656" i="9" s="1"/>
  <c r="F656" i="9"/>
  <c r="E652" i="9"/>
  <c r="D652" i="9" s="1"/>
  <c r="F652" i="9"/>
  <c r="E648" i="9"/>
  <c r="D648" i="9" s="1"/>
  <c r="F648" i="9"/>
  <c r="E644" i="9"/>
  <c r="D644" i="9" s="1"/>
  <c r="F644" i="9"/>
  <c r="E640" i="9"/>
  <c r="D640" i="9" s="1"/>
  <c r="F640" i="9"/>
  <c r="E636" i="9"/>
  <c r="D636" i="9" s="1"/>
  <c r="F636" i="9"/>
  <c r="E632" i="9"/>
  <c r="D632" i="9" s="1"/>
  <c r="F632" i="9"/>
  <c r="E628" i="9"/>
  <c r="D628" i="9" s="1"/>
  <c r="F628" i="9"/>
  <c r="E624" i="9"/>
  <c r="D624" i="9" s="1"/>
  <c r="F624" i="9"/>
  <c r="E620" i="9"/>
  <c r="D620" i="9" s="1"/>
  <c r="F620" i="9"/>
  <c r="E616" i="9"/>
  <c r="D616" i="9" s="1"/>
  <c r="F616" i="9"/>
  <c r="E612" i="9"/>
  <c r="D612" i="9" s="1"/>
  <c r="F612" i="9"/>
  <c r="E607" i="9"/>
  <c r="D607" i="9" s="1"/>
  <c r="F607" i="9"/>
  <c r="E603" i="9"/>
  <c r="D603" i="9" s="1"/>
  <c r="F603" i="9"/>
  <c r="E599" i="9"/>
  <c r="D599" i="9" s="1"/>
  <c r="F599" i="9"/>
  <c r="E595" i="9"/>
  <c r="D595" i="9" s="1"/>
  <c r="F595" i="9"/>
  <c r="E591" i="9"/>
  <c r="D591" i="9" s="1"/>
  <c r="F591" i="9"/>
  <c r="E587" i="9"/>
  <c r="D587" i="9" s="1"/>
  <c r="F587" i="9"/>
  <c r="E583" i="9"/>
  <c r="D583" i="9" s="1"/>
  <c r="F583" i="9"/>
  <c r="E579" i="9"/>
  <c r="D579" i="9" s="1"/>
  <c r="F579" i="9"/>
  <c r="E574" i="9"/>
  <c r="D574" i="9" s="1"/>
  <c r="F574" i="9"/>
  <c r="E566" i="9"/>
  <c r="D566" i="9" s="1"/>
  <c r="F566" i="9"/>
  <c r="E562" i="9"/>
  <c r="D562" i="9" s="1"/>
  <c r="F562" i="9"/>
  <c r="E558" i="9"/>
  <c r="D558" i="9" s="1"/>
  <c r="F558" i="9"/>
  <c r="E554" i="9"/>
  <c r="D554" i="9" s="1"/>
  <c r="F554" i="9"/>
  <c r="E550" i="9"/>
  <c r="D550" i="9" s="1"/>
  <c r="F550" i="9"/>
  <c r="E546" i="9"/>
  <c r="D546" i="9" s="1"/>
  <c r="F546" i="9"/>
  <c r="E542" i="9"/>
  <c r="D542" i="9" s="1"/>
  <c r="F542" i="9"/>
  <c r="E538" i="9"/>
  <c r="D538" i="9" s="1"/>
  <c r="F538" i="9"/>
  <c r="E534" i="9"/>
  <c r="D534" i="9" s="1"/>
  <c r="F534" i="9"/>
  <c r="E530" i="9"/>
  <c r="D530" i="9" s="1"/>
  <c r="F530" i="9"/>
  <c r="E526" i="9"/>
  <c r="D526" i="9" s="1"/>
  <c r="F526" i="9"/>
  <c r="E522" i="9"/>
  <c r="D522" i="9" s="1"/>
  <c r="F522" i="9"/>
  <c r="E518" i="9"/>
  <c r="D518" i="9" s="1"/>
  <c r="F518" i="9"/>
  <c r="E514" i="9"/>
  <c r="D514" i="9" s="1"/>
  <c r="F514" i="9"/>
  <c r="E509" i="9"/>
  <c r="D509" i="9" s="1"/>
  <c r="F509" i="9"/>
  <c r="E505" i="9"/>
  <c r="D505" i="9" s="1"/>
  <c r="F505" i="9"/>
  <c r="E501" i="9"/>
  <c r="D501" i="9" s="1"/>
  <c r="F501" i="9"/>
  <c r="E497" i="9"/>
  <c r="D497" i="9" s="1"/>
  <c r="F497" i="9"/>
  <c r="E493" i="9"/>
  <c r="D493" i="9" s="1"/>
  <c r="F493" i="9"/>
  <c r="E489" i="9"/>
  <c r="D489" i="9" s="1"/>
  <c r="F489" i="9"/>
  <c r="E485" i="9"/>
  <c r="D485" i="9" s="1"/>
  <c r="F485" i="9"/>
  <c r="E481" i="9"/>
  <c r="D481" i="9" s="1"/>
  <c r="F481" i="9"/>
  <c r="E477" i="9"/>
  <c r="D477" i="9" s="1"/>
  <c r="F477" i="9"/>
  <c r="E473" i="9"/>
  <c r="D473" i="9" s="1"/>
  <c r="F473" i="9"/>
  <c r="E469" i="9"/>
  <c r="D469" i="9" s="1"/>
  <c r="F469" i="9"/>
  <c r="E464" i="9"/>
  <c r="D464" i="9" s="1"/>
  <c r="F464" i="9"/>
  <c r="E461" i="9"/>
  <c r="D461" i="9" s="1"/>
  <c r="F461" i="9"/>
  <c r="E457" i="9"/>
  <c r="D457" i="9" s="1"/>
  <c r="F457" i="9"/>
  <c r="E453" i="9"/>
  <c r="D453" i="9" s="1"/>
  <c r="F453" i="9"/>
  <c r="E449" i="9"/>
  <c r="D449" i="9" s="1"/>
  <c r="F449" i="9"/>
  <c r="E445" i="9"/>
  <c r="D445" i="9" s="1"/>
  <c r="F445" i="9"/>
  <c r="E435" i="9"/>
  <c r="D435" i="9" s="1"/>
  <c r="F435" i="9"/>
  <c r="E431" i="9"/>
  <c r="D431" i="9" s="1"/>
  <c r="F431" i="9"/>
  <c r="F427" i="9"/>
  <c r="E427" i="9"/>
  <c r="D427" i="9" s="1"/>
  <c r="E423" i="9"/>
  <c r="D423" i="9" s="1"/>
  <c r="F423" i="9"/>
  <c r="E419" i="9"/>
  <c r="D419" i="9" s="1"/>
  <c r="F419" i="9"/>
  <c r="E415" i="9"/>
  <c r="D415" i="9" s="1"/>
  <c r="F415" i="9"/>
  <c r="E411" i="9"/>
  <c r="D411" i="9" s="1"/>
  <c r="F411" i="9"/>
  <c r="E407" i="9"/>
  <c r="D407" i="9" s="1"/>
  <c r="F407" i="9"/>
  <c r="E403" i="9"/>
  <c r="D403" i="9" s="1"/>
  <c r="F403" i="9"/>
  <c r="E399" i="9"/>
  <c r="D399" i="9" s="1"/>
  <c r="F399" i="9"/>
  <c r="E395" i="9"/>
  <c r="D395" i="9" s="1"/>
  <c r="F395" i="9"/>
  <c r="E1640" i="9"/>
  <c r="D1640" i="9" s="1"/>
  <c r="F1640" i="9"/>
  <c r="E1624" i="9"/>
  <c r="D1624" i="9" s="1"/>
  <c r="F1624" i="9"/>
  <c r="F1616" i="9"/>
  <c r="E1616" i="9"/>
  <c r="D1616" i="9" s="1"/>
  <c r="E1608" i="9"/>
  <c r="D1608" i="9" s="1"/>
  <c r="F1608" i="9"/>
  <c r="F1596" i="9"/>
  <c r="E1596" i="9"/>
  <c r="D1596" i="9" s="1"/>
  <c r="F1588" i="9"/>
  <c r="E1588" i="9"/>
  <c r="D1588" i="9" s="1"/>
  <c r="E1568" i="9"/>
  <c r="D1568" i="9" s="1"/>
  <c r="F1568" i="9"/>
  <c r="E1560" i="9"/>
  <c r="D1560" i="9" s="1"/>
  <c r="F1560" i="9"/>
  <c r="E1552" i="9"/>
  <c r="D1552" i="9" s="1"/>
  <c r="F1552" i="9"/>
  <c r="E1544" i="9"/>
  <c r="D1544" i="9" s="1"/>
  <c r="F1544" i="9"/>
  <c r="E1536" i="9"/>
  <c r="D1536" i="9" s="1"/>
  <c r="F1536" i="9"/>
  <c r="E1528" i="9"/>
  <c r="D1528" i="9" s="1"/>
  <c r="F1528" i="9"/>
  <c r="E1520" i="9"/>
  <c r="D1520" i="9" s="1"/>
  <c r="F1520" i="9"/>
  <c r="E1512" i="9"/>
  <c r="D1512" i="9" s="1"/>
  <c r="F1512" i="9"/>
  <c r="E1504" i="9"/>
  <c r="D1504" i="9" s="1"/>
  <c r="F1504" i="9"/>
  <c r="E1496" i="9"/>
  <c r="D1496" i="9" s="1"/>
  <c r="F1496" i="9"/>
  <c r="F1484" i="9"/>
  <c r="E1484" i="9"/>
  <c r="D1484" i="9" s="1"/>
  <c r="F1476" i="9"/>
  <c r="E1476" i="9"/>
  <c r="D1476" i="9" s="1"/>
  <c r="F1460" i="9"/>
  <c r="E1460" i="9"/>
  <c r="D1460" i="9" s="1"/>
  <c r="F1436" i="9"/>
  <c r="E1436" i="9"/>
  <c r="D1436" i="9" s="1"/>
  <c r="F1428" i="9"/>
  <c r="E1428" i="9"/>
  <c r="D1428" i="9" s="1"/>
  <c r="F1420" i="9"/>
  <c r="E1420" i="9"/>
  <c r="D1420" i="9" s="1"/>
  <c r="F1408" i="9"/>
  <c r="E1408" i="9"/>
  <c r="D1408" i="9" s="1"/>
  <c r="E1384" i="9"/>
  <c r="D1384" i="9" s="1"/>
  <c r="F1384" i="9"/>
  <c r="E1368" i="9"/>
  <c r="D1368" i="9" s="1"/>
  <c r="F1368" i="9"/>
  <c r="F1360" i="9"/>
  <c r="E1360" i="9"/>
  <c r="D1360" i="9" s="1"/>
  <c r="E1352" i="9"/>
  <c r="D1352" i="9" s="1"/>
  <c r="F1352" i="9"/>
  <c r="F1344" i="9"/>
  <c r="E1344" i="9"/>
  <c r="D1344" i="9" s="1"/>
  <c r="E1336" i="9"/>
  <c r="D1336" i="9" s="1"/>
  <c r="F1336" i="9"/>
  <c r="F1328" i="9"/>
  <c r="E1328" i="9"/>
  <c r="D1328" i="9" s="1"/>
  <c r="E1320" i="9"/>
  <c r="D1320" i="9" s="1"/>
  <c r="F1320" i="9"/>
  <c r="F1312" i="9"/>
  <c r="E1312" i="9"/>
  <c r="D1312" i="9" s="1"/>
  <c r="F1296" i="9"/>
  <c r="E1296" i="9"/>
  <c r="D1296" i="9" s="1"/>
  <c r="F1284" i="9"/>
  <c r="E1284" i="9"/>
  <c r="D1284" i="9" s="1"/>
  <c r="F1276" i="9"/>
  <c r="E1276" i="9"/>
  <c r="D1276" i="9" s="1"/>
  <c r="F1260" i="9"/>
  <c r="E1260" i="9"/>
  <c r="D1260" i="9" s="1"/>
  <c r="E1213" i="9"/>
  <c r="D1213" i="9" s="1"/>
  <c r="F1213" i="9"/>
  <c r="E1209" i="9"/>
  <c r="D1209" i="9" s="1"/>
  <c r="F1209" i="9"/>
  <c r="E1205" i="9"/>
  <c r="D1205" i="9" s="1"/>
  <c r="F1205" i="9"/>
  <c r="E1201" i="9"/>
  <c r="D1201" i="9" s="1"/>
  <c r="F1201" i="9"/>
  <c r="E1197" i="9"/>
  <c r="D1197" i="9" s="1"/>
  <c r="F1197" i="9"/>
  <c r="E1193" i="9"/>
  <c r="D1193" i="9" s="1"/>
  <c r="F1193" i="9"/>
  <c r="E1185" i="9"/>
  <c r="D1185" i="9" s="1"/>
  <c r="F1185" i="9"/>
  <c r="E1181" i="9"/>
  <c r="D1181" i="9" s="1"/>
  <c r="F1181" i="9"/>
  <c r="E1169" i="9"/>
  <c r="D1169" i="9" s="1"/>
  <c r="F1169" i="9"/>
  <c r="E1165" i="9"/>
  <c r="D1165" i="9" s="1"/>
  <c r="F1165" i="9"/>
  <c r="E1161" i="9"/>
  <c r="D1161" i="9" s="1"/>
  <c r="F1161" i="9"/>
  <c r="E1157" i="9"/>
  <c r="D1157" i="9" s="1"/>
  <c r="F1157" i="9"/>
  <c r="E1153" i="9"/>
  <c r="D1153" i="9" s="1"/>
  <c r="F1153" i="9"/>
  <c r="E1149" i="9"/>
  <c r="D1149" i="9" s="1"/>
  <c r="F1149" i="9"/>
  <c r="E1145" i="9"/>
  <c r="D1145" i="9" s="1"/>
  <c r="F1145" i="9"/>
  <c r="E1141" i="9"/>
  <c r="D1141" i="9" s="1"/>
  <c r="F1141" i="9"/>
  <c r="E1137" i="9"/>
  <c r="D1137" i="9" s="1"/>
  <c r="F1137" i="9"/>
  <c r="E1133" i="9"/>
  <c r="D1133" i="9" s="1"/>
  <c r="F1133" i="9"/>
  <c r="E1129" i="9"/>
  <c r="D1129" i="9" s="1"/>
  <c r="F1129" i="9"/>
  <c r="E1125" i="9"/>
  <c r="D1125" i="9" s="1"/>
  <c r="F1125" i="9"/>
  <c r="E1121" i="9"/>
  <c r="D1121" i="9" s="1"/>
  <c r="F1121" i="9"/>
  <c r="E1117" i="9"/>
  <c r="D1117" i="9" s="1"/>
  <c r="F1117" i="9"/>
  <c r="E1113" i="9"/>
  <c r="D1113" i="9" s="1"/>
  <c r="F1113" i="9"/>
  <c r="E1109" i="9"/>
  <c r="D1109" i="9" s="1"/>
  <c r="F1109" i="9"/>
  <c r="E1101" i="9"/>
  <c r="D1101" i="9" s="1"/>
  <c r="F1101" i="9"/>
  <c r="E1093" i="9"/>
  <c r="D1093" i="9" s="1"/>
  <c r="F1093" i="9"/>
  <c r="E1089" i="9"/>
  <c r="D1089" i="9" s="1"/>
  <c r="F1089" i="9"/>
  <c r="E1085" i="9"/>
  <c r="D1085" i="9" s="1"/>
  <c r="F1085" i="9"/>
  <c r="E1081" i="9"/>
  <c r="D1081" i="9" s="1"/>
  <c r="F1081" i="9"/>
  <c r="E1077" i="9"/>
  <c r="D1077" i="9" s="1"/>
  <c r="F1077" i="9"/>
  <c r="E1073" i="9"/>
  <c r="D1073" i="9" s="1"/>
  <c r="F1073" i="9"/>
  <c r="E1069" i="9"/>
  <c r="D1069" i="9" s="1"/>
  <c r="F1069" i="9"/>
  <c r="E1065" i="9"/>
  <c r="D1065" i="9" s="1"/>
  <c r="F1065" i="9"/>
  <c r="E1057" i="9"/>
  <c r="D1057" i="9" s="1"/>
  <c r="F1057" i="9"/>
  <c r="E1053" i="9"/>
  <c r="D1053" i="9" s="1"/>
  <c r="F1053" i="9"/>
  <c r="E1049" i="9"/>
  <c r="D1049" i="9" s="1"/>
  <c r="F1049" i="9"/>
  <c r="E1045" i="9"/>
  <c r="D1045" i="9" s="1"/>
  <c r="F1045" i="9"/>
  <c r="E1041" i="9"/>
  <c r="D1041" i="9" s="1"/>
  <c r="F1041" i="9"/>
  <c r="E1033" i="9"/>
  <c r="D1033" i="9" s="1"/>
  <c r="F1033" i="9"/>
  <c r="E1025" i="9"/>
  <c r="D1025" i="9" s="1"/>
  <c r="F1025" i="9"/>
  <c r="E1021" i="9"/>
  <c r="D1021" i="9" s="1"/>
  <c r="F1021" i="9"/>
  <c r="E1017" i="9"/>
  <c r="D1017" i="9" s="1"/>
  <c r="F1017" i="9"/>
  <c r="E1009" i="9"/>
  <c r="D1009" i="9" s="1"/>
  <c r="F1009" i="9"/>
  <c r="E1005" i="9"/>
  <c r="D1005" i="9" s="1"/>
  <c r="F1005" i="9"/>
  <c r="E1001" i="9"/>
  <c r="D1001" i="9" s="1"/>
  <c r="F1001" i="9"/>
  <c r="E997" i="9"/>
  <c r="D997" i="9" s="1"/>
  <c r="F997" i="9"/>
  <c r="E993" i="9"/>
  <c r="D993" i="9" s="1"/>
  <c r="F993" i="9"/>
  <c r="E988" i="9"/>
  <c r="D988" i="9" s="1"/>
  <c r="F988" i="9"/>
  <c r="E985" i="9"/>
  <c r="D985" i="9" s="1"/>
  <c r="F985" i="9"/>
  <c r="E981" i="9"/>
  <c r="D981" i="9" s="1"/>
  <c r="F981" i="9"/>
  <c r="E977" i="9"/>
  <c r="D977" i="9" s="1"/>
  <c r="F977" i="9"/>
  <c r="E973" i="9"/>
  <c r="D973" i="9" s="1"/>
  <c r="F973" i="9"/>
  <c r="E969" i="9"/>
  <c r="D969" i="9" s="1"/>
  <c r="F969" i="9"/>
  <c r="E965" i="9"/>
  <c r="D965" i="9" s="1"/>
  <c r="F965" i="9"/>
  <c r="E961" i="9"/>
  <c r="D961" i="9" s="1"/>
  <c r="F961" i="9"/>
  <c r="E957" i="9"/>
  <c r="D957" i="9" s="1"/>
  <c r="F957" i="9"/>
  <c r="E953" i="9"/>
  <c r="D953" i="9" s="1"/>
  <c r="F953" i="9"/>
  <c r="E949" i="9"/>
  <c r="D949" i="9" s="1"/>
  <c r="F949" i="9"/>
  <c r="E945" i="9"/>
  <c r="D945" i="9" s="1"/>
  <c r="F945" i="9"/>
  <c r="E941" i="9"/>
  <c r="D941" i="9" s="1"/>
  <c r="F941" i="9"/>
  <c r="E937" i="9"/>
  <c r="D937" i="9" s="1"/>
  <c r="F937" i="9"/>
  <c r="E929" i="9"/>
  <c r="D929" i="9" s="1"/>
  <c r="F929" i="9"/>
  <c r="E925" i="9"/>
  <c r="D925" i="9" s="1"/>
  <c r="F925" i="9"/>
  <c r="E921" i="9"/>
  <c r="D921" i="9" s="1"/>
  <c r="F921" i="9"/>
  <c r="E917" i="9"/>
  <c r="D917" i="9" s="1"/>
  <c r="F917" i="9"/>
  <c r="E913" i="9"/>
  <c r="D913" i="9" s="1"/>
  <c r="F913" i="9"/>
  <c r="E909" i="9"/>
  <c r="D909" i="9" s="1"/>
  <c r="F909" i="9"/>
  <c r="E905" i="9"/>
  <c r="D905" i="9" s="1"/>
  <c r="F905" i="9"/>
  <c r="E901" i="9"/>
  <c r="D901" i="9" s="1"/>
  <c r="F901" i="9"/>
  <c r="E897" i="9"/>
  <c r="D897" i="9" s="1"/>
  <c r="F897" i="9"/>
  <c r="E893" i="9"/>
  <c r="D893" i="9" s="1"/>
  <c r="F893" i="9"/>
  <c r="E889" i="9"/>
  <c r="D889" i="9" s="1"/>
  <c r="F889" i="9"/>
  <c r="E885" i="9"/>
  <c r="D885" i="9" s="1"/>
  <c r="F885" i="9"/>
  <c r="E881" i="9"/>
  <c r="D881" i="9" s="1"/>
  <c r="F881" i="9"/>
  <c r="E877" i="9"/>
  <c r="D877" i="9" s="1"/>
  <c r="F877" i="9"/>
  <c r="E873" i="9"/>
  <c r="D873" i="9" s="1"/>
  <c r="F873" i="9"/>
  <c r="E869" i="9"/>
  <c r="D869" i="9" s="1"/>
  <c r="F869" i="9"/>
  <c r="E865" i="9"/>
  <c r="D865" i="9" s="1"/>
  <c r="F865" i="9"/>
  <c r="E861" i="9"/>
  <c r="D861" i="9" s="1"/>
  <c r="F861" i="9"/>
  <c r="E857" i="9"/>
  <c r="D857" i="9" s="1"/>
  <c r="F857" i="9"/>
  <c r="E853" i="9"/>
  <c r="D853" i="9" s="1"/>
  <c r="F853" i="9"/>
  <c r="E849" i="9"/>
  <c r="D849" i="9" s="1"/>
  <c r="F849" i="9"/>
  <c r="E845" i="9"/>
  <c r="D845" i="9" s="1"/>
  <c r="F845" i="9"/>
  <c r="E837" i="9"/>
  <c r="D837" i="9" s="1"/>
  <c r="F837" i="9"/>
  <c r="E833" i="9"/>
  <c r="D833" i="9" s="1"/>
  <c r="F833" i="9"/>
  <c r="E829" i="9"/>
  <c r="D829" i="9" s="1"/>
  <c r="F829" i="9"/>
  <c r="E825" i="9"/>
  <c r="D825" i="9" s="1"/>
  <c r="F825" i="9"/>
  <c r="E817" i="9"/>
  <c r="D817" i="9" s="1"/>
  <c r="F817" i="9"/>
  <c r="E813" i="9"/>
  <c r="D813" i="9" s="1"/>
  <c r="F813" i="9"/>
  <c r="E808" i="9"/>
  <c r="D808" i="9" s="1"/>
  <c r="F808" i="9"/>
  <c r="E805" i="9"/>
  <c r="D805" i="9" s="1"/>
  <c r="F805" i="9"/>
  <c r="E801" i="9"/>
  <c r="D801" i="9" s="1"/>
  <c r="F801" i="9"/>
  <c r="E797" i="9"/>
  <c r="D797" i="9" s="1"/>
  <c r="F797" i="9"/>
  <c r="E793" i="9"/>
  <c r="D793" i="9" s="1"/>
  <c r="F793" i="9"/>
  <c r="E784" i="9"/>
  <c r="D784" i="9" s="1"/>
  <c r="F784" i="9"/>
  <c r="E776" i="9"/>
  <c r="D776" i="9" s="1"/>
  <c r="F776" i="9"/>
  <c r="E772" i="9"/>
  <c r="D772" i="9" s="1"/>
  <c r="F772" i="9"/>
  <c r="E764" i="9"/>
  <c r="D764" i="9" s="1"/>
  <c r="F764" i="9"/>
  <c r="E760" i="9"/>
  <c r="D760" i="9" s="1"/>
  <c r="F760" i="9"/>
  <c r="E756" i="9"/>
  <c r="D756" i="9" s="1"/>
  <c r="F756" i="9"/>
  <c r="E752" i="9"/>
  <c r="D752" i="9" s="1"/>
  <c r="F752" i="9"/>
  <c r="E748" i="9"/>
  <c r="D748" i="9" s="1"/>
  <c r="F748" i="9"/>
  <c r="E740" i="9"/>
  <c r="D740" i="9" s="1"/>
  <c r="F740" i="9"/>
  <c r="E736" i="9"/>
  <c r="D736" i="9" s="1"/>
  <c r="F736" i="9"/>
  <c r="E732" i="9"/>
  <c r="D732" i="9" s="1"/>
  <c r="F732" i="9"/>
  <c r="E728" i="9"/>
  <c r="D728" i="9" s="1"/>
  <c r="F728" i="9"/>
  <c r="E725" i="9"/>
  <c r="D725" i="9" s="1"/>
  <c r="F725" i="9"/>
  <c r="E720" i="9"/>
  <c r="D720" i="9" s="1"/>
  <c r="F720" i="9"/>
  <c r="E716" i="9"/>
  <c r="D716" i="9" s="1"/>
  <c r="F716" i="9"/>
  <c r="E712" i="9"/>
  <c r="D712" i="9" s="1"/>
  <c r="F712" i="9"/>
  <c r="E708" i="9"/>
  <c r="D708" i="9" s="1"/>
  <c r="F708" i="9"/>
  <c r="E704" i="9"/>
  <c r="D704" i="9" s="1"/>
  <c r="F704" i="9"/>
  <c r="E700" i="9"/>
  <c r="D700" i="9" s="1"/>
  <c r="F700" i="9"/>
  <c r="E696" i="9"/>
  <c r="D696" i="9" s="1"/>
  <c r="F696" i="9"/>
  <c r="E692" i="9"/>
  <c r="D692" i="9" s="1"/>
  <c r="F692" i="9"/>
  <c r="E688" i="9"/>
  <c r="D688" i="9" s="1"/>
  <c r="F688" i="9"/>
  <c r="E684" i="9"/>
  <c r="D684" i="9" s="1"/>
  <c r="F684" i="9"/>
  <c r="E680" i="9"/>
  <c r="D680" i="9" s="1"/>
  <c r="F680" i="9"/>
  <c r="E675" i="9"/>
  <c r="D675" i="9" s="1"/>
  <c r="F675" i="9"/>
  <c r="E671" i="9"/>
  <c r="D671" i="9" s="1"/>
  <c r="F671" i="9"/>
  <c r="E667" i="9"/>
  <c r="D667" i="9" s="1"/>
  <c r="F667" i="9"/>
  <c r="E663" i="9"/>
  <c r="D663" i="9" s="1"/>
  <c r="F663" i="9"/>
  <c r="E659" i="9"/>
  <c r="D659" i="9" s="1"/>
  <c r="F659" i="9"/>
  <c r="E655" i="9"/>
  <c r="D655" i="9" s="1"/>
  <c r="F655" i="9"/>
  <c r="E651" i="9"/>
  <c r="D651" i="9" s="1"/>
  <c r="F651" i="9"/>
  <c r="E647" i="9"/>
  <c r="D647" i="9" s="1"/>
  <c r="F647" i="9"/>
  <c r="E643" i="9"/>
  <c r="D643" i="9" s="1"/>
  <c r="F643" i="9"/>
  <c r="E639" i="9"/>
  <c r="D639" i="9" s="1"/>
  <c r="F639" i="9"/>
  <c r="E635" i="9"/>
  <c r="D635" i="9" s="1"/>
  <c r="F635" i="9"/>
  <c r="E631" i="9"/>
  <c r="D631" i="9" s="1"/>
  <c r="F631" i="9"/>
  <c r="E627" i="9"/>
  <c r="D627" i="9" s="1"/>
  <c r="F627" i="9"/>
  <c r="E623" i="9"/>
  <c r="D623" i="9" s="1"/>
  <c r="F623" i="9"/>
  <c r="E619" i="9"/>
  <c r="D619" i="9" s="1"/>
  <c r="F619" i="9"/>
  <c r="E615" i="9"/>
  <c r="D615" i="9" s="1"/>
  <c r="F615" i="9"/>
  <c r="E606" i="9"/>
  <c r="D606" i="9" s="1"/>
  <c r="F606" i="9"/>
  <c r="E602" i="9"/>
  <c r="D602" i="9" s="1"/>
  <c r="F602" i="9"/>
  <c r="E598" i="9"/>
  <c r="D598" i="9" s="1"/>
  <c r="F598" i="9"/>
  <c r="E590" i="9"/>
  <c r="D590" i="9" s="1"/>
  <c r="F590" i="9"/>
  <c r="E586" i="9"/>
  <c r="D586" i="9" s="1"/>
  <c r="F586" i="9"/>
  <c r="E582" i="9"/>
  <c r="D582" i="9" s="1"/>
  <c r="F582" i="9"/>
  <c r="E578" i="9"/>
  <c r="D578" i="9" s="1"/>
  <c r="F578" i="9"/>
  <c r="E573" i="9"/>
  <c r="D573" i="9" s="1"/>
  <c r="F573" i="9"/>
  <c r="E569" i="9"/>
  <c r="D569" i="9" s="1"/>
  <c r="F569" i="9"/>
  <c r="E565" i="9"/>
  <c r="D565" i="9" s="1"/>
  <c r="F565" i="9"/>
  <c r="E561" i="9"/>
  <c r="D561" i="9" s="1"/>
  <c r="F561" i="9"/>
  <c r="E557" i="9"/>
  <c r="D557" i="9" s="1"/>
  <c r="F557" i="9"/>
  <c r="E553" i="9"/>
  <c r="D553" i="9" s="1"/>
  <c r="F553" i="9"/>
  <c r="E545" i="9"/>
  <c r="D545" i="9" s="1"/>
  <c r="F545" i="9"/>
  <c r="E537" i="9"/>
  <c r="D537" i="9" s="1"/>
  <c r="F537" i="9"/>
  <c r="E533" i="9"/>
  <c r="D533" i="9" s="1"/>
  <c r="F533" i="9"/>
  <c r="E529" i="9"/>
  <c r="D529" i="9" s="1"/>
  <c r="F529" i="9"/>
  <c r="E525" i="9"/>
  <c r="D525" i="9" s="1"/>
  <c r="F525" i="9"/>
  <c r="E521" i="9"/>
  <c r="D521" i="9" s="1"/>
  <c r="F521" i="9"/>
  <c r="E517" i="9"/>
  <c r="D517" i="9" s="1"/>
  <c r="F517" i="9"/>
  <c r="E513" i="9"/>
  <c r="D513" i="9" s="1"/>
  <c r="F513" i="9"/>
  <c r="E504" i="9"/>
  <c r="D504" i="9" s="1"/>
  <c r="F504" i="9"/>
  <c r="E500" i="9"/>
  <c r="D500" i="9" s="1"/>
  <c r="F500" i="9"/>
  <c r="E496" i="9"/>
  <c r="D496" i="9" s="1"/>
  <c r="F496" i="9"/>
  <c r="E492" i="9"/>
  <c r="D492" i="9" s="1"/>
  <c r="F492" i="9"/>
  <c r="E488" i="9"/>
  <c r="D488" i="9" s="1"/>
  <c r="F488" i="9"/>
  <c r="E484" i="9"/>
  <c r="D484" i="9" s="1"/>
  <c r="F484" i="9"/>
  <c r="E480" i="9"/>
  <c r="D480" i="9" s="1"/>
  <c r="F480" i="9"/>
  <c r="E476" i="9"/>
  <c r="D476" i="9" s="1"/>
  <c r="F476" i="9"/>
  <c r="E472" i="9"/>
  <c r="D472" i="9" s="1"/>
  <c r="F472" i="9"/>
  <c r="E468" i="9"/>
  <c r="D468" i="9" s="1"/>
  <c r="F468" i="9"/>
  <c r="E465" i="9"/>
  <c r="D465" i="9" s="1"/>
  <c r="F465" i="9"/>
  <c r="E460" i="9"/>
  <c r="D460" i="9" s="1"/>
  <c r="F460" i="9"/>
  <c r="E456" i="9"/>
  <c r="D456" i="9" s="1"/>
  <c r="F456" i="9"/>
  <c r="E452" i="9"/>
  <c r="D452" i="9" s="1"/>
  <c r="F452" i="9"/>
  <c r="E448" i="9"/>
  <c r="D448" i="9" s="1"/>
  <c r="F448" i="9"/>
  <c r="E444" i="9"/>
  <c r="D444" i="9" s="1"/>
  <c r="F444" i="9"/>
  <c r="E438" i="9"/>
  <c r="D438" i="9" s="1"/>
  <c r="F438" i="9"/>
  <c r="E434" i="9"/>
  <c r="D434" i="9" s="1"/>
  <c r="F434" i="9"/>
  <c r="E430" i="9"/>
  <c r="D430" i="9" s="1"/>
  <c r="F430" i="9"/>
  <c r="E426" i="9"/>
  <c r="D426" i="9" s="1"/>
  <c r="F426" i="9"/>
  <c r="E422" i="9"/>
  <c r="D422" i="9" s="1"/>
  <c r="F422" i="9"/>
  <c r="E418" i="9"/>
  <c r="D418" i="9" s="1"/>
  <c r="F418" i="9"/>
  <c r="E414" i="9"/>
  <c r="D414" i="9" s="1"/>
  <c r="F414" i="9"/>
  <c r="E410" i="9"/>
  <c r="D410" i="9" s="1"/>
  <c r="F410" i="9"/>
  <c r="E402" i="9"/>
  <c r="D402" i="9" s="1"/>
  <c r="F402" i="9"/>
  <c r="E398" i="9"/>
  <c r="D398" i="9" s="1"/>
  <c r="F398" i="9"/>
  <c r="E394" i="9"/>
  <c r="D394" i="9" s="1"/>
  <c r="F394" i="9"/>
  <c r="E1647" i="9"/>
  <c r="D1647" i="9" s="1"/>
  <c r="F1647" i="9"/>
  <c r="E1643" i="9"/>
  <c r="D1643" i="9" s="1"/>
  <c r="F1643" i="9"/>
  <c r="E1639" i="9"/>
  <c r="D1639" i="9" s="1"/>
  <c r="F1639" i="9"/>
  <c r="E1635" i="9"/>
  <c r="D1635" i="9" s="1"/>
  <c r="F1635" i="9"/>
  <c r="E1631" i="9"/>
  <c r="D1631" i="9" s="1"/>
  <c r="F1631" i="9"/>
  <c r="E1627" i="9"/>
  <c r="D1627" i="9" s="1"/>
  <c r="F1627" i="9"/>
  <c r="E1623" i="9"/>
  <c r="D1623" i="9" s="1"/>
  <c r="F1623" i="9"/>
  <c r="E1619" i="9"/>
  <c r="D1619" i="9" s="1"/>
  <c r="F1619" i="9"/>
  <c r="E1615" i="9"/>
  <c r="D1615" i="9" s="1"/>
  <c r="F1615" i="9"/>
  <c r="E1611" i="9"/>
  <c r="D1611" i="9" s="1"/>
  <c r="F1611" i="9"/>
  <c r="E1607" i="9"/>
  <c r="D1607" i="9" s="1"/>
  <c r="F1607" i="9"/>
  <c r="E1603" i="9"/>
  <c r="D1603" i="9" s="1"/>
  <c r="F1603" i="9"/>
  <c r="E1599" i="9"/>
  <c r="D1599" i="9" s="1"/>
  <c r="F1599" i="9"/>
  <c r="E1595" i="9"/>
  <c r="D1595" i="9" s="1"/>
  <c r="F1595" i="9"/>
  <c r="E1591" i="9"/>
  <c r="D1591" i="9" s="1"/>
  <c r="F1591" i="9"/>
  <c r="E1587" i="9"/>
  <c r="D1587" i="9" s="1"/>
  <c r="F1587" i="9"/>
  <c r="E1583" i="9"/>
  <c r="D1583" i="9" s="1"/>
  <c r="F1583" i="9"/>
  <c r="E1575" i="9"/>
  <c r="D1575" i="9" s="1"/>
  <c r="F1575" i="9"/>
  <c r="E1571" i="9"/>
  <c r="D1571" i="9" s="1"/>
  <c r="F1571" i="9"/>
  <c r="E1567" i="9"/>
  <c r="D1567" i="9" s="1"/>
  <c r="F1567" i="9"/>
  <c r="E1563" i="9"/>
  <c r="D1563" i="9" s="1"/>
  <c r="F1563" i="9"/>
  <c r="E1559" i="9"/>
  <c r="D1559" i="9" s="1"/>
  <c r="F1559" i="9"/>
  <c r="E1551" i="9"/>
  <c r="D1551" i="9" s="1"/>
  <c r="F1551" i="9"/>
  <c r="E1547" i="9"/>
  <c r="D1547" i="9" s="1"/>
  <c r="F1547" i="9"/>
  <c r="E1543" i="9"/>
  <c r="D1543" i="9" s="1"/>
  <c r="F1543" i="9"/>
  <c r="E1539" i="9"/>
  <c r="D1539" i="9" s="1"/>
  <c r="F1539" i="9"/>
  <c r="E1535" i="9"/>
  <c r="D1535" i="9" s="1"/>
  <c r="F1535" i="9"/>
  <c r="E1531" i="9"/>
  <c r="D1531" i="9" s="1"/>
  <c r="F1531" i="9"/>
  <c r="E1523" i="9"/>
  <c r="D1523" i="9" s="1"/>
  <c r="F1523" i="9"/>
  <c r="E1519" i="9"/>
  <c r="D1519" i="9" s="1"/>
  <c r="F1519" i="9"/>
  <c r="E1511" i="9"/>
  <c r="D1511" i="9" s="1"/>
  <c r="F1511" i="9"/>
  <c r="E1507" i="9"/>
  <c r="D1507" i="9" s="1"/>
  <c r="F1507" i="9"/>
  <c r="F1503" i="9"/>
  <c r="E1503" i="9"/>
  <c r="D1503" i="9" s="1"/>
  <c r="E1499" i="9"/>
  <c r="D1499" i="9" s="1"/>
  <c r="F1499" i="9"/>
  <c r="E1495" i="9"/>
  <c r="D1495" i="9" s="1"/>
  <c r="F1495" i="9"/>
  <c r="E1491" i="9"/>
  <c r="D1491" i="9" s="1"/>
  <c r="F1491" i="9"/>
  <c r="E1487" i="9"/>
  <c r="D1487" i="9" s="1"/>
  <c r="F1487" i="9"/>
  <c r="E1483" i="9"/>
  <c r="D1483" i="9" s="1"/>
  <c r="F1483" i="9"/>
  <c r="E1479" i="9"/>
  <c r="D1479" i="9" s="1"/>
  <c r="F1479" i="9"/>
  <c r="E1475" i="9"/>
  <c r="D1475" i="9" s="1"/>
  <c r="F1475" i="9"/>
  <c r="E1471" i="9"/>
  <c r="D1471" i="9" s="1"/>
  <c r="F1471" i="9"/>
  <c r="E1467" i="9"/>
  <c r="D1467" i="9" s="1"/>
  <c r="F1467" i="9"/>
  <c r="E1463" i="9"/>
  <c r="D1463" i="9" s="1"/>
  <c r="F1463" i="9"/>
  <c r="E1459" i="9"/>
  <c r="D1459" i="9" s="1"/>
  <c r="F1459" i="9"/>
  <c r="E1455" i="9"/>
  <c r="D1455" i="9" s="1"/>
  <c r="F1455" i="9"/>
  <c r="E1451" i="9"/>
  <c r="D1451" i="9" s="1"/>
  <c r="F1451" i="9"/>
  <c r="E1447" i="9"/>
  <c r="D1447" i="9" s="1"/>
  <c r="F1447" i="9"/>
  <c r="E1443" i="9"/>
  <c r="D1443" i="9" s="1"/>
  <c r="F1443" i="9"/>
  <c r="E1439" i="9"/>
  <c r="D1439" i="9" s="1"/>
  <c r="F1439" i="9"/>
  <c r="E1435" i="9"/>
  <c r="D1435" i="9" s="1"/>
  <c r="F1435" i="9"/>
  <c r="E1431" i="9"/>
  <c r="D1431" i="9" s="1"/>
  <c r="F1431" i="9"/>
  <c r="E1418" i="9"/>
  <c r="D1418" i="9" s="1"/>
  <c r="F1418" i="9"/>
  <c r="E1416" i="9"/>
  <c r="D1416" i="9" s="1"/>
  <c r="F1416" i="9"/>
  <c r="E1411" i="9"/>
  <c r="D1411" i="9" s="1"/>
  <c r="F1411" i="9"/>
  <c r="E1407" i="9"/>
  <c r="D1407" i="9" s="1"/>
  <c r="F1407" i="9"/>
  <c r="E1403" i="9"/>
  <c r="D1403" i="9" s="1"/>
  <c r="F1403" i="9"/>
  <c r="E1395" i="9"/>
  <c r="D1395" i="9" s="1"/>
  <c r="F1395" i="9"/>
  <c r="E1391" i="9"/>
  <c r="D1391" i="9" s="1"/>
  <c r="F1391" i="9"/>
  <c r="E1387" i="9"/>
  <c r="D1387" i="9" s="1"/>
  <c r="F1387" i="9"/>
  <c r="E1383" i="9"/>
  <c r="D1383" i="9" s="1"/>
  <c r="F1383" i="9"/>
  <c r="E1379" i="9"/>
  <c r="D1379" i="9" s="1"/>
  <c r="F1379" i="9"/>
  <c r="E1375" i="9"/>
  <c r="D1375" i="9" s="1"/>
  <c r="F1375" i="9"/>
  <c r="E1371" i="9"/>
  <c r="D1371" i="9" s="1"/>
  <c r="F1371" i="9"/>
  <c r="E1363" i="9"/>
  <c r="D1363" i="9" s="1"/>
  <c r="F1363" i="9"/>
  <c r="E1351" i="9"/>
  <c r="D1351" i="9" s="1"/>
  <c r="F1351" i="9"/>
  <c r="E1347" i="9"/>
  <c r="D1347" i="9" s="1"/>
  <c r="F1347" i="9"/>
  <c r="E1343" i="9"/>
  <c r="D1343" i="9" s="1"/>
  <c r="F1343" i="9"/>
  <c r="E1335" i="9"/>
  <c r="D1335" i="9" s="1"/>
  <c r="F1335" i="9"/>
  <c r="E1331" i="9"/>
  <c r="D1331" i="9" s="1"/>
  <c r="F1331" i="9"/>
  <c r="E1327" i="9"/>
  <c r="D1327" i="9" s="1"/>
  <c r="F1327" i="9"/>
  <c r="E1323" i="9"/>
  <c r="D1323" i="9" s="1"/>
  <c r="F1323" i="9"/>
  <c r="E1315" i="9"/>
  <c r="D1315" i="9" s="1"/>
  <c r="F1315" i="9"/>
  <c r="E1311" i="9"/>
  <c r="D1311" i="9" s="1"/>
  <c r="F1311" i="9"/>
  <c r="E1307" i="9"/>
  <c r="D1307" i="9" s="1"/>
  <c r="F1307" i="9"/>
  <c r="E1303" i="9"/>
  <c r="D1303" i="9" s="1"/>
  <c r="F1303" i="9"/>
  <c r="E1299" i="9"/>
  <c r="D1299" i="9" s="1"/>
  <c r="F1299" i="9"/>
  <c r="E1295" i="9"/>
  <c r="D1295" i="9" s="1"/>
  <c r="F1295" i="9"/>
  <c r="E1291" i="9"/>
  <c r="D1291" i="9" s="1"/>
  <c r="F1291" i="9"/>
  <c r="E1283" i="9"/>
  <c r="D1283" i="9" s="1"/>
  <c r="F1283" i="9"/>
  <c r="E1279" i="9"/>
  <c r="D1279" i="9" s="1"/>
  <c r="F1279" i="9"/>
  <c r="E1275" i="9"/>
  <c r="D1275" i="9" s="1"/>
  <c r="F1275" i="9"/>
  <c r="E1271" i="9"/>
  <c r="D1271" i="9" s="1"/>
  <c r="F1271" i="9"/>
  <c r="E1267" i="9"/>
  <c r="D1267" i="9" s="1"/>
  <c r="F1267" i="9"/>
  <c r="E1263" i="9"/>
  <c r="D1263" i="9" s="1"/>
  <c r="F1263" i="9"/>
  <c r="E1259" i="9"/>
  <c r="D1259" i="9" s="1"/>
  <c r="F1259" i="9"/>
  <c r="F1220" i="9"/>
  <c r="E1220" i="9"/>
  <c r="D1220" i="9" s="1"/>
  <c r="F1216" i="9"/>
  <c r="E1216" i="9"/>
  <c r="D1216" i="9" s="1"/>
  <c r="F1212" i="9"/>
  <c r="E1212" i="9"/>
  <c r="D1212" i="9" s="1"/>
  <c r="E1208" i="9"/>
  <c r="D1208" i="9" s="1"/>
  <c r="F1208" i="9"/>
  <c r="F1204" i="9"/>
  <c r="E1204" i="9"/>
  <c r="D1204" i="9" s="1"/>
  <c r="F1200" i="9"/>
  <c r="E1200" i="9"/>
  <c r="D1200" i="9" s="1"/>
  <c r="F1196" i="9"/>
  <c r="E1196" i="9"/>
  <c r="D1196" i="9" s="1"/>
  <c r="F1188" i="9"/>
  <c r="E1188" i="9"/>
  <c r="D1188" i="9" s="1"/>
  <c r="F1180" i="9"/>
  <c r="E1180" i="9"/>
  <c r="D1180" i="9" s="1"/>
  <c r="F1172" i="9"/>
  <c r="E1172" i="9"/>
  <c r="D1172" i="9" s="1"/>
  <c r="F1168" i="9"/>
  <c r="E1168" i="9"/>
  <c r="D1168" i="9" s="1"/>
  <c r="E1160" i="9"/>
  <c r="D1160" i="9" s="1"/>
  <c r="F1160" i="9"/>
  <c r="F1156" i="9"/>
  <c r="E1156" i="9"/>
  <c r="D1156" i="9" s="1"/>
  <c r="F1152" i="9"/>
  <c r="E1152" i="9"/>
  <c r="D1152" i="9" s="1"/>
  <c r="F1148" i="9"/>
  <c r="E1148" i="9"/>
  <c r="D1148" i="9" s="1"/>
  <c r="E1144" i="9"/>
  <c r="D1144" i="9" s="1"/>
  <c r="F1144" i="9"/>
  <c r="F1140" i="9"/>
  <c r="E1140" i="9"/>
  <c r="D1140" i="9" s="1"/>
  <c r="F1136" i="9"/>
  <c r="E1136" i="9"/>
  <c r="D1136" i="9" s="1"/>
  <c r="E1132" i="9"/>
  <c r="D1132" i="9" s="1"/>
  <c r="F1132" i="9"/>
  <c r="F1128" i="9"/>
  <c r="E1128" i="9"/>
  <c r="D1128" i="9" s="1"/>
  <c r="E1124" i="9"/>
  <c r="D1124" i="9" s="1"/>
  <c r="F1124" i="9"/>
  <c r="E1120" i="9"/>
  <c r="D1120" i="9" s="1"/>
  <c r="F1120" i="9"/>
  <c r="E1116" i="9"/>
  <c r="D1116" i="9" s="1"/>
  <c r="F1116" i="9"/>
  <c r="F1112" i="9"/>
  <c r="E1112" i="9"/>
  <c r="D1112" i="9" s="1"/>
  <c r="E1108" i="9"/>
  <c r="D1108" i="9" s="1"/>
  <c r="F1108" i="9"/>
  <c r="F1104" i="9"/>
  <c r="E1104" i="9"/>
  <c r="D1104" i="9" s="1"/>
  <c r="F1096" i="9"/>
  <c r="E1096" i="9"/>
  <c r="D1096" i="9" s="1"/>
  <c r="E1092" i="9"/>
  <c r="D1092" i="9" s="1"/>
  <c r="F1092" i="9"/>
  <c r="E1088" i="9"/>
  <c r="D1088" i="9" s="1"/>
  <c r="F1088" i="9"/>
  <c r="E1084" i="9"/>
  <c r="D1084" i="9" s="1"/>
  <c r="F1084" i="9"/>
  <c r="F1080" i="9"/>
  <c r="E1080" i="9"/>
  <c r="D1080" i="9" s="1"/>
  <c r="E1076" i="9"/>
  <c r="D1076" i="9" s="1"/>
  <c r="F1076" i="9"/>
  <c r="F1072" i="9"/>
  <c r="E1072" i="9"/>
  <c r="D1072" i="9" s="1"/>
  <c r="E1060" i="9"/>
  <c r="D1060" i="9" s="1"/>
  <c r="F1060" i="9"/>
  <c r="E1056" i="9"/>
  <c r="D1056" i="9" s="1"/>
  <c r="F1056" i="9"/>
  <c r="E1052" i="9"/>
  <c r="D1052" i="9" s="1"/>
  <c r="F1052" i="9"/>
  <c r="F1048" i="9"/>
  <c r="E1048" i="9"/>
  <c r="D1048" i="9" s="1"/>
  <c r="E1044" i="9"/>
  <c r="D1044" i="9" s="1"/>
  <c r="F1044" i="9"/>
  <c r="F1040" i="9"/>
  <c r="E1040" i="9"/>
  <c r="D1040" i="9" s="1"/>
  <c r="E1036" i="9"/>
  <c r="D1036" i="9" s="1"/>
  <c r="F1036" i="9"/>
  <c r="F1032" i="9"/>
  <c r="E1032" i="9"/>
  <c r="D1032" i="9" s="1"/>
  <c r="E1028" i="9"/>
  <c r="D1028" i="9" s="1"/>
  <c r="F1028" i="9"/>
  <c r="E1024" i="9"/>
  <c r="D1024" i="9" s="1"/>
  <c r="F1024" i="9"/>
  <c r="E1020" i="9"/>
  <c r="D1020" i="9" s="1"/>
  <c r="F1020" i="9"/>
  <c r="F1016" i="9"/>
  <c r="E1016" i="9"/>
  <c r="D1016" i="9" s="1"/>
  <c r="E1012" i="9"/>
  <c r="D1012" i="9" s="1"/>
  <c r="F1012" i="9"/>
  <c r="F1008" i="9"/>
  <c r="E1008" i="9"/>
  <c r="D1008" i="9" s="1"/>
  <c r="E1004" i="9"/>
  <c r="D1004" i="9" s="1"/>
  <c r="F1004" i="9"/>
  <c r="F1000" i="9"/>
  <c r="E1000" i="9"/>
  <c r="D1000" i="9" s="1"/>
  <c r="E996" i="9"/>
  <c r="D996" i="9" s="1"/>
  <c r="F996" i="9"/>
  <c r="E992" i="9"/>
  <c r="D992" i="9" s="1"/>
  <c r="F992" i="9"/>
  <c r="E989" i="9"/>
  <c r="D989" i="9" s="1"/>
  <c r="F989" i="9"/>
  <c r="F984" i="9"/>
  <c r="E984" i="9"/>
  <c r="D984" i="9" s="1"/>
  <c r="E980" i="9"/>
  <c r="D980" i="9" s="1"/>
  <c r="F980" i="9"/>
  <c r="E976" i="9"/>
  <c r="D976" i="9" s="1"/>
  <c r="F976" i="9"/>
  <c r="E972" i="9"/>
  <c r="D972" i="9" s="1"/>
  <c r="F972" i="9"/>
  <c r="E968" i="9"/>
  <c r="D968" i="9" s="1"/>
  <c r="F968" i="9"/>
  <c r="E964" i="9"/>
  <c r="D964" i="9" s="1"/>
  <c r="F964" i="9"/>
  <c r="E956" i="9"/>
  <c r="D956" i="9" s="1"/>
  <c r="F956" i="9"/>
  <c r="E952" i="9"/>
  <c r="D952" i="9" s="1"/>
  <c r="F952" i="9"/>
  <c r="E948" i="9"/>
  <c r="D948" i="9" s="1"/>
  <c r="F948" i="9"/>
  <c r="E944" i="9"/>
  <c r="D944" i="9" s="1"/>
  <c r="F944" i="9"/>
  <c r="E940" i="9"/>
  <c r="D940" i="9" s="1"/>
  <c r="F940" i="9"/>
  <c r="E928" i="9"/>
  <c r="D928" i="9" s="1"/>
  <c r="F928" i="9"/>
  <c r="E924" i="9"/>
  <c r="D924" i="9" s="1"/>
  <c r="F924" i="9"/>
  <c r="F920" i="9"/>
  <c r="E920" i="9"/>
  <c r="D920" i="9" s="1"/>
  <c r="E916" i="9"/>
  <c r="D916" i="9" s="1"/>
  <c r="F916" i="9"/>
  <c r="E908" i="9"/>
  <c r="D908" i="9" s="1"/>
  <c r="F908" i="9"/>
  <c r="E904" i="9"/>
  <c r="D904" i="9" s="1"/>
  <c r="F904" i="9"/>
  <c r="E900" i="9"/>
  <c r="D900" i="9" s="1"/>
  <c r="F900" i="9"/>
  <c r="E896" i="9"/>
  <c r="D896" i="9" s="1"/>
  <c r="F896" i="9"/>
  <c r="E892" i="9"/>
  <c r="D892" i="9" s="1"/>
  <c r="F892" i="9"/>
  <c r="E888" i="9"/>
  <c r="D888" i="9" s="1"/>
  <c r="F888" i="9"/>
  <c r="E884" i="9"/>
  <c r="D884" i="9" s="1"/>
  <c r="F884" i="9"/>
  <c r="E880" i="9"/>
  <c r="D880" i="9" s="1"/>
  <c r="F880" i="9"/>
  <c r="E876" i="9"/>
  <c r="D876" i="9" s="1"/>
  <c r="F876" i="9"/>
  <c r="F872" i="9"/>
  <c r="E872" i="9"/>
  <c r="D872" i="9" s="1"/>
  <c r="E868" i="9"/>
  <c r="D868" i="9" s="1"/>
  <c r="F868" i="9"/>
  <c r="E864" i="9"/>
  <c r="D864" i="9" s="1"/>
  <c r="F864" i="9"/>
  <c r="E860" i="9"/>
  <c r="D860" i="9" s="1"/>
  <c r="F860" i="9"/>
  <c r="F856" i="9"/>
  <c r="E856" i="9"/>
  <c r="D856" i="9" s="1"/>
  <c r="E852" i="9"/>
  <c r="D852" i="9" s="1"/>
  <c r="F852" i="9"/>
  <c r="E848" i="9"/>
  <c r="D848" i="9" s="1"/>
  <c r="F848" i="9"/>
  <c r="E844" i="9"/>
  <c r="D844" i="9" s="1"/>
  <c r="F844" i="9"/>
  <c r="E840" i="9"/>
  <c r="D840" i="9" s="1"/>
  <c r="F840" i="9"/>
  <c r="E836" i="9"/>
  <c r="D836" i="9" s="1"/>
  <c r="F836" i="9"/>
  <c r="E832" i="9"/>
  <c r="D832" i="9" s="1"/>
  <c r="F832" i="9"/>
  <c r="E828" i="9"/>
  <c r="D828" i="9" s="1"/>
  <c r="F828" i="9"/>
  <c r="E824" i="9"/>
  <c r="D824" i="9" s="1"/>
  <c r="F824" i="9"/>
  <c r="E820" i="9"/>
  <c r="D820" i="9" s="1"/>
  <c r="F820" i="9"/>
  <c r="E816" i="9"/>
  <c r="D816" i="9" s="1"/>
  <c r="F816" i="9"/>
  <c r="E812" i="9"/>
  <c r="D812" i="9" s="1"/>
  <c r="F812" i="9"/>
  <c r="F809" i="9"/>
  <c r="E809" i="9"/>
  <c r="D809" i="9" s="1"/>
  <c r="E796" i="9"/>
  <c r="D796" i="9" s="1"/>
  <c r="F796" i="9"/>
  <c r="F792" i="9"/>
  <c r="E792" i="9"/>
  <c r="D792" i="9" s="1"/>
  <c r="E788" i="9"/>
  <c r="D788" i="9" s="1"/>
  <c r="F788" i="9"/>
  <c r="E779" i="9"/>
  <c r="D779" i="9" s="1"/>
  <c r="F779" i="9"/>
  <c r="E775" i="9"/>
  <c r="D775" i="9" s="1"/>
  <c r="F775" i="9"/>
  <c r="E771" i="9"/>
  <c r="D771" i="9" s="1"/>
  <c r="F771" i="9"/>
  <c r="E767" i="9"/>
  <c r="D767" i="9" s="1"/>
  <c r="F767" i="9"/>
  <c r="E763" i="9"/>
  <c r="D763" i="9" s="1"/>
  <c r="F763" i="9"/>
  <c r="E759" i="9"/>
  <c r="D759" i="9" s="1"/>
  <c r="F759" i="9"/>
  <c r="E755" i="9"/>
  <c r="D755" i="9" s="1"/>
  <c r="F755" i="9"/>
  <c r="E751" i="9"/>
  <c r="D751" i="9" s="1"/>
  <c r="F751" i="9"/>
  <c r="E747" i="9"/>
  <c r="D747" i="9" s="1"/>
  <c r="F747" i="9"/>
  <c r="F743" i="9"/>
  <c r="E743" i="9"/>
  <c r="D743" i="9" s="1"/>
  <c r="E739" i="9"/>
  <c r="D739" i="9" s="1"/>
  <c r="F739" i="9"/>
  <c r="E735" i="9"/>
  <c r="D735" i="9" s="1"/>
  <c r="F735" i="9"/>
  <c r="E731" i="9"/>
  <c r="D731" i="9" s="1"/>
  <c r="F731" i="9"/>
  <c r="E723" i="9"/>
  <c r="D723" i="9" s="1"/>
  <c r="F723" i="9"/>
  <c r="E719" i="9"/>
  <c r="D719" i="9" s="1"/>
  <c r="F719" i="9"/>
  <c r="E715" i="9"/>
  <c r="D715" i="9" s="1"/>
  <c r="F715" i="9"/>
  <c r="E711" i="9"/>
  <c r="D711" i="9" s="1"/>
  <c r="F711" i="9"/>
  <c r="E707" i="9"/>
  <c r="D707" i="9" s="1"/>
  <c r="F707" i="9"/>
  <c r="E703" i="9"/>
  <c r="D703" i="9" s="1"/>
  <c r="F703" i="9"/>
  <c r="E695" i="9"/>
  <c r="D695" i="9" s="1"/>
  <c r="F695" i="9"/>
  <c r="E690" i="9"/>
  <c r="D690" i="9" s="1"/>
  <c r="F690" i="9"/>
  <c r="E687" i="9"/>
  <c r="D687" i="9" s="1"/>
  <c r="F687" i="9"/>
  <c r="E683" i="9"/>
  <c r="D683" i="9" s="1"/>
  <c r="F683" i="9"/>
  <c r="E679" i="9"/>
  <c r="D679" i="9" s="1"/>
  <c r="F679" i="9"/>
  <c r="E674" i="9"/>
  <c r="D674" i="9" s="1"/>
  <c r="F674" i="9"/>
  <c r="E670" i="9"/>
  <c r="D670" i="9" s="1"/>
  <c r="F670" i="9"/>
  <c r="E666" i="9"/>
  <c r="D666" i="9" s="1"/>
  <c r="F666" i="9"/>
  <c r="E662" i="9"/>
  <c r="D662" i="9" s="1"/>
  <c r="F662" i="9"/>
  <c r="E658" i="9"/>
  <c r="D658" i="9" s="1"/>
  <c r="F658" i="9"/>
  <c r="E650" i="9"/>
  <c r="D650" i="9" s="1"/>
  <c r="F650" i="9"/>
  <c r="E642" i="9"/>
  <c r="D642" i="9" s="1"/>
  <c r="F642" i="9"/>
  <c r="E638" i="9"/>
  <c r="D638" i="9" s="1"/>
  <c r="F638" i="9"/>
  <c r="E634" i="9"/>
  <c r="D634" i="9" s="1"/>
  <c r="F634" i="9"/>
  <c r="E630" i="9"/>
  <c r="D630" i="9" s="1"/>
  <c r="F630" i="9"/>
  <c r="E626" i="9"/>
  <c r="D626" i="9" s="1"/>
  <c r="F626" i="9"/>
  <c r="E622" i="9"/>
  <c r="D622" i="9" s="1"/>
  <c r="F622" i="9"/>
  <c r="E618" i="9"/>
  <c r="D618" i="9" s="1"/>
  <c r="F618" i="9"/>
  <c r="E614" i="9"/>
  <c r="D614" i="9" s="1"/>
  <c r="F614" i="9"/>
  <c r="E610" i="9"/>
  <c r="D610" i="9" s="1"/>
  <c r="F610" i="9"/>
  <c r="E605" i="9"/>
  <c r="D605" i="9" s="1"/>
  <c r="F605" i="9"/>
  <c r="F601" i="9"/>
  <c r="E601" i="9"/>
  <c r="D601" i="9" s="1"/>
  <c r="E597" i="9"/>
  <c r="D597" i="9" s="1"/>
  <c r="F597" i="9"/>
  <c r="E589" i="9"/>
  <c r="D589" i="9" s="1"/>
  <c r="F589" i="9"/>
  <c r="E585" i="9"/>
  <c r="D585" i="9" s="1"/>
  <c r="F585" i="9"/>
  <c r="E581" i="9"/>
  <c r="D581" i="9" s="1"/>
  <c r="F581" i="9"/>
  <c r="E572" i="9"/>
  <c r="D572" i="9" s="1"/>
  <c r="F572" i="9"/>
  <c r="F568" i="9"/>
  <c r="E568" i="9"/>
  <c r="D568" i="9" s="1"/>
  <c r="E564" i="9"/>
  <c r="D564" i="9" s="1"/>
  <c r="F564" i="9"/>
  <c r="E556" i="9"/>
  <c r="D556" i="9" s="1"/>
  <c r="F556" i="9"/>
  <c r="E552" i="9"/>
  <c r="D552" i="9" s="1"/>
  <c r="F552" i="9"/>
  <c r="E544" i="9"/>
  <c r="D544" i="9" s="1"/>
  <c r="F544" i="9"/>
  <c r="E540" i="9"/>
  <c r="D540" i="9" s="1"/>
  <c r="F540" i="9"/>
  <c r="F536" i="9"/>
  <c r="E536" i="9"/>
  <c r="D536" i="9" s="1"/>
  <c r="E532" i="9"/>
  <c r="D532" i="9" s="1"/>
  <c r="F532" i="9"/>
  <c r="E524" i="9"/>
  <c r="D524" i="9" s="1"/>
  <c r="F524" i="9"/>
  <c r="E520" i="9"/>
  <c r="D520" i="9" s="1"/>
  <c r="F520" i="9"/>
  <c r="E516" i="9"/>
  <c r="D516" i="9" s="1"/>
  <c r="F516" i="9"/>
  <c r="E511" i="9"/>
  <c r="D511" i="9" s="1"/>
  <c r="F511" i="9"/>
  <c r="E507" i="9"/>
  <c r="D507" i="9" s="1"/>
  <c r="F507" i="9"/>
  <c r="E503" i="9"/>
  <c r="D503" i="9" s="1"/>
  <c r="F503" i="9"/>
  <c r="E499" i="9"/>
  <c r="D499" i="9" s="1"/>
  <c r="F499" i="9"/>
  <c r="E495" i="9"/>
  <c r="D495" i="9" s="1"/>
  <c r="F495" i="9"/>
  <c r="E491" i="9"/>
  <c r="D491" i="9" s="1"/>
  <c r="F491" i="9"/>
  <c r="E487" i="9"/>
  <c r="D487" i="9" s="1"/>
  <c r="F487" i="9"/>
  <c r="E483" i="9"/>
  <c r="D483" i="9" s="1"/>
  <c r="F483" i="9"/>
  <c r="E479" i="9"/>
  <c r="D479" i="9" s="1"/>
  <c r="F479" i="9"/>
  <c r="E475" i="9"/>
  <c r="D475" i="9" s="1"/>
  <c r="F475" i="9"/>
  <c r="F471" i="9"/>
  <c r="E471" i="9"/>
  <c r="D471" i="9" s="1"/>
  <c r="E466" i="9"/>
  <c r="D466" i="9" s="1"/>
  <c r="F466" i="9"/>
  <c r="E463" i="9"/>
  <c r="D463" i="9" s="1"/>
  <c r="F463" i="9"/>
  <c r="E459" i="9"/>
  <c r="D459" i="9" s="1"/>
  <c r="F459" i="9"/>
  <c r="E455" i="9"/>
  <c r="D455" i="9" s="1"/>
  <c r="F455" i="9"/>
  <c r="E451" i="9"/>
  <c r="D451" i="9" s="1"/>
  <c r="F451" i="9"/>
  <c r="E447" i="9"/>
  <c r="D447" i="9" s="1"/>
  <c r="F447" i="9"/>
  <c r="E443" i="9"/>
  <c r="D443" i="9" s="1"/>
  <c r="F443" i="9"/>
  <c r="E437" i="9"/>
  <c r="D437" i="9" s="1"/>
  <c r="F437" i="9"/>
  <c r="E433" i="9"/>
  <c r="D433" i="9" s="1"/>
  <c r="F433" i="9"/>
  <c r="E429" i="9"/>
  <c r="D429" i="9" s="1"/>
  <c r="F429" i="9"/>
  <c r="E425" i="9"/>
  <c r="D425" i="9" s="1"/>
  <c r="F425" i="9"/>
  <c r="E421" i="9"/>
  <c r="D421" i="9" s="1"/>
  <c r="F421" i="9"/>
  <c r="E417" i="9"/>
  <c r="D417" i="9" s="1"/>
  <c r="F417" i="9"/>
  <c r="E413" i="9"/>
  <c r="D413" i="9" s="1"/>
  <c r="F413" i="9"/>
  <c r="E409" i="9"/>
  <c r="D409" i="9" s="1"/>
  <c r="F409" i="9"/>
  <c r="E405" i="9"/>
  <c r="D405" i="9" s="1"/>
  <c r="F405" i="9"/>
  <c r="E401" i="9"/>
  <c r="D401" i="9" s="1"/>
  <c r="F401" i="9"/>
  <c r="E393" i="9"/>
  <c r="D393" i="9" s="1"/>
  <c r="F393" i="9"/>
  <c r="F126" i="16"/>
  <c r="F122" i="16"/>
  <c r="F118" i="16"/>
  <c r="F114" i="16"/>
  <c r="F110" i="16"/>
  <c r="F106" i="16"/>
  <c r="F102" i="16"/>
  <c r="F98" i="16"/>
  <c r="F94" i="16"/>
  <c r="F90" i="16"/>
  <c r="F86" i="16"/>
  <c r="F82" i="16"/>
  <c r="F66" i="16"/>
  <c r="F62" i="16"/>
  <c r="F58" i="16"/>
  <c r="F54" i="16"/>
  <c r="F41" i="16"/>
  <c r="F37" i="16"/>
  <c r="F33" i="16"/>
  <c r="F29" i="16"/>
  <c r="F25" i="16"/>
  <c r="F21" i="16"/>
  <c r="F17" i="16"/>
  <c r="F13" i="16"/>
  <c r="F9" i="16"/>
  <c r="F5" i="16"/>
  <c r="G125" i="16"/>
  <c r="G121" i="16"/>
  <c r="G117" i="16"/>
  <c r="G113" i="16"/>
  <c r="G109" i="16"/>
  <c r="G105" i="16"/>
  <c r="G101" i="16"/>
  <c r="G97" i="16"/>
  <c r="G93" i="16"/>
  <c r="G89" i="16"/>
  <c r="G85" i="16"/>
  <c r="G69" i="16"/>
  <c r="G65" i="16"/>
  <c r="G61" i="16"/>
  <c r="G57" i="16"/>
  <c r="G53" i="16"/>
  <c r="G40" i="16"/>
  <c r="G36" i="16"/>
  <c r="G32" i="16"/>
  <c r="G28" i="16"/>
  <c r="G24" i="16"/>
  <c r="G20" i="16"/>
  <c r="G16" i="16"/>
  <c r="G12" i="16"/>
  <c r="G8" i="16"/>
  <c r="F4" i="16"/>
  <c r="F125" i="16"/>
  <c r="F121" i="16"/>
  <c r="F117" i="16"/>
  <c r="F113" i="16"/>
  <c r="F109" i="16"/>
  <c r="F105" i="16"/>
  <c r="F101" i="16"/>
  <c r="F97" i="16"/>
  <c r="F93" i="16"/>
  <c r="F89" i="16"/>
  <c r="F85" i="16"/>
  <c r="F69" i="16"/>
  <c r="F65" i="16"/>
  <c r="F61" i="16"/>
  <c r="F57" i="16"/>
  <c r="F53" i="16"/>
  <c r="F40" i="16"/>
  <c r="F36" i="16"/>
  <c r="F32" i="16"/>
  <c r="F28" i="16"/>
  <c r="F24" i="16"/>
  <c r="F20" i="16"/>
  <c r="F16" i="16"/>
  <c r="F12" i="16"/>
  <c r="F8" i="16"/>
  <c r="G128" i="16"/>
  <c r="G124" i="16"/>
  <c r="G120" i="16"/>
  <c r="G116" i="16"/>
  <c r="G112" i="16"/>
  <c r="G108" i="16"/>
  <c r="G100" i="16"/>
  <c r="G96" i="16"/>
  <c r="G92" i="16"/>
  <c r="G88" i="16"/>
  <c r="G84" i="16"/>
  <c r="G68" i="16"/>
  <c r="G64" i="16"/>
  <c r="G60" i="16"/>
  <c r="G56" i="16"/>
  <c r="G52" i="16"/>
  <c r="G39" i="16"/>
  <c r="G35" i="16"/>
  <c r="G31" i="16"/>
  <c r="G27" i="16"/>
  <c r="G23" i="16"/>
  <c r="G19" i="16"/>
  <c r="G15" i="16"/>
  <c r="G11" i="16"/>
  <c r="G7" i="16"/>
  <c r="F128" i="16"/>
  <c r="F124" i="16"/>
  <c r="F120" i="16"/>
  <c r="F116" i="16"/>
  <c r="F112" i="16"/>
  <c r="F108" i="16"/>
  <c r="F104" i="16"/>
  <c r="F100" i="16"/>
  <c r="F96" i="16"/>
  <c r="F92" i="16"/>
  <c r="F88" i="16"/>
  <c r="F84" i="16"/>
  <c r="F68" i="16"/>
  <c r="F64" i="16"/>
  <c r="F60" i="16"/>
  <c r="F56" i="16"/>
  <c r="F52" i="16"/>
  <c r="F39" i="16"/>
  <c r="F35" i="16"/>
  <c r="F31" i="16"/>
  <c r="F27" i="16"/>
  <c r="F23" i="16"/>
  <c r="F19" i="16"/>
  <c r="F15" i="16"/>
  <c r="F11" i="16"/>
  <c r="F7" i="16"/>
  <c r="G127" i="16"/>
  <c r="G123" i="16"/>
  <c r="G119" i="16"/>
  <c r="G115" i="16"/>
  <c r="G111" i="16"/>
  <c r="G107" i="16"/>
  <c r="G103" i="16"/>
  <c r="G99" i="16"/>
  <c r="G95" i="16"/>
  <c r="G91" i="16"/>
  <c r="G87" i="16"/>
  <c r="G83" i="16"/>
  <c r="G67" i="16"/>
  <c r="G63" i="16"/>
  <c r="G59" i="16"/>
  <c r="G55" i="16"/>
  <c r="G51" i="16"/>
  <c r="G38" i="16"/>
  <c r="G34" i="16"/>
  <c r="G30" i="16"/>
  <c r="G26" i="16"/>
  <c r="G22" i="16"/>
  <c r="G18" i="16"/>
  <c r="G14" i="16"/>
  <c r="G10" i="16"/>
  <c r="G6" i="16"/>
  <c r="F127" i="16"/>
  <c r="F123" i="16"/>
  <c r="F119" i="16"/>
  <c r="F115" i="16"/>
  <c r="F111" i="16"/>
  <c r="F107" i="16"/>
  <c r="F103" i="16"/>
  <c r="F99" i="16"/>
  <c r="F95" i="16"/>
  <c r="F91" i="16"/>
  <c r="F87" i="16"/>
  <c r="F83" i="16"/>
  <c r="F67" i="16"/>
  <c r="F63" i="16"/>
  <c r="F59" i="16"/>
  <c r="F55" i="16"/>
  <c r="F51" i="16"/>
  <c r="F38" i="16"/>
  <c r="F34" i="16"/>
  <c r="F30" i="16"/>
  <c r="F26" i="16"/>
  <c r="F22" i="16"/>
  <c r="F18" i="16"/>
  <c r="F14" i="16"/>
  <c r="F10" i="16"/>
  <c r="F6" i="16"/>
  <c r="G126" i="16"/>
  <c r="G122" i="16"/>
  <c r="G118" i="16"/>
  <c r="G114" i="16"/>
  <c r="G110" i="16"/>
  <c r="G106" i="16"/>
  <c r="G102" i="16"/>
  <c r="G98" i="16"/>
  <c r="G94" i="16"/>
  <c r="G90" i="16"/>
  <c r="G86" i="16"/>
  <c r="G82" i="16"/>
  <c r="G66" i="16"/>
  <c r="G62" i="16"/>
  <c r="G58" i="16"/>
  <c r="G54" i="16"/>
  <c r="G41" i="16"/>
  <c r="G37" i="16"/>
  <c r="G33" i="16"/>
  <c r="G29" i="16"/>
  <c r="G25" i="16"/>
  <c r="G21" i="16"/>
  <c r="G17" i="16"/>
  <c r="G13" i="16"/>
  <c r="G9" i="16"/>
  <c r="G5" i="16"/>
  <c r="G104" i="16"/>
  <c r="F129" i="16"/>
  <c r="H1647" i="9"/>
  <c r="H1646" i="9"/>
  <c r="H1645" i="9"/>
  <c r="H1644" i="9"/>
  <c r="H1643" i="9"/>
  <c r="H1642" i="9"/>
  <c r="H1641" i="9"/>
  <c r="H1640" i="9"/>
  <c r="H1639" i="9"/>
  <c r="H1638" i="9"/>
  <c r="H1637" i="9"/>
  <c r="H1636" i="9"/>
  <c r="H1635" i="9"/>
  <c r="H1634" i="9"/>
  <c r="H1260" i="9"/>
  <c r="H1261" i="9"/>
  <c r="H1262" i="9"/>
  <c r="H1263" i="9"/>
  <c r="H1264" i="9"/>
  <c r="H1265" i="9"/>
  <c r="H1266" i="9"/>
  <c r="H1267" i="9"/>
  <c r="H1268" i="9"/>
  <c r="H1269" i="9"/>
  <c r="H1270" i="9"/>
  <c r="H1271" i="9"/>
  <c r="H1272" i="9"/>
  <c r="H1273" i="9"/>
  <c r="H1274" i="9"/>
  <c r="H1275" i="9"/>
  <c r="H1276" i="9"/>
  <c r="H1277" i="9"/>
  <c r="H1278" i="9"/>
  <c r="H1279" i="9"/>
  <c r="H1280" i="9"/>
  <c r="H1281" i="9"/>
  <c r="H1282" i="9"/>
  <c r="H1283" i="9"/>
  <c r="H1284" i="9"/>
  <c r="H1285" i="9"/>
  <c r="H1286" i="9"/>
  <c r="H1287" i="9"/>
  <c r="H1288" i="9"/>
  <c r="H1289" i="9"/>
  <c r="H1290" i="9"/>
  <c r="H1291" i="9"/>
  <c r="H1292" i="9"/>
  <c r="H1293" i="9"/>
  <c r="H1294" i="9"/>
  <c r="H1295" i="9"/>
  <c r="H1296" i="9"/>
  <c r="H1297" i="9"/>
  <c r="H1298" i="9"/>
  <c r="H1299" i="9"/>
  <c r="H1300" i="9"/>
  <c r="H1301" i="9"/>
  <c r="H1302" i="9"/>
  <c r="H1303" i="9"/>
  <c r="H1304" i="9"/>
  <c r="H1305" i="9"/>
  <c r="H1306" i="9"/>
  <c r="H1307" i="9"/>
  <c r="H1308" i="9"/>
  <c r="H1309" i="9"/>
  <c r="H1310" i="9"/>
  <c r="H1311" i="9"/>
  <c r="H1312" i="9"/>
  <c r="H1313" i="9"/>
  <c r="H1314" i="9"/>
  <c r="H1315" i="9"/>
  <c r="H1316" i="9"/>
  <c r="H1317" i="9"/>
  <c r="H1318" i="9"/>
  <c r="H1319" i="9"/>
  <c r="H1320" i="9"/>
  <c r="H1321" i="9"/>
  <c r="H1322" i="9"/>
  <c r="H1323" i="9"/>
  <c r="H1324" i="9"/>
  <c r="H1325" i="9"/>
  <c r="H1326" i="9"/>
  <c r="H1327" i="9"/>
  <c r="H1328" i="9"/>
  <c r="H1329" i="9"/>
  <c r="H1330" i="9"/>
  <c r="H1331" i="9"/>
  <c r="H1332" i="9"/>
  <c r="H1333" i="9"/>
  <c r="H1334" i="9"/>
  <c r="H1335" i="9"/>
  <c r="H1336" i="9"/>
  <c r="H1337" i="9"/>
  <c r="H1338" i="9"/>
  <c r="H1339" i="9"/>
  <c r="H1340" i="9"/>
  <c r="H1341" i="9"/>
  <c r="H1342" i="9"/>
  <c r="H1343" i="9"/>
  <c r="H1344" i="9"/>
  <c r="H1345" i="9"/>
  <c r="H1346" i="9"/>
  <c r="H1347" i="9"/>
  <c r="H1348" i="9"/>
  <c r="H1349" i="9"/>
  <c r="H1350" i="9"/>
  <c r="H1351" i="9"/>
  <c r="H1352" i="9"/>
  <c r="H1354" i="9"/>
  <c r="H1353" i="9"/>
  <c r="H1355" i="9"/>
  <c r="H1356" i="9"/>
  <c r="H1357" i="9"/>
  <c r="H1358" i="9"/>
  <c r="H1359" i="9"/>
  <c r="H1360" i="9"/>
  <c r="H1361" i="9"/>
  <c r="H1362" i="9"/>
  <c r="H1363" i="9"/>
  <c r="H1364" i="9"/>
  <c r="H1365" i="9"/>
  <c r="H1366" i="9"/>
  <c r="H1367" i="9"/>
  <c r="H1368" i="9"/>
  <c r="H1369" i="9"/>
  <c r="H1370" i="9"/>
  <c r="H1371" i="9"/>
  <c r="H1372" i="9"/>
  <c r="H1373" i="9"/>
  <c r="H1374" i="9"/>
  <c r="H1375" i="9"/>
  <c r="H1376" i="9"/>
  <c r="H1377" i="9"/>
  <c r="H1378" i="9"/>
  <c r="H1379" i="9"/>
  <c r="H1380" i="9"/>
  <c r="H1381" i="9"/>
  <c r="H1382" i="9"/>
  <c r="H1383" i="9"/>
  <c r="H1384" i="9"/>
  <c r="H1385" i="9"/>
  <c r="H1386" i="9"/>
  <c r="H1387" i="9"/>
  <c r="H1388" i="9"/>
  <c r="H1389" i="9"/>
  <c r="H1390" i="9"/>
  <c r="H1391" i="9"/>
  <c r="H1392" i="9"/>
  <c r="H1393" i="9"/>
  <c r="H1394" i="9"/>
  <c r="H1395" i="9"/>
  <c r="H1396" i="9"/>
  <c r="H1397" i="9"/>
  <c r="H1398" i="9"/>
  <c r="H1399" i="9"/>
  <c r="H1400" i="9"/>
  <c r="H1401" i="9"/>
  <c r="H1402" i="9"/>
  <c r="H1403" i="9"/>
  <c r="H1404" i="9"/>
  <c r="H1405" i="9"/>
  <c r="H1406" i="9"/>
  <c r="H1407" i="9"/>
  <c r="H1408" i="9"/>
  <c r="H1410" i="9"/>
  <c r="H1411" i="9"/>
  <c r="H1413" i="9"/>
  <c r="H1416" i="9"/>
  <c r="H1419" i="9"/>
  <c r="H1421" i="9"/>
  <c r="H1424" i="9"/>
  <c r="H1426" i="9"/>
  <c r="H1427" i="9"/>
  <c r="H1429" i="9"/>
  <c r="H1431" i="9"/>
  <c r="H1433" i="9"/>
  <c r="H1435" i="9"/>
  <c r="H1438" i="9"/>
  <c r="H1409" i="9"/>
  <c r="H1412" i="9"/>
  <c r="H1414" i="9"/>
  <c r="H1415" i="9"/>
  <c r="H1417" i="9"/>
  <c r="H1418" i="9"/>
  <c r="H1420" i="9"/>
  <c r="H1422" i="9"/>
  <c r="H1423" i="9"/>
  <c r="H1425" i="9"/>
  <c r="H1428" i="9"/>
  <c r="H1430" i="9"/>
  <c r="H1432" i="9"/>
  <c r="H1434" i="9"/>
  <c r="H1436" i="9"/>
  <c r="H1437" i="9"/>
  <c r="H1439" i="9"/>
  <c r="H1440" i="9"/>
  <c r="H1441" i="9"/>
  <c r="H1442" i="9"/>
  <c r="H1443" i="9"/>
  <c r="H1444" i="9"/>
  <c r="H1445" i="9"/>
  <c r="H1446" i="9"/>
  <c r="H1447" i="9"/>
  <c r="H1448" i="9"/>
  <c r="H1449" i="9"/>
  <c r="H1450" i="9"/>
  <c r="H1451" i="9"/>
  <c r="H1452" i="9"/>
  <c r="H1453" i="9"/>
  <c r="H1454" i="9"/>
  <c r="H1455" i="9"/>
  <c r="H1456" i="9"/>
  <c r="H1457" i="9"/>
  <c r="H1458" i="9"/>
  <c r="H1459" i="9"/>
  <c r="H1460" i="9"/>
  <c r="H1461" i="9"/>
  <c r="H1462" i="9"/>
  <c r="H1463" i="9"/>
  <c r="H1464" i="9"/>
  <c r="H1465" i="9"/>
  <c r="H1466" i="9"/>
  <c r="H1467" i="9"/>
  <c r="H1468" i="9"/>
  <c r="H1469" i="9"/>
  <c r="H1470" i="9"/>
  <c r="H1471" i="9"/>
  <c r="H1472" i="9"/>
  <c r="H1473" i="9"/>
  <c r="H1474" i="9"/>
  <c r="H1475" i="9"/>
  <c r="H1476" i="9"/>
  <c r="H1477" i="9"/>
  <c r="H1478" i="9"/>
  <c r="H1479" i="9"/>
  <c r="H1480" i="9"/>
  <c r="H1481" i="9"/>
  <c r="H1482" i="9"/>
  <c r="H1483" i="9"/>
  <c r="H1484" i="9"/>
  <c r="H1485" i="9"/>
  <c r="H1486" i="9"/>
  <c r="H1487" i="9"/>
  <c r="H1488" i="9"/>
  <c r="H1489" i="9"/>
  <c r="H1490" i="9"/>
  <c r="H1491" i="9"/>
  <c r="H1492" i="9"/>
  <c r="H1493" i="9"/>
  <c r="H1494" i="9"/>
  <c r="H1495" i="9"/>
  <c r="H1496" i="9"/>
  <c r="H1497" i="9"/>
  <c r="H1498" i="9"/>
  <c r="H1499" i="9"/>
  <c r="H1500" i="9"/>
  <c r="H1501" i="9"/>
  <c r="H1502" i="9"/>
  <c r="H1503" i="9"/>
  <c r="H1504" i="9"/>
  <c r="H1505" i="9"/>
  <c r="H1506" i="9"/>
  <c r="H1507" i="9"/>
  <c r="H1508" i="9"/>
  <c r="H1509" i="9"/>
  <c r="H1510" i="9"/>
  <c r="H1511" i="9"/>
  <c r="H1512" i="9"/>
  <c r="H1513" i="9"/>
  <c r="H1514" i="9"/>
  <c r="H1515" i="9"/>
  <c r="H1516" i="9"/>
  <c r="H1517" i="9"/>
  <c r="H1518" i="9"/>
  <c r="H1519" i="9"/>
  <c r="H1520" i="9"/>
  <c r="H1521" i="9"/>
  <c r="H1522" i="9"/>
  <c r="H1523" i="9"/>
  <c r="H1524" i="9"/>
  <c r="H1525" i="9"/>
  <c r="H1526" i="9"/>
  <c r="H1527" i="9"/>
  <c r="H1528" i="9"/>
  <c r="H1529" i="9"/>
  <c r="H1530" i="9"/>
  <c r="H1531" i="9"/>
  <c r="H1532" i="9"/>
  <c r="H1533" i="9"/>
  <c r="H1534" i="9"/>
  <c r="H1535" i="9"/>
  <c r="H1536" i="9"/>
  <c r="H1538" i="9"/>
  <c r="H1539" i="9"/>
  <c r="H1540" i="9"/>
  <c r="H1541" i="9"/>
  <c r="H1542" i="9"/>
  <c r="H1543" i="9"/>
  <c r="H1544" i="9"/>
  <c r="H1545" i="9"/>
  <c r="H1537" i="9"/>
  <c r="H1546" i="9"/>
  <c r="H1547" i="9"/>
  <c r="H1548" i="9"/>
  <c r="H1549" i="9"/>
  <c r="H1550" i="9"/>
  <c r="H1551" i="9"/>
  <c r="H1552" i="9"/>
  <c r="H1553" i="9"/>
  <c r="H1554" i="9"/>
  <c r="H1555" i="9"/>
  <c r="H1556" i="9"/>
  <c r="H1557" i="9"/>
  <c r="H1558" i="9"/>
  <c r="H1559" i="9"/>
  <c r="H1560" i="9"/>
  <c r="H1561" i="9"/>
  <c r="H1562" i="9"/>
  <c r="H1563" i="9"/>
  <c r="H1564" i="9"/>
  <c r="H1565" i="9"/>
  <c r="H1566" i="9"/>
  <c r="H1567" i="9"/>
  <c r="H1568" i="9"/>
  <c r="H1569" i="9"/>
  <c r="H1570" i="9"/>
  <c r="H1571" i="9"/>
  <c r="H1572" i="9"/>
  <c r="H1573" i="9"/>
  <c r="H1574" i="9"/>
  <c r="H1575" i="9"/>
  <c r="H1576" i="9"/>
  <c r="H1577" i="9"/>
  <c r="H1578" i="9"/>
  <c r="H1579" i="9"/>
  <c r="H1580" i="9"/>
  <c r="H1581" i="9"/>
  <c r="H1582" i="9"/>
  <c r="H1583" i="9"/>
  <c r="H1584" i="9"/>
  <c r="H1585" i="9"/>
  <c r="H1586" i="9"/>
  <c r="H1587" i="9"/>
  <c r="H1588" i="9"/>
  <c r="H1589" i="9"/>
  <c r="H1590" i="9"/>
  <c r="H1591" i="9"/>
  <c r="H1592" i="9"/>
  <c r="H1593" i="9"/>
  <c r="H1594" i="9"/>
  <c r="H1595" i="9"/>
  <c r="H1596" i="9"/>
  <c r="H1597" i="9"/>
  <c r="H1598" i="9"/>
  <c r="H1599" i="9"/>
  <c r="H1600" i="9"/>
  <c r="H1601" i="9"/>
  <c r="H1602" i="9"/>
  <c r="H1603" i="9"/>
  <c r="H1604" i="9"/>
  <c r="H1605" i="9"/>
  <c r="H1606" i="9"/>
  <c r="H1607" i="9"/>
  <c r="H1608" i="9"/>
  <c r="H1609" i="9"/>
  <c r="H1610" i="9"/>
  <c r="H1611" i="9"/>
  <c r="H1612" i="9"/>
  <c r="H1613" i="9"/>
  <c r="H1614" i="9"/>
  <c r="H1615" i="9"/>
  <c r="H1616" i="9"/>
  <c r="H1617" i="9"/>
  <c r="H1618" i="9"/>
  <c r="H1619" i="9"/>
  <c r="H1620" i="9"/>
  <c r="H1621" i="9"/>
  <c r="H1622" i="9"/>
  <c r="H1623" i="9"/>
  <c r="H1624" i="9"/>
  <c r="H1625" i="9"/>
  <c r="H1626" i="9"/>
  <c r="H1627" i="9"/>
  <c r="H1628" i="9"/>
  <c r="H1629" i="9"/>
  <c r="H1630" i="9"/>
  <c r="H1631" i="9"/>
  <c r="H1632" i="9"/>
  <c r="H1633" i="9"/>
  <c r="H1259" i="9"/>
  <c r="H687" i="9"/>
  <c r="H688" i="9"/>
  <c r="H689" i="9"/>
  <c r="H691" i="9"/>
  <c r="H690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5" i="9"/>
  <c r="H724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9" i="9"/>
  <c r="H808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9" i="9"/>
  <c r="H988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2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2" i="9"/>
  <c r="H1203" i="9"/>
  <c r="H1204" i="9"/>
  <c r="H1205" i="9"/>
  <c r="H1206" i="9"/>
  <c r="H1207" i="9"/>
  <c r="H1208" i="9"/>
  <c r="H1209" i="9"/>
  <c r="H1210" i="9"/>
  <c r="H1211" i="9"/>
  <c r="H1212" i="9"/>
  <c r="H1213" i="9"/>
  <c r="H1214" i="9"/>
  <c r="H1215" i="9"/>
  <c r="H1216" i="9"/>
  <c r="H1217" i="9"/>
  <c r="H1218" i="9"/>
  <c r="H1219" i="9"/>
  <c r="H1220" i="9"/>
  <c r="H1221" i="9"/>
  <c r="H1222" i="9"/>
  <c r="H1223" i="9"/>
  <c r="H686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5" i="9"/>
  <c r="H467" i="9"/>
  <c r="H468" i="9"/>
  <c r="H471" i="9"/>
  <c r="H473" i="9"/>
  <c r="H476" i="9"/>
  <c r="H479" i="9"/>
  <c r="H464" i="9"/>
  <c r="H466" i="9"/>
  <c r="H469" i="9"/>
  <c r="H470" i="9"/>
  <c r="H472" i="9"/>
  <c r="H474" i="9"/>
  <c r="H475" i="9"/>
  <c r="H477" i="9"/>
  <c r="H478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7" i="9"/>
  <c r="H678" i="9"/>
  <c r="H679" i="9"/>
  <c r="H680" i="9"/>
  <c r="H681" i="9"/>
  <c r="H682" i="9"/>
  <c r="H683" i="9"/>
  <c r="H684" i="9"/>
  <c r="H685" i="9"/>
  <c r="H390" i="9"/>
  <c r="H324" i="9"/>
  <c r="H325" i="9"/>
  <c r="H326" i="9"/>
  <c r="H328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3" i="9"/>
  <c r="H372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23" i="9"/>
  <c r="H230" i="9"/>
  <c r="H27" i="9"/>
  <c r="H31" i="9"/>
  <c r="H32" i="9"/>
  <c r="H33" i="9"/>
  <c r="H35" i="9"/>
  <c r="H43" i="9"/>
  <c r="H44" i="9"/>
  <c r="H45" i="9"/>
  <c r="H47" i="9"/>
  <c r="H50" i="9"/>
  <c r="H57" i="9"/>
  <c r="H60" i="9"/>
  <c r="H61" i="9"/>
  <c r="H62" i="9"/>
  <c r="H63" i="9"/>
  <c r="H64" i="9"/>
  <c r="H65" i="9"/>
  <c r="H66" i="9"/>
  <c r="H70" i="9"/>
  <c r="H74" i="9"/>
  <c r="H76" i="9"/>
  <c r="H77" i="9"/>
  <c r="H78" i="9"/>
  <c r="H80" i="9"/>
  <c r="H81" i="9"/>
  <c r="H82" i="9"/>
  <c r="H83" i="9"/>
  <c r="H85" i="9"/>
  <c r="H86" i="9"/>
  <c r="H87" i="9"/>
  <c r="H88" i="9"/>
  <c r="H89" i="9"/>
  <c r="H91" i="9"/>
  <c r="H92" i="9"/>
  <c r="H93" i="9"/>
  <c r="H94" i="9"/>
  <c r="H95" i="9"/>
  <c r="H96" i="9"/>
  <c r="H97" i="9"/>
  <c r="H98" i="9"/>
  <c r="H99" i="9"/>
  <c r="H101" i="9"/>
  <c r="H102" i="9"/>
  <c r="H103" i="9"/>
  <c r="H104" i="9"/>
  <c r="H105" i="9"/>
  <c r="H106" i="9"/>
  <c r="H107" i="9"/>
  <c r="H108" i="9"/>
  <c r="H109" i="9"/>
  <c r="H111" i="9"/>
  <c r="H112" i="9"/>
  <c r="H115" i="9"/>
  <c r="H117" i="9"/>
  <c r="H118" i="9"/>
  <c r="H119" i="9"/>
  <c r="H120" i="9"/>
  <c r="H121" i="9"/>
  <c r="H123" i="9"/>
  <c r="H124" i="9"/>
  <c r="H125" i="9"/>
  <c r="H126" i="9"/>
  <c r="H127" i="9"/>
  <c r="H128" i="9"/>
  <c r="H129" i="9"/>
  <c r="H130" i="9"/>
  <c r="H132" i="9"/>
  <c r="H134" i="9"/>
  <c r="H136" i="9"/>
  <c r="H137" i="9"/>
  <c r="H138" i="9"/>
  <c r="H139" i="9"/>
  <c r="H140" i="9"/>
  <c r="H141" i="9"/>
  <c r="H142" i="9"/>
  <c r="H143" i="9"/>
  <c r="H144" i="9"/>
  <c r="H145" i="9"/>
  <c r="H147" i="9"/>
  <c r="H148" i="9"/>
  <c r="H149" i="9"/>
  <c r="H150" i="9"/>
  <c r="H151" i="9"/>
  <c r="H153" i="9"/>
  <c r="H154" i="9"/>
  <c r="H156" i="9"/>
  <c r="H158" i="9"/>
  <c r="H159" i="9"/>
  <c r="H160" i="9"/>
  <c r="H161" i="9"/>
  <c r="H162" i="9"/>
  <c r="H163" i="9"/>
  <c r="H164" i="9"/>
  <c r="H165" i="9"/>
  <c r="H166" i="9"/>
  <c r="H169" i="9"/>
  <c r="H170" i="9"/>
  <c r="H171" i="9"/>
  <c r="H172" i="9"/>
  <c r="H173" i="9"/>
  <c r="H175" i="9"/>
  <c r="H176" i="9"/>
  <c r="H177" i="9"/>
  <c r="H178" i="9"/>
  <c r="H179" i="9"/>
  <c r="H180" i="9"/>
  <c r="H181" i="9"/>
  <c r="H182" i="9"/>
  <c r="H184" i="9"/>
  <c r="H185" i="9"/>
  <c r="H186" i="9"/>
  <c r="H187" i="9"/>
  <c r="H188" i="9"/>
  <c r="H189" i="9"/>
  <c r="H190" i="9"/>
  <c r="H192" i="9"/>
  <c r="H193" i="9"/>
  <c r="H194" i="9"/>
  <c r="H195" i="9"/>
  <c r="H196" i="9"/>
  <c r="H197" i="9"/>
  <c r="H198" i="9"/>
  <c r="H199" i="9"/>
  <c r="H200" i="9"/>
  <c r="H201" i="9"/>
  <c r="H202" i="9"/>
  <c r="H206" i="9"/>
  <c r="O206" i="9" s="1"/>
  <c r="H24" i="9"/>
  <c r="H16" i="9"/>
  <c r="H9" i="9"/>
  <c r="H8" i="9"/>
  <c r="H5" i="9"/>
  <c r="H231" i="9"/>
  <c r="H232" i="9"/>
  <c r="H233" i="9"/>
  <c r="H234" i="9"/>
  <c r="H235" i="9"/>
  <c r="H237" i="9"/>
  <c r="H238" i="9"/>
  <c r="H239" i="9"/>
  <c r="H240" i="9"/>
  <c r="H241" i="9"/>
  <c r="H242" i="9"/>
  <c r="H243" i="9"/>
  <c r="H244" i="9"/>
  <c r="H245" i="9"/>
  <c r="H246" i="9"/>
  <c r="H249" i="9"/>
  <c r="H250" i="9"/>
  <c r="H251" i="9"/>
  <c r="H252" i="9"/>
  <c r="H254" i="9"/>
  <c r="H255" i="9"/>
  <c r="H256" i="9"/>
  <c r="H257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5" i="9"/>
  <c r="H280" i="9"/>
  <c r="H281" i="9"/>
  <c r="H282" i="9"/>
  <c r="H283" i="9"/>
  <c r="H284" i="9"/>
  <c r="H288" i="9"/>
  <c r="H289" i="9"/>
  <c r="H291" i="9"/>
  <c r="H293" i="9"/>
  <c r="H294" i="9"/>
  <c r="H296" i="9"/>
  <c r="H297" i="9"/>
  <c r="H301" i="9"/>
  <c r="M588" i="9" l="1"/>
  <c r="N588" i="9"/>
  <c r="M589" i="9"/>
  <c r="N589" i="9"/>
  <c r="M590" i="9"/>
  <c r="N590" i="9"/>
  <c r="M591" i="9"/>
  <c r="N591" i="9"/>
  <c r="M592" i="9"/>
  <c r="N592" i="9"/>
  <c r="M593" i="9"/>
  <c r="N593" i="9"/>
  <c r="M594" i="9"/>
  <c r="N594" i="9"/>
  <c r="M595" i="9"/>
  <c r="N595" i="9"/>
  <c r="M596" i="9"/>
  <c r="N596" i="9"/>
  <c r="M597" i="9"/>
  <c r="N597" i="9"/>
  <c r="M598" i="9"/>
  <c r="N598" i="9"/>
  <c r="M599" i="9"/>
  <c r="N599" i="9"/>
  <c r="M600" i="9"/>
  <c r="N600" i="9"/>
  <c r="M601" i="9"/>
  <c r="N601" i="9"/>
  <c r="M602" i="9"/>
  <c r="N602" i="9"/>
  <c r="M603" i="9"/>
  <c r="N603" i="9"/>
  <c r="M604" i="9"/>
  <c r="N604" i="9"/>
  <c r="M605" i="9"/>
  <c r="N605" i="9"/>
  <c r="M606" i="9"/>
  <c r="N606" i="9"/>
  <c r="M607" i="9"/>
  <c r="N607" i="9"/>
  <c r="M608" i="9"/>
  <c r="N608" i="9"/>
  <c r="M610" i="9"/>
  <c r="N610" i="9"/>
  <c r="M611" i="9"/>
  <c r="N611" i="9"/>
  <c r="M612" i="9"/>
  <c r="N612" i="9"/>
  <c r="M613" i="9"/>
  <c r="N613" i="9"/>
  <c r="M614" i="9"/>
  <c r="N614" i="9"/>
  <c r="M615" i="9"/>
  <c r="N615" i="9"/>
  <c r="M616" i="9"/>
  <c r="N616" i="9"/>
  <c r="M617" i="9"/>
  <c r="N617" i="9"/>
  <c r="M618" i="9"/>
  <c r="N618" i="9"/>
  <c r="M619" i="9"/>
  <c r="N619" i="9"/>
  <c r="M620" i="9"/>
  <c r="N620" i="9"/>
  <c r="M621" i="9"/>
  <c r="N621" i="9"/>
  <c r="M622" i="9"/>
  <c r="N622" i="9"/>
  <c r="M623" i="9"/>
  <c r="N623" i="9"/>
  <c r="M624" i="9"/>
  <c r="N624" i="9"/>
  <c r="M625" i="9"/>
  <c r="N625" i="9"/>
  <c r="M626" i="9"/>
  <c r="N626" i="9"/>
  <c r="M627" i="9"/>
  <c r="N627" i="9"/>
  <c r="M628" i="9"/>
  <c r="N628" i="9"/>
  <c r="M629" i="9"/>
  <c r="N629" i="9"/>
  <c r="M630" i="9"/>
  <c r="N630" i="9"/>
  <c r="M631" i="9"/>
  <c r="N631" i="9"/>
  <c r="M632" i="9"/>
  <c r="N632" i="9"/>
  <c r="M633" i="9"/>
  <c r="N633" i="9"/>
  <c r="M634" i="9"/>
  <c r="N634" i="9"/>
  <c r="M635" i="9"/>
  <c r="N635" i="9"/>
  <c r="M636" i="9"/>
  <c r="N636" i="9"/>
  <c r="M637" i="9"/>
  <c r="N637" i="9"/>
  <c r="M638" i="9"/>
  <c r="N638" i="9"/>
  <c r="M639" i="9"/>
  <c r="N639" i="9"/>
  <c r="M640" i="9"/>
  <c r="N640" i="9"/>
  <c r="M641" i="9"/>
  <c r="N641" i="9"/>
  <c r="M642" i="9"/>
  <c r="N642" i="9"/>
  <c r="M643" i="9"/>
  <c r="N643" i="9"/>
  <c r="M644" i="9"/>
  <c r="N644" i="9"/>
  <c r="M645" i="9"/>
  <c r="N645" i="9"/>
  <c r="M646" i="9"/>
  <c r="N646" i="9"/>
  <c r="M647" i="9"/>
  <c r="N647" i="9"/>
  <c r="M648" i="9"/>
  <c r="N648" i="9"/>
  <c r="M649" i="9"/>
  <c r="N649" i="9"/>
  <c r="M650" i="9"/>
  <c r="N650" i="9"/>
  <c r="M651" i="9"/>
  <c r="N651" i="9"/>
  <c r="M652" i="9"/>
  <c r="N652" i="9"/>
  <c r="M653" i="9"/>
  <c r="N653" i="9"/>
  <c r="M654" i="9"/>
  <c r="N654" i="9"/>
  <c r="M655" i="9"/>
  <c r="N655" i="9"/>
  <c r="M656" i="9"/>
  <c r="N656" i="9"/>
  <c r="M657" i="9"/>
  <c r="N657" i="9"/>
  <c r="M658" i="9"/>
  <c r="N658" i="9"/>
  <c r="M659" i="9"/>
  <c r="N659" i="9"/>
  <c r="M660" i="9"/>
  <c r="N660" i="9"/>
  <c r="M661" i="9"/>
  <c r="N661" i="9"/>
  <c r="M662" i="9"/>
  <c r="N662" i="9"/>
  <c r="M663" i="9"/>
  <c r="N663" i="9"/>
  <c r="M664" i="9"/>
  <c r="N664" i="9"/>
  <c r="M665" i="9"/>
  <c r="N665" i="9"/>
  <c r="M666" i="9"/>
  <c r="N666" i="9"/>
  <c r="M667" i="9"/>
  <c r="N667" i="9"/>
  <c r="M668" i="9"/>
  <c r="N668" i="9"/>
  <c r="M669" i="9"/>
  <c r="N669" i="9"/>
  <c r="M670" i="9"/>
  <c r="N670" i="9"/>
  <c r="M671" i="9"/>
  <c r="N671" i="9"/>
  <c r="M672" i="9"/>
  <c r="N672" i="9"/>
  <c r="M673" i="9"/>
  <c r="N673" i="9"/>
  <c r="M674" i="9"/>
  <c r="N674" i="9"/>
  <c r="M675" i="9"/>
  <c r="N675" i="9"/>
  <c r="M677" i="9"/>
  <c r="N677" i="9"/>
  <c r="M678" i="9"/>
  <c r="N678" i="9"/>
  <c r="M679" i="9"/>
  <c r="N679" i="9"/>
  <c r="M680" i="9"/>
  <c r="N680" i="9"/>
  <c r="M681" i="9"/>
  <c r="N681" i="9"/>
  <c r="M682" i="9"/>
  <c r="N682" i="9"/>
  <c r="M683" i="9"/>
  <c r="N683" i="9"/>
  <c r="M684" i="9"/>
  <c r="N684" i="9"/>
  <c r="M685" i="9"/>
  <c r="N685" i="9"/>
  <c r="N847" i="9"/>
  <c r="N848" i="9"/>
  <c r="N849" i="9"/>
  <c r="N850" i="9"/>
  <c r="N851" i="9"/>
  <c r="N852" i="9"/>
  <c r="N853" i="9"/>
  <c r="N854" i="9"/>
  <c r="N855" i="9"/>
  <c r="N856" i="9"/>
  <c r="N857" i="9"/>
  <c r="N858" i="9"/>
  <c r="N859" i="9"/>
  <c r="N860" i="9"/>
  <c r="N861" i="9"/>
  <c r="N862" i="9"/>
  <c r="N863" i="9"/>
  <c r="N864" i="9"/>
  <c r="N865" i="9"/>
  <c r="N866" i="9"/>
  <c r="N867" i="9"/>
  <c r="N868" i="9"/>
  <c r="N869" i="9"/>
  <c r="N870" i="9"/>
  <c r="N871" i="9"/>
  <c r="N872" i="9"/>
  <c r="N873" i="9"/>
  <c r="N874" i="9"/>
  <c r="N875" i="9"/>
  <c r="N876" i="9"/>
  <c r="N877" i="9"/>
  <c r="N878" i="9"/>
  <c r="N879" i="9"/>
  <c r="N880" i="9"/>
  <c r="M847" i="9"/>
  <c r="M848" i="9"/>
  <c r="M849" i="9"/>
  <c r="M850" i="9"/>
  <c r="M851" i="9"/>
  <c r="M852" i="9"/>
  <c r="M853" i="9"/>
  <c r="M854" i="9"/>
  <c r="M855" i="9"/>
  <c r="M856" i="9"/>
  <c r="M857" i="9"/>
  <c r="M858" i="9"/>
  <c r="M859" i="9"/>
  <c r="M860" i="9"/>
  <c r="M861" i="9"/>
  <c r="M862" i="9"/>
  <c r="M863" i="9"/>
  <c r="M864" i="9"/>
  <c r="M865" i="9"/>
  <c r="M866" i="9"/>
  <c r="M867" i="9"/>
  <c r="M868" i="9"/>
  <c r="M869" i="9"/>
  <c r="M870" i="9"/>
  <c r="M871" i="9"/>
  <c r="M872" i="9"/>
  <c r="M873" i="9"/>
  <c r="M874" i="9"/>
  <c r="M875" i="9"/>
  <c r="M876" i="9"/>
  <c r="M877" i="9"/>
  <c r="M878" i="9"/>
  <c r="M879" i="9"/>
  <c r="M880" i="9"/>
  <c r="M915" i="9"/>
  <c r="N915" i="9"/>
  <c r="M916" i="9"/>
  <c r="N916" i="9"/>
  <c r="M917" i="9"/>
  <c r="N917" i="9"/>
  <c r="M918" i="9"/>
  <c r="N918" i="9"/>
  <c r="M919" i="9"/>
  <c r="N919" i="9"/>
  <c r="M920" i="9"/>
  <c r="N920" i="9"/>
  <c r="M921" i="9"/>
  <c r="N921" i="9"/>
  <c r="M922" i="9"/>
  <c r="N922" i="9"/>
  <c r="M923" i="9"/>
  <c r="N923" i="9"/>
  <c r="M924" i="9"/>
  <c r="N924" i="9"/>
  <c r="M925" i="9"/>
  <c r="N925" i="9"/>
  <c r="M926" i="9"/>
  <c r="N926" i="9"/>
  <c r="M927" i="9"/>
  <c r="N927" i="9"/>
  <c r="M928" i="9"/>
  <c r="N928" i="9"/>
  <c r="M929" i="9"/>
  <c r="N929" i="9"/>
  <c r="M930" i="9"/>
  <c r="N930" i="9"/>
  <c r="M931" i="9"/>
  <c r="N931" i="9"/>
  <c r="M932" i="9"/>
  <c r="N932" i="9"/>
  <c r="M933" i="9"/>
  <c r="N933" i="9"/>
  <c r="M934" i="9"/>
  <c r="N934" i="9"/>
  <c r="M935" i="9"/>
  <c r="N935" i="9"/>
  <c r="M936" i="9"/>
  <c r="N936" i="9"/>
  <c r="M937" i="9"/>
  <c r="N937" i="9"/>
  <c r="C392" i="9"/>
  <c r="C391" i="9"/>
  <c r="C390" i="9"/>
  <c r="F1486" i="9" l="1"/>
  <c r="E1486" i="9"/>
  <c r="D1486" i="9" s="1"/>
  <c r="F1370" i="9"/>
  <c r="E1370" i="9"/>
  <c r="D1370" i="9" s="1"/>
  <c r="E1146" i="9"/>
  <c r="D1146" i="9" s="1"/>
  <c r="F1146" i="9"/>
  <c r="E391" i="9"/>
  <c r="D391" i="9" s="1"/>
  <c r="F391" i="9"/>
  <c r="E392" i="9"/>
  <c r="D392" i="9" s="1"/>
  <c r="F392" i="9"/>
  <c r="E390" i="9"/>
  <c r="D390" i="9" s="1"/>
  <c r="F390" i="9"/>
  <c r="O680" i="9"/>
  <c r="O874" i="9"/>
  <c r="O866" i="9"/>
  <c r="O858" i="9"/>
  <c r="O850" i="9"/>
  <c r="O671" i="9"/>
  <c r="O614" i="9"/>
  <c r="O605" i="9"/>
  <c r="O875" i="9"/>
  <c r="O867" i="9"/>
  <c r="O859" i="9"/>
  <c r="O851" i="9"/>
  <c r="O606" i="9"/>
  <c r="O594" i="9"/>
  <c r="O592" i="9"/>
  <c r="O920" i="9"/>
  <c r="O633" i="9"/>
  <c r="O679" i="9"/>
  <c r="O682" i="9"/>
  <c r="O613" i="9"/>
  <c r="O664" i="9"/>
  <c r="O656" i="9"/>
  <c r="O644" i="9"/>
  <c r="O640" i="9"/>
  <c r="O589" i="9"/>
  <c r="O879" i="9"/>
  <c r="O871" i="9"/>
  <c r="O863" i="9"/>
  <c r="O855" i="9"/>
  <c r="O847" i="9"/>
  <c r="O675" i="9"/>
  <c r="O651" i="9"/>
  <c r="O635" i="9"/>
  <c r="O662" i="9"/>
  <c r="O678" i="9"/>
  <c r="O638" i="9"/>
  <c r="O611" i="9"/>
  <c r="O622" i="9"/>
  <c r="O637" i="9"/>
  <c r="O590" i="9"/>
  <c r="O631" i="9"/>
  <c r="O599" i="9"/>
  <c r="O681" i="9"/>
  <c r="O650" i="9"/>
  <c r="O657" i="9"/>
  <c r="O626" i="9"/>
  <c r="O597" i="9"/>
  <c r="O615" i="9"/>
  <c r="O646" i="9"/>
  <c r="O634" i="9"/>
  <c r="O878" i="9"/>
  <c r="O870" i="9"/>
  <c r="O862" i="9"/>
  <c r="O854" i="9"/>
  <c r="O670" i="9"/>
  <c r="O619" i="9"/>
  <c r="O685" i="9"/>
  <c r="O630" i="9"/>
  <c r="O922" i="9"/>
  <c r="O667" i="9"/>
  <c r="O663" i="9"/>
  <c r="O659" i="9"/>
  <c r="O655" i="9"/>
  <c r="O616" i="9"/>
  <c r="O596" i="9"/>
  <c r="O919" i="9"/>
  <c r="O647" i="9"/>
  <c r="O643" i="9"/>
  <c r="O639" i="9"/>
  <c r="O617" i="9"/>
  <c r="O602" i="9"/>
  <c r="O598" i="9"/>
  <c r="O591" i="9"/>
  <c r="O661" i="9"/>
  <c r="O654" i="9"/>
  <c r="O673" i="9"/>
  <c r="O636" i="9"/>
  <c r="O857" i="9"/>
  <c r="O880" i="9"/>
  <c r="O872" i="9"/>
  <c r="O864" i="9"/>
  <c r="O856" i="9"/>
  <c r="O848" i="9"/>
  <c r="O660" i="9"/>
  <c r="O653" i="9"/>
  <c r="O627" i="9"/>
  <c r="O623" i="9"/>
  <c r="O608" i="9"/>
  <c r="O684" i="9"/>
  <c r="O865" i="9"/>
  <c r="O877" i="9"/>
  <c r="O869" i="9"/>
  <c r="O861" i="9"/>
  <c r="O853" i="9"/>
  <c r="O588" i="9"/>
  <c r="O873" i="9"/>
  <c r="O849" i="9"/>
  <c r="O876" i="9"/>
  <c r="O868" i="9"/>
  <c r="O860" i="9"/>
  <c r="O852" i="9"/>
  <c r="O629" i="9"/>
  <c r="O601" i="9"/>
  <c r="O665" i="9"/>
  <c r="O628" i="9"/>
  <c r="O618" i="9"/>
  <c r="O932" i="9"/>
  <c r="O924" i="9"/>
  <c r="O668" i="9"/>
  <c r="O658" i="9"/>
  <c r="O641" i="9"/>
  <c r="O624" i="9"/>
  <c r="O621" i="9"/>
  <c r="O603" i="9"/>
  <c r="O593" i="9"/>
  <c r="O677" i="9"/>
  <c r="O625" i="9"/>
  <c r="O607" i="9"/>
  <c r="O648" i="9"/>
  <c r="O666" i="9"/>
  <c r="O649" i="9"/>
  <c r="O632" i="9"/>
  <c r="O612" i="9"/>
  <c r="O669" i="9"/>
  <c r="O652" i="9"/>
  <c r="O604" i="9"/>
  <c r="O645" i="9"/>
  <c r="O600" i="9"/>
  <c r="O674" i="9"/>
  <c r="O620" i="9"/>
  <c r="O610" i="9"/>
  <c r="O672" i="9"/>
  <c r="O642" i="9"/>
  <c r="O683" i="9"/>
  <c r="O595" i="9"/>
  <c r="O936" i="9"/>
  <c r="O918" i="9"/>
  <c r="O934" i="9"/>
  <c r="O926" i="9"/>
  <c r="O928" i="9"/>
  <c r="O923" i="9"/>
  <c r="O916" i="9"/>
  <c r="O930" i="9"/>
  <c r="O935" i="9"/>
  <c r="O927" i="9"/>
  <c r="O929" i="9"/>
  <c r="O931" i="9"/>
  <c r="O915" i="9"/>
  <c r="O933" i="9"/>
  <c r="O917" i="9"/>
  <c r="O925" i="9"/>
  <c r="O937" i="9"/>
  <c r="O921" i="9"/>
  <c r="M1646" i="9"/>
  <c r="N1646" i="9"/>
  <c r="M1647" i="9"/>
  <c r="N1647" i="9"/>
  <c r="M1643" i="9"/>
  <c r="N1643" i="9"/>
  <c r="M1644" i="9"/>
  <c r="N1644" i="9"/>
  <c r="M1645" i="9"/>
  <c r="N1645" i="9"/>
  <c r="M1639" i="9"/>
  <c r="N1639" i="9"/>
  <c r="M1640" i="9"/>
  <c r="N1640" i="9"/>
  <c r="M1641" i="9"/>
  <c r="N1641" i="9"/>
  <c r="M1642" i="9"/>
  <c r="N1642" i="9"/>
  <c r="M1637" i="9"/>
  <c r="N1637" i="9"/>
  <c r="M1638" i="9"/>
  <c r="N1638" i="9"/>
  <c r="M1634" i="9"/>
  <c r="N1634" i="9"/>
  <c r="M1635" i="9"/>
  <c r="N1635" i="9"/>
  <c r="M1636" i="9"/>
  <c r="N1636" i="9"/>
  <c r="M1630" i="9"/>
  <c r="N1630" i="9"/>
  <c r="M1631" i="9"/>
  <c r="N1631" i="9"/>
  <c r="M1632" i="9"/>
  <c r="N1632" i="9"/>
  <c r="M1633" i="9"/>
  <c r="N1633" i="9"/>
  <c r="M1626" i="9"/>
  <c r="N1626" i="9"/>
  <c r="M1627" i="9"/>
  <c r="N1627" i="9"/>
  <c r="M1628" i="9"/>
  <c r="N1628" i="9"/>
  <c r="M1629" i="9"/>
  <c r="N1629" i="9"/>
  <c r="M1621" i="9"/>
  <c r="N1621" i="9"/>
  <c r="M1622" i="9"/>
  <c r="N1622" i="9"/>
  <c r="M1623" i="9"/>
  <c r="N1623" i="9"/>
  <c r="M1624" i="9"/>
  <c r="N1624" i="9"/>
  <c r="M1625" i="9"/>
  <c r="N1625" i="9"/>
  <c r="M1620" i="9"/>
  <c r="N1620" i="9"/>
  <c r="M1617" i="9"/>
  <c r="N1617" i="9"/>
  <c r="M1618" i="9"/>
  <c r="N1618" i="9"/>
  <c r="M1619" i="9"/>
  <c r="N1619" i="9"/>
  <c r="M1615" i="9"/>
  <c r="N1615" i="9"/>
  <c r="M1616" i="9"/>
  <c r="N1616" i="9"/>
  <c r="M1611" i="9"/>
  <c r="N1611" i="9"/>
  <c r="M1612" i="9"/>
  <c r="N1612" i="9"/>
  <c r="M1613" i="9"/>
  <c r="N1613" i="9"/>
  <c r="M1614" i="9"/>
  <c r="N1614" i="9"/>
  <c r="M1610" i="9"/>
  <c r="N1610" i="9"/>
  <c r="M1598" i="9"/>
  <c r="N1598" i="9"/>
  <c r="M1599" i="9"/>
  <c r="N1599" i="9"/>
  <c r="M1600" i="9"/>
  <c r="N1600" i="9"/>
  <c r="M1601" i="9"/>
  <c r="N1601" i="9"/>
  <c r="M1602" i="9"/>
  <c r="N1602" i="9"/>
  <c r="M1603" i="9"/>
  <c r="N1603" i="9"/>
  <c r="M1604" i="9"/>
  <c r="N1604" i="9"/>
  <c r="M1605" i="9"/>
  <c r="N1605" i="9"/>
  <c r="M1606" i="9"/>
  <c r="N1606" i="9"/>
  <c r="M1607" i="9"/>
  <c r="N1607" i="9"/>
  <c r="M1608" i="9"/>
  <c r="N1608" i="9"/>
  <c r="M1609" i="9"/>
  <c r="N1609" i="9"/>
  <c r="M1597" i="9"/>
  <c r="N1597" i="9"/>
  <c r="M1595" i="9"/>
  <c r="N1595" i="9"/>
  <c r="M1596" i="9"/>
  <c r="N1596" i="9"/>
  <c r="M1592" i="9"/>
  <c r="N1592" i="9"/>
  <c r="M1593" i="9"/>
  <c r="N1593" i="9"/>
  <c r="M1594" i="9"/>
  <c r="N1594" i="9"/>
  <c r="M1563" i="9"/>
  <c r="N1563" i="9"/>
  <c r="M1564" i="9"/>
  <c r="N1564" i="9"/>
  <c r="M1565" i="9"/>
  <c r="N1565" i="9"/>
  <c r="M1566" i="9"/>
  <c r="N1566" i="9"/>
  <c r="M1567" i="9"/>
  <c r="N1567" i="9"/>
  <c r="M1568" i="9"/>
  <c r="N1568" i="9"/>
  <c r="M1569" i="9"/>
  <c r="N1569" i="9"/>
  <c r="M1570" i="9"/>
  <c r="N1570" i="9"/>
  <c r="M1571" i="9"/>
  <c r="N1571" i="9"/>
  <c r="M1572" i="9"/>
  <c r="N1572" i="9"/>
  <c r="M1573" i="9"/>
  <c r="N1573" i="9"/>
  <c r="M1574" i="9"/>
  <c r="N1574" i="9"/>
  <c r="M1575" i="9"/>
  <c r="N1575" i="9"/>
  <c r="M1576" i="9"/>
  <c r="N1576" i="9"/>
  <c r="M1577" i="9"/>
  <c r="N1577" i="9"/>
  <c r="M1578" i="9"/>
  <c r="N1578" i="9"/>
  <c r="M1579" i="9"/>
  <c r="N1579" i="9"/>
  <c r="M1580" i="9"/>
  <c r="N1580" i="9"/>
  <c r="M1581" i="9"/>
  <c r="N1581" i="9"/>
  <c r="M1582" i="9"/>
  <c r="N1582" i="9"/>
  <c r="M1583" i="9"/>
  <c r="N1583" i="9"/>
  <c r="M1584" i="9"/>
  <c r="N1584" i="9"/>
  <c r="M1585" i="9"/>
  <c r="N1585" i="9"/>
  <c r="M1586" i="9"/>
  <c r="N1586" i="9"/>
  <c r="M1587" i="9"/>
  <c r="N1587" i="9"/>
  <c r="M1588" i="9"/>
  <c r="N1588" i="9"/>
  <c r="M1589" i="9"/>
  <c r="N1589" i="9"/>
  <c r="M1590" i="9"/>
  <c r="N1590" i="9"/>
  <c r="M1591" i="9"/>
  <c r="N1591" i="9"/>
  <c r="M1546" i="9"/>
  <c r="N1546" i="9"/>
  <c r="M1547" i="9"/>
  <c r="N1547" i="9"/>
  <c r="M1548" i="9"/>
  <c r="N1548" i="9"/>
  <c r="M1549" i="9"/>
  <c r="N1549" i="9"/>
  <c r="M1550" i="9"/>
  <c r="N1550" i="9"/>
  <c r="M1551" i="9"/>
  <c r="N1551" i="9"/>
  <c r="M1552" i="9"/>
  <c r="N1552" i="9"/>
  <c r="M1553" i="9"/>
  <c r="N1553" i="9"/>
  <c r="M1554" i="9"/>
  <c r="N1554" i="9"/>
  <c r="M1555" i="9"/>
  <c r="N1555" i="9"/>
  <c r="M1556" i="9"/>
  <c r="N1556" i="9"/>
  <c r="M1557" i="9"/>
  <c r="N1557" i="9"/>
  <c r="M1558" i="9"/>
  <c r="N1558" i="9"/>
  <c r="M1559" i="9"/>
  <c r="N1559" i="9"/>
  <c r="M1560" i="9"/>
  <c r="N1560" i="9"/>
  <c r="M1561" i="9"/>
  <c r="N1561" i="9"/>
  <c r="M1562" i="9"/>
  <c r="N1562" i="9"/>
  <c r="M1538" i="9"/>
  <c r="N1538" i="9"/>
  <c r="M1539" i="9"/>
  <c r="N1539" i="9"/>
  <c r="M1540" i="9"/>
  <c r="N1540" i="9"/>
  <c r="M1541" i="9"/>
  <c r="N1541" i="9"/>
  <c r="M1542" i="9"/>
  <c r="N1542" i="9"/>
  <c r="M1543" i="9"/>
  <c r="N1543" i="9"/>
  <c r="M1544" i="9"/>
  <c r="N1544" i="9"/>
  <c r="M1545" i="9"/>
  <c r="N1545" i="9"/>
  <c r="M1537" i="9"/>
  <c r="N1537" i="9"/>
  <c r="M1525" i="9"/>
  <c r="N1525" i="9"/>
  <c r="M1526" i="9"/>
  <c r="N1526" i="9"/>
  <c r="M1527" i="9"/>
  <c r="N1527" i="9"/>
  <c r="M1528" i="9"/>
  <c r="N1528" i="9"/>
  <c r="M1529" i="9"/>
  <c r="N1529" i="9"/>
  <c r="M1530" i="9"/>
  <c r="N1530" i="9"/>
  <c r="M1531" i="9"/>
  <c r="N1531" i="9"/>
  <c r="M1532" i="9"/>
  <c r="N1532" i="9"/>
  <c r="M1533" i="9"/>
  <c r="N1533" i="9"/>
  <c r="M1534" i="9"/>
  <c r="N1534" i="9"/>
  <c r="M1535" i="9"/>
  <c r="N1535" i="9"/>
  <c r="M1536" i="9"/>
  <c r="N1536" i="9"/>
  <c r="M1513" i="9"/>
  <c r="N1513" i="9"/>
  <c r="M1514" i="9"/>
  <c r="N1514" i="9"/>
  <c r="M1515" i="9"/>
  <c r="N1515" i="9"/>
  <c r="M1516" i="9"/>
  <c r="N1516" i="9"/>
  <c r="M1517" i="9"/>
  <c r="N1517" i="9"/>
  <c r="M1518" i="9"/>
  <c r="N1518" i="9"/>
  <c r="M1519" i="9"/>
  <c r="N1519" i="9"/>
  <c r="M1520" i="9"/>
  <c r="N1520" i="9"/>
  <c r="M1521" i="9"/>
  <c r="N1521" i="9"/>
  <c r="M1522" i="9"/>
  <c r="N1522" i="9"/>
  <c r="M1523" i="9"/>
  <c r="N1523" i="9"/>
  <c r="M1524" i="9"/>
  <c r="N1524" i="9"/>
  <c r="M1501" i="9"/>
  <c r="N1501" i="9"/>
  <c r="M1502" i="9"/>
  <c r="N1502" i="9"/>
  <c r="M1503" i="9"/>
  <c r="N1503" i="9"/>
  <c r="M1504" i="9"/>
  <c r="N1504" i="9"/>
  <c r="M1505" i="9"/>
  <c r="N1505" i="9"/>
  <c r="M1506" i="9"/>
  <c r="N1506" i="9"/>
  <c r="M1507" i="9"/>
  <c r="N1507" i="9"/>
  <c r="M1508" i="9"/>
  <c r="N1508" i="9"/>
  <c r="M1509" i="9"/>
  <c r="N1509" i="9"/>
  <c r="M1510" i="9"/>
  <c r="N1510" i="9"/>
  <c r="M1511" i="9"/>
  <c r="N1511" i="9"/>
  <c r="M1512" i="9"/>
  <c r="N1512" i="9"/>
  <c r="N1489" i="9"/>
  <c r="N1490" i="9"/>
  <c r="N1491" i="9"/>
  <c r="N1492" i="9"/>
  <c r="N1493" i="9"/>
  <c r="N1494" i="9"/>
  <c r="N1495" i="9"/>
  <c r="N1496" i="9"/>
  <c r="N1497" i="9"/>
  <c r="N1498" i="9"/>
  <c r="N1499" i="9"/>
  <c r="N1500" i="9"/>
  <c r="M1489" i="9"/>
  <c r="M1490" i="9"/>
  <c r="M1491" i="9"/>
  <c r="M1492" i="9"/>
  <c r="M1493" i="9"/>
  <c r="M1494" i="9"/>
  <c r="M1495" i="9"/>
  <c r="M1496" i="9"/>
  <c r="M1497" i="9"/>
  <c r="M1498" i="9"/>
  <c r="M1499" i="9"/>
  <c r="M1500" i="9"/>
  <c r="N1474" i="9"/>
  <c r="N1475" i="9"/>
  <c r="N1476" i="9"/>
  <c r="N1477" i="9"/>
  <c r="N1478" i="9"/>
  <c r="N1479" i="9"/>
  <c r="N1480" i="9"/>
  <c r="N1481" i="9"/>
  <c r="N1482" i="9"/>
  <c r="N1483" i="9"/>
  <c r="N1484" i="9"/>
  <c r="N1485" i="9"/>
  <c r="N1486" i="9"/>
  <c r="N1487" i="9"/>
  <c r="N1488" i="9"/>
  <c r="M1474" i="9"/>
  <c r="M1475" i="9"/>
  <c r="M1476" i="9"/>
  <c r="M1477" i="9"/>
  <c r="M1478" i="9"/>
  <c r="M1479" i="9"/>
  <c r="M1480" i="9"/>
  <c r="M1481" i="9"/>
  <c r="M1482" i="9"/>
  <c r="M1483" i="9"/>
  <c r="M1484" i="9"/>
  <c r="M1485" i="9"/>
  <c r="M1486" i="9"/>
  <c r="M1487" i="9"/>
  <c r="M1488" i="9"/>
  <c r="N1458" i="9"/>
  <c r="N1459" i="9"/>
  <c r="N1460" i="9"/>
  <c r="N1461" i="9"/>
  <c r="N1462" i="9"/>
  <c r="N1463" i="9"/>
  <c r="N1464" i="9"/>
  <c r="N1465" i="9"/>
  <c r="N1466" i="9"/>
  <c r="N1467" i="9"/>
  <c r="N1468" i="9"/>
  <c r="N1469" i="9"/>
  <c r="N1470" i="9"/>
  <c r="N1471" i="9"/>
  <c r="N1472" i="9"/>
  <c r="N1473" i="9"/>
  <c r="M1458" i="9"/>
  <c r="O1458" i="9" s="1"/>
  <c r="M1459" i="9"/>
  <c r="O1459" i="9" s="1"/>
  <c r="M1460" i="9"/>
  <c r="O1460" i="9" s="1"/>
  <c r="M1461" i="9"/>
  <c r="O1461" i="9" s="1"/>
  <c r="M1462" i="9"/>
  <c r="O1462" i="9" s="1"/>
  <c r="M1463" i="9"/>
  <c r="M1464" i="9"/>
  <c r="O1464" i="9" s="1"/>
  <c r="M1465" i="9"/>
  <c r="O1465" i="9" s="1"/>
  <c r="M1466" i="9"/>
  <c r="O1466" i="9" s="1"/>
  <c r="M1467" i="9"/>
  <c r="O1467" i="9" s="1"/>
  <c r="M1468" i="9"/>
  <c r="O1468" i="9" s="1"/>
  <c r="M1469" i="9"/>
  <c r="M1470" i="9"/>
  <c r="O1470" i="9" s="1"/>
  <c r="M1471" i="9"/>
  <c r="O1471" i="9" s="1"/>
  <c r="M1472" i="9"/>
  <c r="M1473" i="9"/>
  <c r="O1473" i="9" s="1"/>
  <c r="M1439" i="9"/>
  <c r="N1439" i="9"/>
  <c r="M1440" i="9"/>
  <c r="N1440" i="9"/>
  <c r="M1441" i="9"/>
  <c r="N1441" i="9"/>
  <c r="M1442" i="9"/>
  <c r="N1442" i="9"/>
  <c r="M1443" i="9"/>
  <c r="N1443" i="9"/>
  <c r="M1444" i="9"/>
  <c r="N1444" i="9"/>
  <c r="M1445" i="9"/>
  <c r="N1445" i="9"/>
  <c r="M1446" i="9"/>
  <c r="N1446" i="9"/>
  <c r="M1447" i="9"/>
  <c r="N1447" i="9"/>
  <c r="M1448" i="9"/>
  <c r="N1448" i="9"/>
  <c r="M1449" i="9"/>
  <c r="N1449" i="9"/>
  <c r="M1450" i="9"/>
  <c r="N1450" i="9"/>
  <c r="M1451" i="9"/>
  <c r="N1451" i="9"/>
  <c r="M1452" i="9"/>
  <c r="N1452" i="9"/>
  <c r="M1453" i="9"/>
  <c r="N1453" i="9"/>
  <c r="M1454" i="9"/>
  <c r="N1454" i="9"/>
  <c r="M1455" i="9"/>
  <c r="N1455" i="9"/>
  <c r="M1456" i="9"/>
  <c r="N1456" i="9"/>
  <c r="M1457" i="9"/>
  <c r="N1457" i="9"/>
  <c r="M1396" i="9"/>
  <c r="N1396" i="9"/>
  <c r="M1397" i="9"/>
  <c r="N1397" i="9"/>
  <c r="M1398" i="9"/>
  <c r="N1398" i="9"/>
  <c r="M1399" i="9"/>
  <c r="N1399" i="9"/>
  <c r="M1400" i="9"/>
  <c r="N1400" i="9"/>
  <c r="M1401" i="9"/>
  <c r="N1401" i="9"/>
  <c r="M1402" i="9"/>
  <c r="N1402" i="9"/>
  <c r="M1403" i="9"/>
  <c r="N1403" i="9"/>
  <c r="M1404" i="9"/>
  <c r="N1404" i="9"/>
  <c r="M1405" i="9"/>
  <c r="N1405" i="9"/>
  <c r="M1406" i="9"/>
  <c r="N1406" i="9"/>
  <c r="M1407" i="9"/>
  <c r="N1407" i="9"/>
  <c r="M1408" i="9"/>
  <c r="N1408" i="9"/>
  <c r="M1410" i="9"/>
  <c r="N1410" i="9"/>
  <c r="M1411" i="9"/>
  <c r="N1411" i="9"/>
  <c r="M1413" i="9"/>
  <c r="N1413" i="9"/>
  <c r="M1416" i="9"/>
  <c r="N1416" i="9"/>
  <c r="M1419" i="9"/>
  <c r="N1419" i="9"/>
  <c r="M1421" i="9"/>
  <c r="N1421" i="9"/>
  <c r="M1424" i="9"/>
  <c r="N1424" i="9"/>
  <c r="M1426" i="9"/>
  <c r="N1426" i="9"/>
  <c r="M1427" i="9"/>
  <c r="N1427" i="9"/>
  <c r="M1429" i="9"/>
  <c r="N1429" i="9"/>
  <c r="M1431" i="9"/>
  <c r="N1431" i="9"/>
  <c r="M1433" i="9"/>
  <c r="N1433" i="9"/>
  <c r="M1435" i="9"/>
  <c r="N1435" i="9"/>
  <c r="M1438" i="9"/>
  <c r="N1438" i="9"/>
  <c r="M1409" i="9"/>
  <c r="N1409" i="9"/>
  <c r="M1412" i="9"/>
  <c r="N1412" i="9"/>
  <c r="M1414" i="9"/>
  <c r="N1414" i="9"/>
  <c r="M1415" i="9"/>
  <c r="N1415" i="9"/>
  <c r="M1417" i="9"/>
  <c r="N1417" i="9"/>
  <c r="M1418" i="9"/>
  <c r="N1418" i="9"/>
  <c r="M1420" i="9"/>
  <c r="N1420" i="9"/>
  <c r="M1422" i="9"/>
  <c r="N1422" i="9"/>
  <c r="M1423" i="9"/>
  <c r="N1423" i="9"/>
  <c r="M1425" i="9"/>
  <c r="N1425" i="9"/>
  <c r="M1428" i="9"/>
  <c r="N1428" i="9"/>
  <c r="M1430" i="9"/>
  <c r="N1430" i="9"/>
  <c r="M1432" i="9"/>
  <c r="N1432" i="9"/>
  <c r="M1434" i="9"/>
  <c r="N1434" i="9"/>
  <c r="M1436" i="9"/>
  <c r="N1436" i="9"/>
  <c r="M1437" i="9"/>
  <c r="N1437" i="9"/>
  <c r="O1469" i="9" l="1"/>
  <c r="O1463" i="9"/>
  <c r="O1498" i="9"/>
  <c r="O1490" i="9"/>
  <c r="O1437" i="9"/>
  <c r="O1430" i="9"/>
  <c r="O1422" i="9"/>
  <c r="O1438" i="9"/>
  <c r="O1429" i="9"/>
  <c r="O1421" i="9"/>
  <c r="O1406" i="9"/>
  <c r="O1481" i="9"/>
  <c r="O1512" i="9"/>
  <c r="O1520" i="9"/>
  <c r="O1589" i="9"/>
  <c r="O1496" i="9"/>
  <c r="O1484" i="9"/>
  <c r="O1483" i="9"/>
  <c r="O1475" i="9"/>
  <c r="O1521" i="9"/>
  <c r="O1552" i="9"/>
  <c r="O1570" i="9"/>
  <c r="O1452" i="9"/>
  <c r="O1444" i="9"/>
  <c r="O1472" i="9"/>
  <c r="O1510" i="9"/>
  <c r="O1506" i="9"/>
  <c r="O1534" i="9"/>
  <c r="O1526" i="9"/>
  <c r="O1635" i="9"/>
  <c r="O1495" i="9"/>
  <c r="O1550" i="9"/>
  <c r="O1638" i="9"/>
  <c r="O1618" i="9"/>
  <c r="O1624" i="9"/>
  <c r="O1571" i="9"/>
  <c r="O1563" i="9"/>
  <c r="O1455" i="9"/>
  <c r="O1447" i="9"/>
  <c r="O1486" i="9"/>
  <c r="O1493" i="9"/>
  <c r="O1573" i="9"/>
  <c r="O1593" i="9"/>
  <c r="O1612" i="9"/>
  <c r="O1641" i="9"/>
  <c r="O1478" i="9"/>
  <c r="O1428" i="9"/>
  <c r="O1414" i="9"/>
  <c r="O1427" i="9"/>
  <c r="O1410" i="9"/>
  <c r="O1401" i="9"/>
  <c r="O1457" i="9"/>
  <c r="O1449" i="9"/>
  <c r="O1445" i="9"/>
  <c r="O1441" i="9"/>
  <c r="O1488" i="9"/>
  <c r="O1480" i="9"/>
  <c r="O1507" i="9"/>
  <c r="O1535" i="9"/>
  <c r="O1434" i="9"/>
  <c r="O1418" i="9"/>
  <c r="O1433" i="9"/>
  <c r="O1416" i="9"/>
  <c r="O1485" i="9"/>
  <c r="O1477" i="9"/>
  <c r="O1476" i="9"/>
  <c r="O1494" i="9"/>
  <c r="O1539" i="9"/>
  <c r="O1556" i="9"/>
  <c r="O1549" i="9"/>
  <c r="O1608" i="9"/>
  <c r="O1616" i="9"/>
  <c r="O1625" i="9"/>
  <c r="O1482" i="9"/>
  <c r="O1474" i="9"/>
  <c r="O1500" i="9"/>
  <c r="O1492" i="9"/>
  <c r="O1555" i="9"/>
  <c r="O1548" i="9"/>
  <c r="O1607" i="9"/>
  <c r="O1599" i="9"/>
  <c r="O1613" i="9"/>
  <c r="O1397" i="9"/>
  <c r="O1499" i="9"/>
  <c r="O1491" i="9"/>
  <c r="O1577" i="9"/>
  <c r="O1639" i="9"/>
  <c r="O1647" i="9"/>
  <c r="O1628" i="9"/>
  <c r="O1632" i="9"/>
  <c r="O1487" i="9"/>
  <c r="O1479" i="9"/>
  <c r="O1497" i="9"/>
  <c r="O1489" i="9"/>
  <c r="O1511" i="9"/>
  <c r="O1503" i="9"/>
  <c r="O1523" i="9"/>
  <c r="O1515" i="9"/>
  <c r="O1584" i="9"/>
  <c r="O1576" i="9"/>
  <c r="O1565" i="9"/>
  <c r="O1645" i="9"/>
  <c r="O1646" i="9"/>
  <c r="O1432" i="9"/>
  <c r="O1417" i="9"/>
  <c r="O1404" i="9"/>
  <c r="O1402" i="9"/>
  <c r="O1439" i="9"/>
  <c r="O1508" i="9"/>
  <c r="O1502" i="9"/>
  <c r="O1518" i="9"/>
  <c r="O1513" i="9"/>
  <c r="O1531" i="9"/>
  <c r="O1529" i="9"/>
  <c r="O1527" i="9"/>
  <c r="O1541" i="9"/>
  <c r="O1560" i="9"/>
  <c r="O1558" i="9"/>
  <c r="O1587" i="9"/>
  <c r="O1585" i="9"/>
  <c r="O1581" i="9"/>
  <c r="O1579" i="9"/>
  <c r="O1569" i="9"/>
  <c r="O1592" i="9"/>
  <c r="O1595" i="9"/>
  <c r="O1609" i="9"/>
  <c r="O1601" i="9"/>
  <c r="O1610" i="9"/>
  <c r="O1623" i="9"/>
  <c r="O1636" i="9"/>
  <c r="O1644" i="9"/>
  <c r="O1415" i="9"/>
  <c r="O1411" i="9"/>
  <c r="O1403" i="9"/>
  <c r="O1453" i="9"/>
  <c r="O1509" i="9"/>
  <c r="O1519" i="9"/>
  <c r="O1536" i="9"/>
  <c r="O1528" i="9"/>
  <c r="O1544" i="9"/>
  <c r="O1542" i="9"/>
  <c r="O1540" i="9"/>
  <c r="O1557" i="9"/>
  <c r="O1547" i="9"/>
  <c r="O1586" i="9"/>
  <c r="O1578" i="9"/>
  <c r="O1568" i="9"/>
  <c r="O1594" i="9"/>
  <c r="O1597" i="9"/>
  <c r="O1604" i="9"/>
  <c r="O1602" i="9"/>
  <c r="O1600" i="9"/>
  <c r="O1614" i="9"/>
  <c r="O1622" i="9"/>
  <c r="O1627" i="9"/>
  <c r="O1630" i="9"/>
  <c r="O1431" i="9"/>
  <c r="O1413" i="9"/>
  <c r="O1396" i="9"/>
  <c r="O1454" i="9"/>
  <c r="O1446" i="9"/>
  <c r="O1436" i="9"/>
  <c r="O1425" i="9"/>
  <c r="O1409" i="9"/>
  <c r="O1435" i="9"/>
  <c r="O1426" i="9"/>
  <c r="O1407" i="9"/>
  <c r="O1405" i="9"/>
  <c r="O1400" i="9"/>
  <c r="O1398" i="9"/>
  <c r="O1456" i="9"/>
  <c r="O1451" i="9"/>
  <c r="O1442" i="9"/>
  <c r="O1440" i="9"/>
  <c r="O1504" i="9"/>
  <c r="O1501" i="9"/>
  <c r="O1516" i="9"/>
  <c r="O1514" i="9"/>
  <c r="O1533" i="9"/>
  <c r="O1537" i="9"/>
  <c r="O1562" i="9"/>
  <c r="O1553" i="9"/>
  <c r="O1551" i="9"/>
  <c r="O1546" i="9"/>
  <c r="O1590" i="9"/>
  <c r="O1588" i="9"/>
  <c r="O1583" i="9"/>
  <c r="O1574" i="9"/>
  <c r="O1572" i="9"/>
  <c r="O1567" i="9"/>
  <c r="O1606" i="9"/>
  <c r="O1619" i="9"/>
  <c r="O1617" i="9"/>
  <c r="O1621" i="9"/>
  <c r="O1633" i="9"/>
  <c r="O1631" i="9"/>
  <c r="O1642" i="9"/>
  <c r="O1640" i="9"/>
  <c r="O1423" i="9"/>
  <c r="O1420" i="9"/>
  <c r="O1412" i="9"/>
  <c r="O1424" i="9"/>
  <c r="O1419" i="9"/>
  <c r="O1408" i="9"/>
  <c r="O1399" i="9"/>
  <c r="O1450" i="9"/>
  <c r="O1448" i="9"/>
  <c r="O1443" i="9"/>
  <c r="O1505" i="9"/>
  <c r="O1524" i="9"/>
  <c r="O1522" i="9"/>
  <c r="O1517" i="9"/>
  <c r="O1532" i="9"/>
  <c r="O1530" i="9"/>
  <c r="O1525" i="9"/>
  <c r="O1545" i="9"/>
  <c r="O1543" i="9"/>
  <c r="O1538" i="9"/>
  <c r="O1561" i="9"/>
  <c r="O1559" i="9"/>
  <c r="O1554" i="9"/>
  <c r="O1591" i="9"/>
  <c r="O1582" i="9"/>
  <c r="O1580" i="9"/>
  <c r="O1575" i="9"/>
  <c r="O1566" i="9"/>
  <c r="O1564" i="9"/>
  <c r="O1596" i="9"/>
  <c r="O1605" i="9"/>
  <c r="O1603" i="9"/>
  <c r="O1598" i="9"/>
  <c r="O1611" i="9"/>
  <c r="O1615" i="9"/>
  <c r="O1620" i="9"/>
  <c r="O1629" i="9"/>
  <c r="O1626" i="9"/>
  <c r="O1634" i="9"/>
  <c r="O1637" i="9"/>
  <c r="O1643" i="9"/>
  <c r="M1374" i="9"/>
  <c r="N1374" i="9"/>
  <c r="M1375" i="9"/>
  <c r="N1375" i="9"/>
  <c r="M1376" i="9"/>
  <c r="N1376" i="9"/>
  <c r="M1377" i="9"/>
  <c r="N1377" i="9"/>
  <c r="M1378" i="9"/>
  <c r="N1378" i="9"/>
  <c r="M1379" i="9"/>
  <c r="N1379" i="9"/>
  <c r="M1380" i="9"/>
  <c r="N1380" i="9"/>
  <c r="M1381" i="9"/>
  <c r="N1381" i="9"/>
  <c r="M1382" i="9"/>
  <c r="N1382" i="9"/>
  <c r="M1383" i="9"/>
  <c r="N1383" i="9"/>
  <c r="M1384" i="9"/>
  <c r="N1384" i="9"/>
  <c r="M1385" i="9"/>
  <c r="N1385" i="9"/>
  <c r="M1386" i="9"/>
  <c r="N1386" i="9"/>
  <c r="M1387" i="9"/>
  <c r="N1387" i="9"/>
  <c r="M1388" i="9"/>
  <c r="N1388" i="9"/>
  <c r="M1389" i="9"/>
  <c r="N1389" i="9"/>
  <c r="M1390" i="9"/>
  <c r="N1390" i="9"/>
  <c r="M1391" i="9"/>
  <c r="N1391" i="9"/>
  <c r="M1392" i="9"/>
  <c r="N1392" i="9"/>
  <c r="M1393" i="9"/>
  <c r="N1393" i="9"/>
  <c r="M1394" i="9"/>
  <c r="N1394" i="9"/>
  <c r="M1395" i="9"/>
  <c r="N1395" i="9"/>
  <c r="M1344" i="9"/>
  <c r="N1344" i="9"/>
  <c r="M1345" i="9"/>
  <c r="N1345" i="9"/>
  <c r="M1346" i="9"/>
  <c r="N1346" i="9"/>
  <c r="M1347" i="9"/>
  <c r="N1347" i="9"/>
  <c r="M1348" i="9"/>
  <c r="N1348" i="9"/>
  <c r="M1349" i="9"/>
  <c r="N1349" i="9"/>
  <c r="M1350" i="9"/>
  <c r="N1350" i="9"/>
  <c r="M1351" i="9"/>
  <c r="N1351" i="9"/>
  <c r="M1352" i="9"/>
  <c r="N1352" i="9"/>
  <c r="M1354" i="9"/>
  <c r="N1354" i="9"/>
  <c r="M1353" i="9"/>
  <c r="N1353" i="9"/>
  <c r="M1355" i="9"/>
  <c r="N1355" i="9"/>
  <c r="M1356" i="9"/>
  <c r="N1356" i="9"/>
  <c r="M1357" i="9"/>
  <c r="N1357" i="9"/>
  <c r="M1358" i="9"/>
  <c r="N1358" i="9"/>
  <c r="M1359" i="9"/>
  <c r="N1359" i="9"/>
  <c r="M1360" i="9"/>
  <c r="N1360" i="9"/>
  <c r="M1361" i="9"/>
  <c r="N1361" i="9"/>
  <c r="M1362" i="9"/>
  <c r="N1362" i="9"/>
  <c r="M1363" i="9"/>
  <c r="N1363" i="9"/>
  <c r="M1364" i="9"/>
  <c r="N1364" i="9"/>
  <c r="M1365" i="9"/>
  <c r="N1365" i="9"/>
  <c r="M1366" i="9"/>
  <c r="N1366" i="9"/>
  <c r="M1367" i="9"/>
  <c r="N1367" i="9"/>
  <c r="M1368" i="9"/>
  <c r="N1368" i="9"/>
  <c r="M1369" i="9"/>
  <c r="N1369" i="9"/>
  <c r="M1370" i="9"/>
  <c r="N1370" i="9"/>
  <c r="M1371" i="9"/>
  <c r="N1371" i="9"/>
  <c r="M1372" i="9"/>
  <c r="N1372" i="9"/>
  <c r="M1373" i="9"/>
  <c r="N1373" i="9"/>
  <c r="M1309" i="9"/>
  <c r="N1309" i="9"/>
  <c r="M1310" i="9"/>
  <c r="N1310" i="9"/>
  <c r="M1311" i="9"/>
  <c r="N1311" i="9"/>
  <c r="M1312" i="9"/>
  <c r="N1312" i="9"/>
  <c r="M1313" i="9"/>
  <c r="N1313" i="9"/>
  <c r="M1314" i="9"/>
  <c r="N1314" i="9"/>
  <c r="M1315" i="9"/>
  <c r="N1315" i="9"/>
  <c r="M1316" i="9"/>
  <c r="N1316" i="9"/>
  <c r="M1317" i="9"/>
  <c r="N1317" i="9"/>
  <c r="M1318" i="9"/>
  <c r="N1318" i="9"/>
  <c r="M1319" i="9"/>
  <c r="N1319" i="9"/>
  <c r="M1320" i="9"/>
  <c r="N1320" i="9"/>
  <c r="M1321" i="9"/>
  <c r="N1321" i="9"/>
  <c r="M1322" i="9"/>
  <c r="N1322" i="9"/>
  <c r="M1323" i="9"/>
  <c r="N1323" i="9"/>
  <c r="M1324" i="9"/>
  <c r="N1324" i="9"/>
  <c r="M1325" i="9"/>
  <c r="N1325" i="9"/>
  <c r="M1326" i="9"/>
  <c r="N1326" i="9"/>
  <c r="M1327" i="9"/>
  <c r="N1327" i="9"/>
  <c r="M1328" i="9"/>
  <c r="N1328" i="9"/>
  <c r="M1329" i="9"/>
  <c r="N1329" i="9"/>
  <c r="M1330" i="9"/>
  <c r="N1330" i="9"/>
  <c r="M1331" i="9"/>
  <c r="N1331" i="9"/>
  <c r="M1332" i="9"/>
  <c r="N1332" i="9"/>
  <c r="M1333" i="9"/>
  <c r="N1333" i="9"/>
  <c r="M1334" i="9"/>
  <c r="N1334" i="9"/>
  <c r="M1335" i="9"/>
  <c r="N1335" i="9"/>
  <c r="M1336" i="9"/>
  <c r="N1336" i="9"/>
  <c r="M1337" i="9"/>
  <c r="N1337" i="9"/>
  <c r="M1338" i="9"/>
  <c r="N1338" i="9"/>
  <c r="M1339" i="9"/>
  <c r="N1339" i="9"/>
  <c r="M1340" i="9"/>
  <c r="N1340" i="9"/>
  <c r="M1341" i="9"/>
  <c r="N1341" i="9"/>
  <c r="M1342" i="9"/>
  <c r="N1342" i="9"/>
  <c r="M1343" i="9"/>
  <c r="N1343" i="9"/>
  <c r="M1260" i="9"/>
  <c r="N1260" i="9"/>
  <c r="M1261" i="9"/>
  <c r="N1261" i="9"/>
  <c r="M1262" i="9"/>
  <c r="N1262" i="9"/>
  <c r="M1263" i="9"/>
  <c r="N1263" i="9"/>
  <c r="M1264" i="9"/>
  <c r="N1264" i="9"/>
  <c r="M1265" i="9"/>
  <c r="N1265" i="9"/>
  <c r="M1266" i="9"/>
  <c r="N1266" i="9"/>
  <c r="M1267" i="9"/>
  <c r="N1267" i="9"/>
  <c r="M1268" i="9"/>
  <c r="N1268" i="9"/>
  <c r="M1269" i="9"/>
  <c r="N1269" i="9"/>
  <c r="M1270" i="9"/>
  <c r="N1270" i="9"/>
  <c r="M1271" i="9"/>
  <c r="N1271" i="9"/>
  <c r="M1272" i="9"/>
  <c r="N1272" i="9"/>
  <c r="M1273" i="9"/>
  <c r="N1273" i="9"/>
  <c r="M1274" i="9"/>
  <c r="N1274" i="9"/>
  <c r="M1275" i="9"/>
  <c r="N1275" i="9"/>
  <c r="M1276" i="9"/>
  <c r="N1276" i="9"/>
  <c r="M1277" i="9"/>
  <c r="N1277" i="9"/>
  <c r="M1278" i="9"/>
  <c r="N1278" i="9"/>
  <c r="M1279" i="9"/>
  <c r="N1279" i="9"/>
  <c r="M1280" i="9"/>
  <c r="N1280" i="9"/>
  <c r="M1281" i="9"/>
  <c r="N1281" i="9"/>
  <c r="M1282" i="9"/>
  <c r="N1282" i="9"/>
  <c r="M1283" i="9"/>
  <c r="N1283" i="9"/>
  <c r="M1284" i="9"/>
  <c r="N1284" i="9"/>
  <c r="M1285" i="9"/>
  <c r="N1285" i="9"/>
  <c r="M1286" i="9"/>
  <c r="N1286" i="9"/>
  <c r="M1287" i="9"/>
  <c r="N1287" i="9"/>
  <c r="M1288" i="9"/>
  <c r="N1288" i="9"/>
  <c r="M1289" i="9"/>
  <c r="N1289" i="9"/>
  <c r="M1290" i="9"/>
  <c r="N1290" i="9"/>
  <c r="M1291" i="9"/>
  <c r="N1291" i="9"/>
  <c r="M1292" i="9"/>
  <c r="N1292" i="9"/>
  <c r="M1293" i="9"/>
  <c r="N1293" i="9"/>
  <c r="M1294" i="9"/>
  <c r="N1294" i="9"/>
  <c r="M1295" i="9"/>
  <c r="N1295" i="9"/>
  <c r="M1296" i="9"/>
  <c r="N1296" i="9"/>
  <c r="M1297" i="9"/>
  <c r="N1297" i="9"/>
  <c r="M1298" i="9"/>
  <c r="N1298" i="9"/>
  <c r="M1299" i="9"/>
  <c r="N1299" i="9"/>
  <c r="M1300" i="9"/>
  <c r="N1300" i="9"/>
  <c r="M1301" i="9"/>
  <c r="N1301" i="9"/>
  <c r="M1302" i="9"/>
  <c r="N1302" i="9"/>
  <c r="M1303" i="9"/>
  <c r="N1303" i="9"/>
  <c r="M1304" i="9"/>
  <c r="N1304" i="9"/>
  <c r="M1305" i="9"/>
  <c r="N1305" i="9"/>
  <c r="M1306" i="9"/>
  <c r="N1306" i="9"/>
  <c r="M1307" i="9"/>
  <c r="N1307" i="9"/>
  <c r="M1308" i="9"/>
  <c r="N1308" i="9"/>
  <c r="M1259" i="9"/>
  <c r="N1259" i="9"/>
  <c r="M1152" i="9"/>
  <c r="N1152" i="9"/>
  <c r="M1153" i="9"/>
  <c r="N1153" i="9"/>
  <c r="M1154" i="9"/>
  <c r="N1154" i="9"/>
  <c r="M1155" i="9"/>
  <c r="N1155" i="9"/>
  <c r="M1156" i="9"/>
  <c r="N1156" i="9"/>
  <c r="M1157" i="9"/>
  <c r="N1157" i="9"/>
  <c r="M1158" i="9"/>
  <c r="N1158" i="9"/>
  <c r="M1159" i="9"/>
  <c r="N1159" i="9"/>
  <c r="M1160" i="9"/>
  <c r="N1160" i="9"/>
  <c r="M1161" i="9"/>
  <c r="N1161" i="9"/>
  <c r="M1162" i="9"/>
  <c r="N1162" i="9"/>
  <c r="M1163" i="9"/>
  <c r="N1163" i="9"/>
  <c r="M1164" i="9"/>
  <c r="N1164" i="9"/>
  <c r="M1165" i="9"/>
  <c r="N1165" i="9"/>
  <c r="M1166" i="9"/>
  <c r="N1166" i="9"/>
  <c r="M1167" i="9"/>
  <c r="N1167" i="9"/>
  <c r="M1168" i="9"/>
  <c r="N1168" i="9"/>
  <c r="M1169" i="9"/>
  <c r="N1169" i="9"/>
  <c r="M1170" i="9"/>
  <c r="N1170" i="9"/>
  <c r="M1171" i="9"/>
  <c r="N1171" i="9"/>
  <c r="M1172" i="9"/>
  <c r="N1172" i="9"/>
  <c r="M1173" i="9"/>
  <c r="N1173" i="9"/>
  <c r="M1174" i="9"/>
  <c r="N1174" i="9"/>
  <c r="M1175" i="9"/>
  <c r="N1175" i="9"/>
  <c r="M1176" i="9"/>
  <c r="N1176" i="9"/>
  <c r="M1177" i="9"/>
  <c r="N1177" i="9"/>
  <c r="M1178" i="9"/>
  <c r="N1178" i="9"/>
  <c r="M1179" i="9"/>
  <c r="N1179" i="9"/>
  <c r="M1180" i="9"/>
  <c r="N1180" i="9"/>
  <c r="M1181" i="9"/>
  <c r="N1181" i="9"/>
  <c r="M1182" i="9"/>
  <c r="N1182" i="9"/>
  <c r="M1183" i="9"/>
  <c r="N1183" i="9"/>
  <c r="M1184" i="9"/>
  <c r="N1184" i="9"/>
  <c r="M1185" i="9"/>
  <c r="N1185" i="9"/>
  <c r="M1186" i="9"/>
  <c r="N1186" i="9"/>
  <c r="M1187" i="9"/>
  <c r="N1187" i="9"/>
  <c r="M1188" i="9"/>
  <c r="N1188" i="9"/>
  <c r="M1189" i="9"/>
  <c r="N1189" i="9"/>
  <c r="M1190" i="9"/>
  <c r="N1190" i="9"/>
  <c r="M1191" i="9"/>
  <c r="N1191" i="9"/>
  <c r="M1192" i="9"/>
  <c r="N1192" i="9"/>
  <c r="M1193" i="9"/>
  <c r="N1193" i="9"/>
  <c r="M1194" i="9"/>
  <c r="N1194" i="9"/>
  <c r="M1195" i="9"/>
  <c r="N1195" i="9"/>
  <c r="M1196" i="9"/>
  <c r="N1196" i="9"/>
  <c r="M1197" i="9"/>
  <c r="N1197" i="9"/>
  <c r="M1198" i="9"/>
  <c r="N1198" i="9"/>
  <c r="M1199" i="9"/>
  <c r="N1199" i="9"/>
  <c r="M1200" i="9"/>
  <c r="N1200" i="9"/>
  <c r="M1201" i="9"/>
  <c r="N1201" i="9"/>
  <c r="M1202" i="9"/>
  <c r="N1202" i="9"/>
  <c r="M1203" i="9"/>
  <c r="N1203" i="9"/>
  <c r="M1204" i="9"/>
  <c r="N1204" i="9"/>
  <c r="M1205" i="9"/>
  <c r="N1205" i="9"/>
  <c r="M1206" i="9"/>
  <c r="N1206" i="9"/>
  <c r="M1207" i="9"/>
  <c r="N1207" i="9"/>
  <c r="M1208" i="9"/>
  <c r="N1208" i="9"/>
  <c r="M1209" i="9"/>
  <c r="N1209" i="9"/>
  <c r="M1210" i="9"/>
  <c r="N1210" i="9"/>
  <c r="M1211" i="9"/>
  <c r="N1211" i="9"/>
  <c r="M1212" i="9"/>
  <c r="N1212" i="9"/>
  <c r="M1213" i="9"/>
  <c r="N1213" i="9"/>
  <c r="M1214" i="9"/>
  <c r="N1214" i="9"/>
  <c r="M1215" i="9"/>
  <c r="N1215" i="9"/>
  <c r="M1216" i="9"/>
  <c r="N1216" i="9"/>
  <c r="M1217" i="9"/>
  <c r="N1217" i="9"/>
  <c r="M1218" i="9"/>
  <c r="N1218" i="9"/>
  <c r="M1219" i="9"/>
  <c r="N1219" i="9"/>
  <c r="M1220" i="9"/>
  <c r="N1220" i="9"/>
  <c r="M1221" i="9"/>
  <c r="N1221" i="9"/>
  <c r="M1222" i="9"/>
  <c r="N1222" i="9"/>
  <c r="M1223" i="9"/>
  <c r="N1223" i="9"/>
  <c r="M1085" i="9"/>
  <c r="N1085" i="9"/>
  <c r="M1086" i="9"/>
  <c r="N1086" i="9"/>
  <c r="M1087" i="9"/>
  <c r="N1087" i="9"/>
  <c r="M1088" i="9"/>
  <c r="N1088" i="9"/>
  <c r="M1089" i="9"/>
  <c r="N1089" i="9"/>
  <c r="M1090" i="9"/>
  <c r="N1090" i="9"/>
  <c r="M1091" i="9"/>
  <c r="N1091" i="9"/>
  <c r="M1092" i="9"/>
  <c r="N1092" i="9"/>
  <c r="M1093" i="9"/>
  <c r="N1093" i="9"/>
  <c r="M1094" i="9"/>
  <c r="N1094" i="9"/>
  <c r="M1095" i="9"/>
  <c r="N1095" i="9"/>
  <c r="M1096" i="9"/>
  <c r="N1096" i="9"/>
  <c r="M1097" i="9"/>
  <c r="N1097" i="9"/>
  <c r="M1098" i="9"/>
  <c r="N1098" i="9"/>
  <c r="M1099" i="9"/>
  <c r="N1099" i="9"/>
  <c r="M1100" i="9"/>
  <c r="N1100" i="9"/>
  <c r="M1101" i="9"/>
  <c r="N1101" i="9"/>
  <c r="M1102" i="9"/>
  <c r="N1102" i="9"/>
  <c r="M1103" i="9"/>
  <c r="N1103" i="9"/>
  <c r="M1104" i="9"/>
  <c r="N1104" i="9"/>
  <c r="M1105" i="9"/>
  <c r="N1105" i="9"/>
  <c r="M1106" i="9"/>
  <c r="N1106" i="9"/>
  <c r="M1107" i="9"/>
  <c r="N1107" i="9"/>
  <c r="M1108" i="9"/>
  <c r="N1108" i="9"/>
  <c r="M1109" i="9"/>
  <c r="N1109" i="9"/>
  <c r="M1110" i="9"/>
  <c r="N1110" i="9"/>
  <c r="M1111" i="9"/>
  <c r="N1111" i="9"/>
  <c r="M1112" i="9"/>
  <c r="N1112" i="9"/>
  <c r="M1113" i="9"/>
  <c r="N1113" i="9"/>
  <c r="M1114" i="9"/>
  <c r="N1114" i="9"/>
  <c r="M1115" i="9"/>
  <c r="N1115" i="9"/>
  <c r="M1116" i="9"/>
  <c r="N1116" i="9"/>
  <c r="M1117" i="9"/>
  <c r="N1117" i="9"/>
  <c r="M1118" i="9"/>
  <c r="N1118" i="9"/>
  <c r="M1119" i="9"/>
  <c r="N1119" i="9"/>
  <c r="M1120" i="9"/>
  <c r="N1120" i="9"/>
  <c r="M1121" i="9"/>
  <c r="N1121" i="9"/>
  <c r="M1122" i="9"/>
  <c r="N1122" i="9"/>
  <c r="M1123" i="9"/>
  <c r="N1123" i="9"/>
  <c r="M1124" i="9"/>
  <c r="N1124" i="9"/>
  <c r="M1125" i="9"/>
  <c r="N1125" i="9"/>
  <c r="M1126" i="9"/>
  <c r="N1126" i="9"/>
  <c r="M1127" i="9"/>
  <c r="N1127" i="9"/>
  <c r="M1128" i="9"/>
  <c r="N1128" i="9"/>
  <c r="M1129" i="9"/>
  <c r="N1129" i="9"/>
  <c r="M1130" i="9"/>
  <c r="N1130" i="9"/>
  <c r="M1131" i="9"/>
  <c r="N1131" i="9"/>
  <c r="M1132" i="9"/>
  <c r="N1132" i="9"/>
  <c r="M1133" i="9"/>
  <c r="N1133" i="9"/>
  <c r="M1134" i="9"/>
  <c r="N1134" i="9"/>
  <c r="M1135" i="9"/>
  <c r="N1135" i="9"/>
  <c r="M1136" i="9"/>
  <c r="N1136" i="9"/>
  <c r="M1137" i="9"/>
  <c r="N1137" i="9"/>
  <c r="M1138" i="9"/>
  <c r="N1138" i="9"/>
  <c r="M1139" i="9"/>
  <c r="N1139" i="9"/>
  <c r="M1140" i="9"/>
  <c r="N1140" i="9"/>
  <c r="M1141" i="9"/>
  <c r="N1141" i="9"/>
  <c r="M1142" i="9"/>
  <c r="N1142" i="9"/>
  <c r="M1143" i="9"/>
  <c r="N1143" i="9"/>
  <c r="M1144" i="9"/>
  <c r="N1144" i="9"/>
  <c r="M1145" i="9"/>
  <c r="N1145" i="9"/>
  <c r="M1146" i="9"/>
  <c r="N1146" i="9"/>
  <c r="M1147" i="9"/>
  <c r="N1147" i="9"/>
  <c r="M1148" i="9"/>
  <c r="N1148" i="9"/>
  <c r="M1149" i="9"/>
  <c r="N1149" i="9"/>
  <c r="M1150" i="9"/>
  <c r="N1150" i="9"/>
  <c r="M1151" i="9"/>
  <c r="N1151" i="9"/>
  <c r="M1020" i="9"/>
  <c r="N1020" i="9"/>
  <c r="M1021" i="9"/>
  <c r="N1021" i="9"/>
  <c r="M1022" i="9"/>
  <c r="N1022" i="9"/>
  <c r="M1023" i="9"/>
  <c r="N1023" i="9"/>
  <c r="M1024" i="9"/>
  <c r="N1024" i="9"/>
  <c r="M1025" i="9"/>
  <c r="N1025" i="9"/>
  <c r="M1026" i="9"/>
  <c r="N1026" i="9"/>
  <c r="M1027" i="9"/>
  <c r="N1027" i="9"/>
  <c r="M1028" i="9"/>
  <c r="N1028" i="9"/>
  <c r="M1029" i="9"/>
  <c r="N1029" i="9"/>
  <c r="M1030" i="9"/>
  <c r="N1030" i="9"/>
  <c r="M1031" i="9"/>
  <c r="N1031" i="9"/>
  <c r="M1032" i="9"/>
  <c r="N1032" i="9"/>
  <c r="M1033" i="9"/>
  <c r="N1033" i="9"/>
  <c r="M1034" i="9"/>
  <c r="N1034" i="9"/>
  <c r="M1035" i="9"/>
  <c r="N1035" i="9"/>
  <c r="M1036" i="9"/>
  <c r="N1036" i="9"/>
  <c r="M1037" i="9"/>
  <c r="N1037" i="9"/>
  <c r="M1038" i="9"/>
  <c r="N1038" i="9"/>
  <c r="M1039" i="9"/>
  <c r="N1039" i="9"/>
  <c r="M1040" i="9"/>
  <c r="N1040" i="9"/>
  <c r="M1041" i="9"/>
  <c r="N1041" i="9"/>
  <c r="M1042" i="9"/>
  <c r="N1042" i="9"/>
  <c r="M1043" i="9"/>
  <c r="N1043" i="9"/>
  <c r="M1044" i="9"/>
  <c r="N1044" i="9"/>
  <c r="M1045" i="9"/>
  <c r="N1045" i="9"/>
  <c r="M1046" i="9"/>
  <c r="N1046" i="9"/>
  <c r="M1047" i="9"/>
  <c r="N1047" i="9"/>
  <c r="M1048" i="9"/>
  <c r="N1048" i="9"/>
  <c r="M1049" i="9"/>
  <c r="N1049" i="9"/>
  <c r="M1050" i="9"/>
  <c r="N1050" i="9"/>
  <c r="M1051" i="9"/>
  <c r="N1051" i="9"/>
  <c r="M1052" i="9"/>
  <c r="N1052" i="9"/>
  <c r="M1053" i="9"/>
  <c r="N1053" i="9"/>
  <c r="M1054" i="9"/>
  <c r="N1054" i="9"/>
  <c r="M1055" i="9"/>
  <c r="N1055" i="9"/>
  <c r="M1056" i="9"/>
  <c r="N1056" i="9"/>
  <c r="M1057" i="9"/>
  <c r="N1057" i="9"/>
  <c r="M1058" i="9"/>
  <c r="N1058" i="9"/>
  <c r="M1059" i="9"/>
  <c r="N1059" i="9"/>
  <c r="M1060" i="9"/>
  <c r="N1060" i="9"/>
  <c r="M1061" i="9"/>
  <c r="N1061" i="9"/>
  <c r="M1062" i="9"/>
  <c r="N1062" i="9"/>
  <c r="M1063" i="9"/>
  <c r="N1063" i="9"/>
  <c r="M1064" i="9"/>
  <c r="N1064" i="9"/>
  <c r="M1065" i="9"/>
  <c r="N1065" i="9"/>
  <c r="M1066" i="9"/>
  <c r="N1066" i="9"/>
  <c r="M1067" i="9"/>
  <c r="N1067" i="9"/>
  <c r="M1068" i="9"/>
  <c r="N1068" i="9"/>
  <c r="M1069" i="9"/>
  <c r="N1069" i="9"/>
  <c r="M1070" i="9"/>
  <c r="N1070" i="9"/>
  <c r="M1071" i="9"/>
  <c r="N1071" i="9"/>
  <c r="M1072" i="9"/>
  <c r="N1072" i="9"/>
  <c r="M1073" i="9"/>
  <c r="N1073" i="9"/>
  <c r="M1074" i="9"/>
  <c r="N1074" i="9"/>
  <c r="M1075" i="9"/>
  <c r="N1075" i="9"/>
  <c r="M1076" i="9"/>
  <c r="N1076" i="9"/>
  <c r="M1077" i="9"/>
  <c r="N1077" i="9"/>
  <c r="M1078" i="9"/>
  <c r="N1078" i="9"/>
  <c r="M1079" i="9"/>
  <c r="N1079" i="9"/>
  <c r="M1080" i="9"/>
  <c r="N1080" i="9"/>
  <c r="M1081" i="9"/>
  <c r="N1081" i="9"/>
  <c r="M1082" i="9"/>
  <c r="N1082" i="9"/>
  <c r="M1083" i="9"/>
  <c r="N1083" i="9"/>
  <c r="M1084" i="9"/>
  <c r="N1084" i="9"/>
  <c r="M938" i="9"/>
  <c r="N938" i="9"/>
  <c r="M939" i="9"/>
  <c r="N939" i="9"/>
  <c r="M940" i="9"/>
  <c r="N940" i="9"/>
  <c r="M941" i="9"/>
  <c r="N941" i="9"/>
  <c r="M942" i="9"/>
  <c r="N942" i="9"/>
  <c r="M943" i="9"/>
  <c r="N943" i="9"/>
  <c r="M944" i="9"/>
  <c r="N944" i="9"/>
  <c r="M945" i="9"/>
  <c r="N945" i="9"/>
  <c r="M946" i="9"/>
  <c r="N946" i="9"/>
  <c r="M947" i="9"/>
  <c r="N947" i="9"/>
  <c r="M948" i="9"/>
  <c r="N948" i="9"/>
  <c r="M949" i="9"/>
  <c r="N949" i="9"/>
  <c r="M950" i="9"/>
  <c r="N950" i="9"/>
  <c r="M951" i="9"/>
  <c r="N951" i="9"/>
  <c r="M952" i="9"/>
  <c r="N952" i="9"/>
  <c r="M953" i="9"/>
  <c r="N953" i="9"/>
  <c r="M954" i="9"/>
  <c r="N954" i="9"/>
  <c r="M955" i="9"/>
  <c r="N955" i="9"/>
  <c r="M956" i="9"/>
  <c r="N956" i="9"/>
  <c r="M957" i="9"/>
  <c r="N957" i="9"/>
  <c r="M958" i="9"/>
  <c r="N958" i="9"/>
  <c r="M959" i="9"/>
  <c r="N959" i="9"/>
  <c r="M960" i="9"/>
  <c r="N960" i="9"/>
  <c r="M961" i="9"/>
  <c r="N961" i="9"/>
  <c r="M962" i="9"/>
  <c r="N962" i="9"/>
  <c r="M963" i="9"/>
  <c r="N963" i="9"/>
  <c r="M964" i="9"/>
  <c r="N964" i="9"/>
  <c r="M965" i="9"/>
  <c r="N965" i="9"/>
  <c r="M966" i="9"/>
  <c r="N966" i="9"/>
  <c r="M967" i="9"/>
  <c r="N967" i="9"/>
  <c r="M968" i="9"/>
  <c r="N968" i="9"/>
  <c r="M969" i="9"/>
  <c r="N969" i="9"/>
  <c r="M970" i="9"/>
  <c r="N970" i="9"/>
  <c r="M971" i="9"/>
  <c r="N971" i="9"/>
  <c r="M972" i="9"/>
  <c r="N972" i="9"/>
  <c r="M973" i="9"/>
  <c r="N973" i="9"/>
  <c r="M974" i="9"/>
  <c r="N974" i="9"/>
  <c r="M975" i="9"/>
  <c r="N975" i="9"/>
  <c r="M976" i="9"/>
  <c r="N976" i="9"/>
  <c r="M977" i="9"/>
  <c r="N977" i="9"/>
  <c r="M978" i="9"/>
  <c r="N978" i="9"/>
  <c r="M979" i="9"/>
  <c r="N979" i="9"/>
  <c r="M980" i="9"/>
  <c r="N980" i="9"/>
  <c r="M981" i="9"/>
  <c r="N981" i="9"/>
  <c r="M982" i="9"/>
  <c r="N982" i="9"/>
  <c r="M983" i="9"/>
  <c r="N983" i="9"/>
  <c r="M984" i="9"/>
  <c r="N984" i="9"/>
  <c r="M985" i="9"/>
  <c r="N985" i="9"/>
  <c r="M986" i="9"/>
  <c r="N986" i="9"/>
  <c r="M987" i="9"/>
  <c r="N987" i="9"/>
  <c r="M989" i="9"/>
  <c r="N989" i="9"/>
  <c r="M988" i="9"/>
  <c r="N988" i="9"/>
  <c r="M990" i="9"/>
  <c r="N990" i="9"/>
  <c r="M991" i="9"/>
  <c r="N991" i="9"/>
  <c r="M992" i="9"/>
  <c r="N992" i="9"/>
  <c r="M993" i="9"/>
  <c r="N993" i="9"/>
  <c r="M994" i="9"/>
  <c r="N994" i="9"/>
  <c r="M995" i="9"/>
  <c r="N995" i="9"/>
  <c r="M996" i="9"/>
  <c r="N996" i="9"/>
  <c r="M997" i="9"/>
  <c r="N997" i="9"/>
  <c r="M998" i="9"/>
  <c r="N998" i="9"/>
  <c r="M999" i="9"/>
  <c r="N999" i="9"/>
  <c r="M1000" i="9"/>
  <c r="N1000" i="9"/>
  <c r="M1001" i="9"/>
  <c r="N1001" i="9"/>
  <c r="M1002" i="9"/>
  <c r="N1002" i="9"/>
  <c r="M1003" i="9"/>
  <c r="N1003" i="9"/>
  <c r="M1004" i="9"/>
  <c r="N1004" i="9"/>
  <c r="M1005" i="9"/>
  <c r="N1005" i="9"/>
  <c r="M1006" i="9"/>
  <c r="N1006" i="9"/>
  <c r="M1007" i="9"/>
  <c r="N1007" i="9"/>
  <c r="M1008" i="9"/>
  <c r="N1008" i="9"/>
  <c r="M1009" i="9"/>
  <c r="N1009" i="9"/>
  <c r="M1010" i="9"/>
  <c r="N1010" i="9"/>
  <c r="M1011" i="9"/>
  <c r="N1011" i="9"/>
  <c r="M1012" i="9"/>
  <c r="N1012" i="9"/>
  <c r="M1013" i="9"/>
  <c r="N1013" i="9"/>
  <c r="M1014" i="9"/>
  <c r="N1014" i="9"/>
  <c r="M1015" i="9"/>
  <c r="N1015" i="9"/>
  <c r="M1016" i="9"/>
  <c r="N1016" i="9"/>
  <c r="M1017" i="9"/>
  <c r="N1017" i="9"/>
  <c r="M1018" i="9"/>
  <c r="N1018" i="9"/>
  <c r="M1019" i="9"/>
  <c r="N1019" i="9"/>
  <c r="M827" i="9"/>
  <c r="N827" i="9"/>
  <c r="M828" i="9"/>
  <c r="N828" i="9"/>
  <c r="M829" i="9"/>
  <c r="N829" i="9"/>
  <c r="M830" i="9"/>
  <c r="N830" i="9"/>
  <c r="M831" i="9"/>
  <c r="N831" i="9"/>
  <c r="M832" i="9"/>
  <c r="N832" i="9"/>
  <c r="M833" i="9"/>
  <c r="N833" i="9"/>
  <c r="M834" i="9"/>
  <c r="N834" i="9"/>
  <c r="M835" i="9"/>
  <c r="N835" i="9"/>
  <c r="M836" i="9"/>
  <c r="N836" i="9"/>
  <c r="M837" i="9"/>
  <c r="N837" i="9"/>
  <c r="M838" i="9"/>
  <c r="N838" i="9"/>
  <c r="M839" i="9"/>
  <c r="N839" i="9"/>
  <c r="M840" i="9"/>
  <c r="N840" i="9"/>
  <c r="M841" i="9"/>
  <c r="N841" i="9"/>
  <c r="M842" i="9"/>
  <c r="N842" i="9"/>
  <c r="M843" i="9"/>
  <c r="N843" i="9"/>
  <c r="M844" i="9"/>
  <c r="N844" i="9"/>
  <c r="M845" i="9"/>
  <c r="N845" i="9"/>
  <c r="M846" i="9"/>
  <c r="N846" i="9"/>
  <c r="M881" i="9"/>
  <c r="N881" i="9"/>
  <c r="M882" i="9"/>
  <c r="N882" i="9"/>
  <c r="M883" i="9"/>
  <c r="N883" i="9"/>
  <c r="M884" i="9"/>
  <c r="N884" i="9"/>
  <c r="M885" i="9"/>
  <c r="N885" i="9"/>
  <c r="M886" i="9"/>
  <c r="N886" i="9"/>
  <c r="M887" i="9"/>
  <c r="N887" i="9"/>
  <c r="M888" i="9"/>
  <c r="N888" i="9"/>
  <c r="M889" i="9"/>
  <c r="N889" i="9"/>
  <c r="M890" i="9"/>
  <c r="N890" i="9"/>
  <c r="M891" i="9"/>
  <c r="N891" i="9"/>
  <c r="M892" i="9"/>
  <c r="N892" i="9"/>
  <c r="M893" i="9"/>
  <c r="N893" i="9"/>
  <c r="M894" i="9"/>
  <c r="N894" i="9"/>
  <c r="M895" i="9"/>
  <c r="N895" i="9"/>
  <c r="M896" i="9"/>
  <c r="N896" i="9"/>
  <c r="M897" i="9"/>
  <c r="N897" i="9"/>
  <c r="M898" i="9"/>
  <c r="N898" i="9"/>
  <c r="M899" i="9"/>
  <c r="N899" i="9"/>
  <c r="M900" i="9"/>
  <c r="N900" i="9"/>
  <c r="M901" i="9"/>
  <c r="N901" i="9"/>
  <c r="M902" i="9"/>
  <c r="N902" i="9"/>
  <c r="M903" i="9"/>
  <c r="N903" i="9"/>
  <c r="M904" i="9"/>
  <c r="N904" i="9"/>
  <c r="M905" i="9"/>
  <c r="N905" i="9"/>
  <c r="M906" i="9"/>
  <c r="N906" i="9"/>
  <c r="M907" i="9"/>
  <c r="N907" i="9"/>
  <c r="M908" i="9"/>
  <c r="N908" i="9"/>
  <c r="M909" i="9"/>
  <c r="N909" i="9"/>
  <c r="M910" i="9"/>
  <c r="N910" i="9"/>
  <c r="M911" i="9"/>
  <c r="N911" i="9"/>
  <c r="M912" i="9"/>
  <c r="N912" i="9"/>
  <c r="M913" i="9"/>
  <c r="N913" i="9"/>
  <c r="M914" i="9"/>
  <c r="N914" i="9"/>
  <c r="M826" i="9"/>
  <c r="N826" i="9"/>
  <c r="M824" i="9"/>
  <c r="N824" i="9"/>
  <c r="M825" i="9"/>
  <c r="N825" i="9"/>
  <c r="M742" i="9"/>
  <c r="N742" i="9"/>
  <c r="M743" i="9"/>
  <c r="N743" i="9"/>
  <c r="M744" i="9"/>
  <c r="N744" i="9"/>
  <c r="M745" i="9"/>
  <c r="N745" i="9"/>
  <c r="M746" i="9"/>
  <c r="N746" i="9"/>
  <c r="M747" i="9"/>
  <c r="N747" i="9"/>
  <c r="M748" i="9"/>
  <c r="N748" i="9"/>
  <c r="M749" i="9"/>
  <c r="N749" i="9"/>
  <c r="M750" i="9"/>
  <c r="N750" i="9"/>
  <c r="M751" i="9"/>
  <c r="N751" i="9"/>
  <c r="M752" i="9"/>
  <c r="N752" i="9"/>
  <c r="M753" i="9"/>
  <c r="N753" i="9"/>
  <c r="M754" i="9"/>
  <c r="N754" i="9"/>
  <c r="M755" i="9"/>
  <c r="N755" i="9"/>
  <c r="M756" i="9"/>
  <c r="N756" i="9"/>
  <c r="M757" i="9"/>
  <c r="N757" i="9"/>
  <c r="M758" i="9"/>
  <c r="N758" i="9"/>
  <c r="M759" i="9"/>
  <c r="N759" i="9"/>
  <c r="M760" i="9"/>
  <c r="N760" i="9"/>
  <c r="M761" i="9"/>
  <c r="N761" i="9"/>
  <c r="M762" i="9"/>
  <c r="N762" i="9"/>
  <c r="M763" i="9"/>
  <c r="N763" i="9"/>
  <c r="M764" i="9"/>
  <c r="N764" i="9"/>
  <c r="M765" i="9"/>
  <c r="N765" i="9"/>
  <c r="M766" i="9"/>
  <c r="N766" i="9"/>
  <c r="M767" i="9"/>
  <c r="N767" i="9"/>
  <c r="M768" i="9"/>
  <c r="N768" i="9"/>
  <c r="M769" i="9"/>
  <c r="N769" i="9"/>
  <c r="M770" i="9"/>
  <c r="N770" i="9"/>
  <c r="M771" i="9"/>
  <c r="N771" i="9"/>
  <c r="M772" i="9"/>
  <c r="N772" i="9"/>
  <c r="M773" i="9"/>
  <c r="N773" i="9"/>
  <c r="M774" i="9"/>
  <c r="N774" i="9"/>
  <c r="M775" i="9"/>
  <c r="N775" i="9"/>
  <c r="M776" i="9"/>
  <c r="N776" i="9"/>
  <c r="M777" i="9"/>
  <c r="N777" i="9"/>
  <c r="M778" i="9"/>
  <c r="N778" i="9"/>
  <c r="M779" i="9"/>
  <c r="N779" i="9"/>
  <c r="M780" i="9"/>
  <c r="N780" i="9"/>
  <c r="M781" i="9"/>
  <c r="N781" i="9"/>
  <c r="M782" i="9"/>
  <c r="N782" i="9"/>
  <c r="M783" i="9"/>
  <c r="N783" i="9"/>
  <c r="M784" i="9"/>
  <c r="N784" i="9"/>
  <c r="M785" i="9"/>
  <c r="N785" i="9"/>
  <c r="M786" i="9"/>
  <c r="N786" i="9"/>
  <c r="M788" i="9"/>
  <c r="N788" i="9"/>
  <c r="M789" i="9"/>
  <c r="N789" i="9"/>
  <c r="M790" i="9"/>
  <c r="N790" i="9"/>
  <c r="M791" i="9"/>
  <c r="N791" i="9"/>
  <c r="M792" i="9"/>
  <c r="N792" i="9"/>
  <c r="M793" i="9"/>
  <c r="N793" i="9"/>
  <c r="M794" i="9"/>
  <c r="N794" i="9"/>
  <c r="M795" i="9"/>
  <c r="N795" i="9"/>
  <c r="M796" i="9"/>
  <c r="N796" i="9"/>
  <c r="M797" i="9"/>
  <c r="N797" i="9"/>
  <c r="M798" i="9"/>
  <c r="N798" i="9"/>
  <c r="M799" i="9"/>
  <c r="N799" i="9"/>
  <c r="M800" i="9"/>
  <c r="N800" i="9"/>
  <c r="M801" i="9"/>
  <c r="N801" i="9"/>
  <c r="M802" i="9"/>
  <c r="N802" i="9"/>
  <c r="M803" i="9"/>
  <c r="N803" i="9"/>
  <c r="M804" i="9"/>
  <c r="N804" i="9"/>
  <c r="M805" i="9"/>
  <c r="N805" i="9"/>
  <c r="M806" i="9"/>
  <c r="N806" i="9"/>
  <c r="M807" i="9"/>
  <c r="N807" i="9"/>
  <c r="M809" i="9"/>
  <c r="N809" i="9"/>
  <c r="M808" i="9"/>
  <c r="N808" i="9"/>
  <c r="M810" i="9"/>
  <c r="N810" i="9"/>
  <c r="M811" i="9"/>
  <c r="N811" i="9"/>
  <c r="M812" i="9"/>
  <c r="N812" i="9"/>
  <c r="M813" i="9"/>
  <c r="N813" i="9"/>
  <c r="M814" i="9"/>
  <c r="N814" i="9"/>
  <c r="M815" i="9"/>
  <c r="N815" i="9"/>
  <c r="M816" i="9"/>
  <c r="N816" i="9"/>
  <c r="M817" i="9"/>
  <c r="N817" i="9"/>
  <c r="M818" i="9"/>
  <c r="N818" i="9"/>
  <c r="M819" i="9"/>
  <c r="N819" i="9"/>
  <c r="M820" i="9"/>
  <c r="N820" i="9"/>
  <c r="M821" i="9"/>
  <c r="N821" i="9"/>
  <c r="M822" i="9"/>
  <c r="N822" i="9"/>
  <c r="M823" i="9"/>
  <c r="N823" i="9"/>
  <c r="M687" i="9"/>
  <c r="N687" i="9"/>
  <c r="M688" i="9"/>
  <c r="N688" i="9"/>
  <c r="M689" i="9"/>
  <c r="N689" i="9"/>
  <c r="M691" i="9"/>
  <c r="N691" i="9"/>
  <c r="M690" i="9"/>
  <c r="N690" i="9"/>
  <c r="M692" i="9"/>
  <c r="N692" i="9"/>
  <c r="M693" i="9"/>
  <c r="N693" i="9"/>
  <c r="M694" i="9"/>
  <c r="N694" i="9"/>
  <c r="M695" i="9"/>
  <c r="N695" i="9"/>
  <c r="M696" i="9"/>
  <c r="N696" i="9"/>
  <c r="M697" i="9"/>
  <c r="N697" i="9"/>
  <c r="M698" i="9"/>
  <c r="N698" i="9"/>
  <c r="M699" i="9"/>
  <c r="N699" i="9"/>
  <c r="M700" i="9"/>
  <c r="N700" i="9"/>
  <c r="M701" i="9"/>
  <c r="N701" i="9"/>
  <c r="M702" i="9"/>
  <c r="N702" i="9"/>
  <c r="M703" i="9"/>
  <c r="N703" i="9"/>
  <c r="M704" i="9"/>
  <c r="N704" i="9"/>
  <c r="M705" i="9"/>
  <c r="N705" i="9"/>
  <c r="M706" i="9"/>
  <c r="N706" i="9"/>
  <c r="M707" i="9"/>
  <c r="N707" i="9"/>
  <c r="M708" i="9"/>
  <c r="N708" i="9"/>
  <c r="M709" i="9"/>
  <c r="N709" i="9"/>
  <c r="M710" i="9"/>
  <c r="N710" i="9"/>
  <c r="M711" i="9"/>
  <c r="N711" i="9"/>
  <c r="M712" i="9"/>
  <c r="N712" i="9"/>
  <c r="M713" i="9"/>
  <c r="N713" i="9"/>
  <c r="M714" i="9"/>
  <c r="N714" i="9"/>
  <c r="M715" i="9"/>
  <c r="N715" i="9"/>
  <c r="M716" i="9"/>
  <c r="N716" i="9"/>
  <c r="M717" i="9"/>
  <c r="N717" i="9"/>
  <c r="M718" i="9"/>
  <c r="N718" i="9"/>
  <c r="M719" i="9"/>
  <c r="N719" i="9"/>
  <c r="M720" i="9"/>
  <c r="N720" i="9"/>
  <c r="M721" i="9"/>
  <c r="N721" i="9"/>
  <c r="M722" i="9"/>
  <c r="N722" i="9"/>
  <c r="M723" i="9"/>
  <c r="N723" i="9"/>
  <c r="M725" i="9"/>
  <c r="N725" i="9"/>
  <c r="M724" i="9"/>
  <c r="N724" i="9"/>
  <c r="M726" i="9"/>
  <c r="N726" i="9"/>
  <c r="M727" i="9"/>
  <c r="N727" i="9"/>
  <c r="M728" i="9"/>
  <c r="N728" i="9"/>
  <c r="M729" i="9"/>
  <c r="N729" i="9"/>
  <c r="M730" i="9"/>
  <c r="N730" i="9"/>
  <c r="M731" i="9"/>
  <c r="N731" i="9"/>
  <c r="M732" i="9"/>
  <c r="N732" i="9"/>
  <c r="M733" i="9"/>
  <c r="N733" i="9"/>
  <c r="M734" i="9"/>
  <c r="N734" i="9"/>
  <c r="M735" i="9"/>
  <c r="N735" i="9"/>
  <c r="M736" i="9"/>
  <c r="N736" i="9"/>
  <c r="M737" i="9"/>
  <c r="N737" i="9"/>
  <c r="M738" i="9"/>
  <c r="N738" i="9"/>
  <c r="M739" i="9"/>
  <c r="N739" i="9"/>
  <c r="M740" i="9"/>
  <c r="N740" i="9"/>
  <c r="M741" i="9"/>
  <c r="N741" i="9"/>
  <c r="M686" i="9"/>
  <c r="N686" i="9"/>
  <c r="M568" i="9"/>
  <c r="N568" i="9"/>
  <c r="M569" i="9"/>
  <c r="N569" i="9"/>
  <c r="M570" i="9"/>
  <c r="N570" i="9"/>
  <c r="M571" i="9"/>
  <c r="N571" i="9"/>
  <c r="M572" i="9"/>
  <c r="N572" i="9"/>
  <c r="M573" i="9"/>
  <c r="N573" i="9"/>
  <c r="M574" i="9"/>
  <c r="N574" i="9"/>
  <c r="M576" i="9"/>
  <c r="N576" i="9"/>
  <c r="M577" i="9"/>
  <c r="N577" i="9"/>
  <c r="M578" i="9"/>
  <c r="N578" i="9"/>
  <c r="M579" i="9"/>
  <c r="N579" i="9"/>
  <c r="M580" i="9"/>
  <c r="N580" i="9"/>
  <c r="M581" i="9"/>
  <c r="N581" i="9"/>
  <c r="M582" i="9"/>
  <c r="N582" i="9"/>
  <c r="M583" i="9"/>
  <c r="N583" i="9"/>
  <c r="M584" i="9"/>
  <c r="N584" i="9"/>
  <c r="M585" i="9"/>
  <c r="N585" i="9"/>
  <c r="M586" i="9"/>
  <c r="N586" i="9"/>
  <c r="M587" i="9"/>
  <c r="N587" i="9"/>
  <c r="M508" i="9"/>
  <c r="N508" i="9"/>
  <c r="M509" i="9"/>
  <c r="N509" i="9"/>
  <c r="M510" i="9"/>
  <c r="N510" i="9"/>
  <c r="M511" i="9"/>
  <c r="N511" i="9"/>
  <c r="M513" i="9"/>
  <c r="N513" i="9"/>
  <c r="M514" i="9"/>
  <c r="N514" i="9"/>
  <c r="M515" i="9"/>
  <c r="N515" i="9"/>
  <c r="M516" i="9"/>
  <c r="N516" i="9"/>
  <c r="M517" i="9"/>
  <c r="N517" i="9"/>
  <c r="M518" i="9"/>
  <c r="N518" i="9"/>
  <c r="M519" i="9"/>
  <c r="N519" i="9"/>
  <c r="M520" i="9"/>
  <c r="N520" i="9"/>
  <c r="M521" i="9"/>
  <c r="N521" i="9"/>
  <c r="M522" i="9"/>
  <c r="N522" i="9"/>
  <c r="M523" i="9"/>
  <c r="N523" i="9"/>
  <c r="M524" i="9"/>
  <c r="N524" i="9"/>
  <c r="M525" i="9"/>
  <c r="N525" i="9"/>
  <c r="M526" i="9"/>
  <c r="N526" i="9"/>
  <c r="M527" i="9"/>
  <c r="N527" i="9"/>
  <c r="M528" i="9"/>
  <c r="N528" i="9"/>
  <c r="M529" i="9"/>
  <c r="N529" i="9"/>
  <c r="M530" i="9"/>
  <c r="N530" i="9"/>
  <c r="M531" i="9"/>
  <c r="N531" i="9"/>
  <c r="M532" i="9"/>
  <c r="N532" i="9"/>
  <c r="M533" i="9"/>
  <c r="N533" i="9"/>
  <c r="M534" i="9"/>
  <c r="N534" i="9"/>
  <c r="M535" i="9"/>
  <c r="N535" i="9"/>
  <c r="M536" i="9"/>
  <c r="N536" i="9"/>
  <c r="M537" i="9"/>
  <c r="N537" i="9"/>
  <c r="M538" i="9"/>
  <c r="N538" i="9"/>
  <c r="M539" i="9"/>
  <c r="N539" i="9"/>
  <c r="M540" i="9"/>
  <c r="N540" i="9"/>
  <c r="M541" i="9"/>
  <c r="N541" i="9"/>
  <c r="M542" i="9"/>
  <c r="N542" i="9"/>
  <c r="M543" i="9"/>
  <c r="N543" i="9"/>
  <c r="M544" i="9"/>
  <c r="N544" i="9"/>
  <c r="M545" i="9"/>
  <c r="N545" i="9"/>
  <c r="M546" i="9"/>
  <c r="N546" i="9"/>
  <c r="M547" i="9"/>
  <c r="N547" i="9"/>
  <c r="M548" i="9"/>
  <c r="N548" i="9"/>
  <c r="M549" i="9"/>
  <c r="N549" i="9"/>
  <c r="M550" i="9"/>
  <c r="N550" i="9"/>
  <c r="M551" i="9"/>
  <c r="N551" i="9"/>
  <c r="M552" i="9"/>
  <c r="N552" i="9"/>
  <c r="M553" i="9"/>
  <c r="N553" i="9"/>
  <c r="M554" i="9"/>
  <c r="N554" i="9"/>
  <c r="M555" i="9"/>
  <c r="N555" i="9"/>
  <c r="M556" i="9"/>
  <c r="N556" i="9"/>
  <c r="M557" i="9"/>
  <c r="N557" i="9"/>
  <c r="M558" i="9"/>
  <c r="N558" i="9"/>
  <c r="M559" i="9"/>
  <c r="N559" i="9"/>
  <c r="M560" i="9"/>
  <c r="N560" i="9"/>
  <c r="M561" i="9"/>
  <c r="N561" i="9"/>
  <c r="M562" i="9"/>
  <c r="N562" i="9"/>
  <c r="M563" i="9"/>
  <c r="N563" i="9"/>
  <c r="M564" i="9"/>
  <c r="N564" i="9"/>
  <c r="M565" i="9"/>
  <c r="N565" i="9"/>
  <c r="M566" i="9"/>
  <c r="N566" i="9"/>
  <c r="M567" i="9"/>
  <c r="N567" i="9"/>
  <c r="M390" i="9"/>
  <c r="N390" i="9"/>
  <c r="M391" i="9"/>
  <c r="N391" i="9"/>
  <c r="M392" i="9"/>
  <c r="N392" i="9"/>
  <c r="M393" i="9"/>
  <c r="N393" i="9"/>
  <c r="M394" i="9"/>
  <c r="N394" i="9"/>
  <c r="M395" i="9"/>
  <c r="N395" i="9"/>
  <c r="M396" i="9"/>
  <c r="N396" i="9"/>
  <c r="M397" i="9"/>
  <c r="N397" i="9"/>
  <c r="M398" i="9"/>
  <c r="N398" i="9"/>
  <c r="M399" i="9"/>
  <c r="N399" i="9"/>
  <c r="M400" i="9"/>
  <c r="N400" i="9"/>
  <c r="M401" i="9"/>
  <c r="N401" i="9"/>
  <c r="M402" i="9"/>
  <c r="N402" i="9"/>
  <c r="M403" i="9"/>
  <c r="N403" i="9"/>
  <c r="M404" i="9"/>
  <c r="N404" i="9"/>
  <c r="M405" i="9"/>
  <c r="N405" i="9"/>
  <c r="M406" i="9"/>
  <c r="N406" i="9"/>
  <c r="M407" i="9"/>
  <c r="N407" i="9"/>
  <c r="M408" i="9"/>
  <c r="N408" i="9"/>
  <c r="M409" i="9"/>
  <c r="N409" i="9"/>
  <c r="M410" i="9"/>
  <c r="N410" i="9"/>
  <c r="M411" i="9"/>
  <c r="N411" i="9"/>
  <c r="M412" i="9"/>
  <c r="N412" i="9"/>
  <c r="M413" i="9"/>
  <c r="N413" i="9"/>
  <c r="M414" i="9"/>
  <c r="N414" i="9"/>
  <c r="M415" i="9"/>
  <c r="N415" i="9"/>
  <c r="M416" i="9"/>
  <c r="N416" i="9"/>
  <c r="M417" i="9"/>
  <c r="N417" i="9"/>
  <c r="M418" i="9"/>
  <c r="N418" i="9"/>
  <c r="M419" i="9"/>
  <c r="N419" i="9"/>
  <c r="M420" i="9"/>
  <c r="N420" i="9"/>
  <c r="M421" i="9"/>
  <c r="N421" i="9"/>
  <c r="M422" i="9"/>
  <c r="N422" i="9"/>
  <c r="M423" i="9"/>
  <c r="N423" i="9"/>
  <c r="M424" i="9"/>
  <c r="N424" i="9"/>
  <c r="M425" i="9"/>
  <c r="N425" i="9"/>
  <c r="M426" i="9"/>
  <c r="N426" i="9"/>
  <c r="M427" i="9"/>
  <c r="N427" i="9"/>
  <c r="M428" i="9"/>
  <c r="N428" i="9"/>
  <c r="M429" i="9"/>
  <c r="N429" i="9"/>
  <c r="M430" i="9"/>
  <c r="N430" i="9"/>
  <c r="M431" i="9"/>
  <c r="N431" i="9"/>
  <c r="M432" i="9"/>
  <c r="N432" i="9"/>
  <c r="M433" i="9"/>
  <c r="N433" i="9"/>
  <c r="M434" i="9"/>
  <c r="N434" i="9"/>
  <c r="M435" i="9"/>
  <c r="N435" i="9"/>
  <c r="M436" i="9"/>
  <c r="N436" i="9"/>
  <c r="M437" i="9"/>
  <c r="N437" i="9"/>
  <c r="M438" i="9"/>
  <c r="N438" i="9"/>
  <c r="M441" i="9"/>
  <c r="N441" i="9"/>
  <c r="M442" i="9"/>
  <c r="N442" i="9"/>
  <c r="M443" i="9"/>
  <c r="N443" i="9"/>
  <c r="M444" i="9"/>
  <c r="N444" i="9"/>
  <c r="M445" i="9"/>
  <c r="N445" i="9"/>
  <c r="M446" i="9"/>
  <c r="N446" i="9"/>
  <c r="M447" i="9"/>
  <c r="N447" i="9"/>
  <c r="M448" i="9"/>
  <c r="N448" i="9"/>
  <c r="M449" i="9"/>
  <c r="N449" i="9"/>
  <c r="M450" i="9"/>
  <c r="N450" i="9"/>
  <c r="M451" i="9"/>
  <c r="N451" i="9"/>
  <c r="M452" i="9"/>
  <c r="N452" i="9"/>
  <c r="M453" i="9"/>
  <c r="N453" i="9"/>
  <c r="M454" i="9"/>
  <c r="N454" i="9"/>
  <c r="M455" i="9"/>
  <c r="N455" i="9"/>
  <c r="M456" i="9"/>
  <c r="N456" i="9"/>
  <c r="M457" i="9"/>
  <c r="N457" i="9"/>
  <c r="M458" i="9"/>
  <c r="N458" i="9"/>
  <c r="M459" i="9"/>
  <c r="N459" i="9"/>
  <c r="M460" i="9"/>
  <c r="N460" i="9"/>
  <c r="M461" i="9"/>
  <c r="N461" i="9"/>
  <c r="M462" i="9"/>
  <c r="N462" i="9"/>
  <c r="M463" i="9"/>
  <c r="N463" i="9"/>
  <c r="M465" i="9"/>
  <c r="N465" i="9"/>
  <c r="M467" i="9"/>
  <c r="N467" i="9"/>
  <c r="M468" i="9"/>
  <c r="N468" i="9"/>
  <c r="M471" i="9"/>
  <c r="N471" i="9"/>
  <c r="M473" i="9"/>
  <c r="N473" i="9"/>
  <c r="M476" i="9"/>
  <c r="N476" i="9"/>
  <c r="M479" i="9"/>
  <c r="N479" i="9"/>
  <c r="M464" i="9"/>
  <c r="N464" i="9"/>
  <c r="M466" i="9"/>
  <c r="N466" i="9"/>
  <c r="M469" i="9"/>
  <c r="N469" i="9"/>
  <c r="M470" i="9"/>
  <c r="N470" i="9"/>
  <c r="M472" i="9"/>
  <c r="N472" i="9"/>
  <c r="M474" i="9"/>
  <c r="N474" i="9"/>
  <c r="M475" i="9"/>
  <c r="N475" i="9"/>
  <c r="M477" i="9"/>
  <c r="N477" i="9"/>
  <c r="M478" i="9"/>
  <c r="N478" i="9"/>
  <c r="M480" i="9"/>
  <c r="N480" i="9"/>
  <c r="M481" i="9"/>
  <c r="N481" i="9"/>
  <c r="M482" i="9"/>
  <c r="N482" i="9"/>
  <c r="M483" i="9"/>
  <c r="N483" i="9"/>
  <c r="M484" i="9"/>
  <c r="N484" i="9"/>
  <c r="M485" i="9"/>
  <c r="N485" i="9"/>
  <c r="M486" i="9"/>
  <c r="N486" i="9"/>
  <c r="M487" i="9"/>
  <c r="N487" i="9"/>
  <c r="M488" i="9"/>
  <c r="N488" i="9"/>
  <c r="M489" i="9"/>
  <c r="N489" i="9"/>
  <c r="M490" i="9"/>
  <c r="N490" i="9"/>
  <c r="M491" i="9"/>
  <c r="N491" i="9"/>
  <c r="M492" i="9"/>
  <c r="N492" i="9"/>
  <c r="M493" i="9"/>
  <c r="N493" i="9"/>
  <c r="M494" i="9"/>
  <c r="N494" i="9"/>
  <c r="M495" i="9"/>
  <c r="N495" i="9"/>
  <c r="M496" i="9"/>
  <c r="N496" i="9"/>
  <c r="M497" i="9"/>
  <c r="N497" i="9"/>
  <c r="M498" i="9"/>
  <c r="N498" i="9"/>
  <c r="M499" i="9"/>
  <c r="N499" i="9"/>
  <c r="M500" i="9"/>
  <c r="N500" i="9"/>
  <c r="M501" i="9"/>
  <c r="N501" i="9"/>
  <c r="M502" i="9"/>
  <c r="N502" i="9"/>
  <c r="M503" i="9"/>
  <c r="N503" i="9"/>
  <c r="M504" i="9"/>
  <c r="N504" i="9"/>
  <c r="M505" i="9"/>
  <c r="N505" i="9"/>
  <c r="M506" i="9"/>
  <c r="N506" i="9"/>
  <c r="M507" i="9"/>
  <c r="N507" i="9"/>
  <c r="M367" i="9"/>
  <c r="N367" i="9"/>
  <c r="M368" i="9"/>
  <c r="N368" i="9"/>
  <c r="M369" i="9"/>
  <c r="N369" i="9"/>
  <c r="M370" i="9"/>
  <c r="N370" i="9"/>
  <c r="M371" i="9"/>
  <c r="N371" i="9"/>
  <c r="M373" i="9"/>
  <c r="N373" i="9"/>
  <c r="M372" i="9"/>
  <c r="N372" i="9"/>
  <c r="M374" i="9"/>
  <c r="N374" i="9"/>
  <c r="M375" i="9"/>
  <c r="N375" i="9"/>
  <c r="M376" i="9"/>
  <c r="N376" i="9"/>
  <c r="M377" i="9"/>
  <c r="N377" i="9"/>
  <c r="M378" i="9"/>
  <c r="N378" i="9"/>
  <c r="M379" i="9"/>
  <c r="N379" i="9"/>
  <c r="M380" i="9"/>
  <c r="N380" i="9"/>
  <c r="M381" i="9"/>
  <c r="N381" i="9"/>
  <c r="M382" i="9"/>
  <c r="N382" i="9"/>
  <c r="M383" i="9"/>
  <c r="N383" i="9"/>
  <c r="M384" i="9"/>
  <c r="N384" i="9"/>
  <c r="M385" i="9"/>
  <c r="N385" i="9"/>
  <c r="M386" i="9"/>
  <c r="N386" i="9"/>
  <c r="M387" i="9"/>
  <c r="N387" i="9"/>
  <c r="M388" i="9"/>
  <c r="N388" i="9"/>
  <c r="M389" i="9"/>
  <c r="N389" i="9"/>
  <c r="C367" i="9"/>
  <c r="C368" i="9"/>
  <c r="C369" i="9"/>
  <c r="C370" i="9"/>
  <c r="C371" i="9"/>
  <c r="C373" i="9"/>
  <c r="C372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M352" i="9"/>
  <c r="N352" i="9"/>
  <c r="M353" i="9"/>
  <c r="N353" i="9"/>
  <c r="M354" i="9"/>
  <c r="N354" i="9"/>
  <c r="M355" i="9"/>
  <c r="N355" i="9"/>
  <c r="M356" i="9"/>
  <c r="N356" i="9"/>
  <c r="M357" i="9"/>
  <c r="N357" i="9"/>
  <c r="M358" i="9"/>
  <c r="N358" i="9"/>
  <c r="M359" i="9"/>
  <c r="N359" i="9"/>
  <c r="M360" i="9"/>
  <c r="N360" i="9"/>
  <c r="M361" i="9"/>
  <c r="N361" i="9"/>
  <c r="M362" i="9"/>
  <c r="N362" i="9"/>
  <c r="M363" i="9"/>
  <c r="N363" i="9"/>
  <c r="M364" i="9"/>
  <c r="N364" i="9"/>
  <c r="M365" i="9"/>
  <c r="N365" i="9"/>
  <c r="M366" i="9"/>
  <c r="N366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M345" i="9"/>
  <c r="N345" i="9"/>
  <c r="M346" i="9"/>
  <c r="N346" i="9"/>
  <c r="M347" i="9"/>
  <c r="N347" i="9"/>
  <c r="M348" i="9"/>
  <c r="N348" i="9"/>
  <c r="M349" i="9"/>
  <c r="N349" i="9"/>
  <c r="M350" i="9"/>
  <c r="N350" i="9"/>
  <c r="M351" i="9"/>
  <c r="N351" i="9"/>
  <c r="C345" i="9"/>
  <c r="C346" i="9"/>
  <c r="C347" i="9"/>
  <c r="C348" i="9"/>
  <c r="C349" i="9"/>
  <c r="C350" i="9"/>
  <c r="C351" i="9"/>
  <c r="M335" i="9"/>
  <c r="N335" i="9"/>
  <c r="M336" i="9"/>
  <c r="N336" i="9"/>
  <c r="M337" i="9"/>
  <c r="N337" i="9"/>
  <c r="M338" i="9"/>
  <c r="N338" i="9"/>
  <c r="M339" i="9"/>
  <c r="N339" i="9"/>
  <c r="M340" i="9"/>
  <c r="N340" i="9"/>
  <c r="M341" i="9"/>
  <c r="N341" i="9"/>
  <c r="M342" i="9"/>
  <c r="N342" i="9"/>
  <c r="M343" i="9"/>
  <c r="N343" i="9"/>
  <c r="M344" i="9"/>
  <c r="N344" i="9"/>
  <c r="C335" i="9"/>
  <c r="C336" i="9"/>
  <c r="C337" i="9"/>
  <c r="C338" i="9"/>
  <c r="C339" i="9"/>
  <c r="C340" i="9"/>
  <c r="C341" i="9"/>
  <c r="C342" i="9"/>
  <c r="C343" i="9"/>
  <c r="C344" i="9"/>
  <c r="M330" i="9"/>
  <c r="N330" i="9"/>
  <c r="M331" i="9"/>
  <c r="N331" i="9"/>
  <c r="M332" i="9"/>
  <c r="N332" i="9"/>
  <c r="M333" i="9"/>
  <c r="N333" i="9"/>
  <c r="M334" i="9"/>
  <c r="N334" i="9"/>
  <c r="C330" i="9"/>
  <c r="C331" i="9"/>
  <c r="C332" i="9"/>
  <c r="C333" i="9"/>
  <c r="C334" i="9"/>
  <c r="E1061" i="9" l="1"/>
  <c r="D1061" i="9" s="1"/>
  <c r="F1061" i="9"/>
  <c r="F1425" i="9"/>
  <c r="E1425" i="9"/>
  <c r="D1425" i="9" s="1"/>
  <c r="E290" i="9"/>
  <c r="D290" i="9" s="1"/>
  <c r="F290" i="9"/>
  <c r="F843" i="9"/>
  <c r="E843" i="9"/>
  <c r="D843" i="9" s="1"/>
  <c r="E789" i="9"/>
  <c r="D789" i="9" s="1"/>
  <c r="F789" i="9"/>
  <c r="F406" i="9"/>
  <c r="E406" i="9"/>
  <c r="D406" i="9" s="1"/>
  <c r="E1381" i="9"/>
  <c r="D1381" i="9" s="1"/>
  <c r="F1381" i="9"/>
  <c r="E936" i="9"/>
  <c r="D936" i="9" s="1"/>
  <c r="F936" i="9"/>
  <c r="F1228" i="9"/>
  <c r="E1228" i="9"/>
  <c r="D1228" i="9" s="1"/>
  <c r="E539" i="9"/>
  <c r="D539" i="9" s="1"/>
  <c r="F539" i="9"/>
  <c r="E1256" i="9"/>
  <c r="D1256" i="9" s="1"/>
  <c r="F1256" i="9"/>
  <c r="E1192" i="9"/>
  <c r="D1192" i="9" s="1"/>
  <c r="F1192" i="9"/>
  <c r="F1518" i="9"/>
  <c r="E1518" i="9"/>
  <c r="D1518" i="9" s="1"/>
  <c r="E1482" i="9"/>
  <c r="D1482" i="9" s="1"/>
  <c r="F1482" i="9"/>
  <c r="F1022" i="9"/>
  <c r="E1022" i="9"/>
  <c r="D1022" i="9" s="1"/>
  <c r="F1386" i="9"/>
  <c r="E1386" i="9"/>
  <c r="D1386" i="9" s="1"/>
  <c r="F1226" i="9"/>
  <c r="E1226" i="9"/>
  <c r="D1226" i="9" s="1"/>
  <c r="F1419" i="9"/>
  <c r="E1419" i="9"/>
  <c r="D1419" i="9" s="1"/>
  <c r="E541" i="9"/>
  <c r="D541" i="9" s="1"/>
  <c r="F541" i="9"/>
  <c r="F1290" i="9"/>
  <c r="E1290" i="9"/>
  <c r="D1290" i="9" s="1"/>
  <c r="F958" i="9"/>
  <c r="E958" i="9"/>
  <c r="D958" i="9" s="1"/>
  <c r="E930" i="9"/>
  <c r="D930" i="9" s="1"/>
  <c r="F930" i="9"/>
  <c r="E1355" i="9"/>
  <c r="D1355" i="9" s="1"/>
  <c r="F1355" i="9"/>
  <c r="F741" i="9"/>
  <c r="E741" i="9"/>
  <c r="D741" i="9" s="1"/>
  <c r="E1270" i="9"/>
  <c r="D1270" i="9" s="1"/>
  <c r="F1270" i="9"/>
  <c r="E1210" i="9"/>
  <c r="D1210" i="9" s="1"/>
  <c r="F1210" i="9"/>
  <c r="F1236" i="9"/>
  <c r="E1236" i="9"/>
  <c r="D1236" i="9" s="1"/>
  <c r="F967" i="9"/>
  <c r="E967" i="9"/>
  <c r="D967" i="9" s="1"/>
  <c r="E1194" i="9"/>
  <c r="D1194" i="9" s="1"/>
  <c r="F1194" i="9"/>
  <c r="E236" i="9"/>
  <c r="D236" i="9" s="1"/>
  <c r="F236" i="9"/>
  <c r="E1339" i="9"/>
  <c r="D1339" i="9" s="1"/>
  <c r="F1339" i="9"/>
  <c r="F174" i="9"/>
  <c r="E174" i="9"/>
  <c r="D174" i="9" s="1"/>
  <c r="E821" i="9"/>
  <c r="D821" i="9" s="1"/>
  <c r="F821" i="9"/>
  <c r="F1424" i="9"/>
  <c r="E1424" i="9"/>
  <c r="D1424" i="9" s="1"/>
  <c r="F594" i="9"/>
  <c r="E594" i="9"/>
  <c r="D594" i="9" s="1"/>
  <c r="F617" i="9"/>
  <c r="E617" i="9"/>
  <c r="D617" i="9" s="1"/>
  <c r="F113" i="9"/>
  <c r="E113" i="9"/>
  <c r="D113" i="9" s="1"/>
  <c r="F577" i="9"/>
  <c r="E577" i="9"/>
  <c r="D577" i="9" s="1"/>
  <c r="E1071" i="9"/>
  <c r="D1071" i="9" s="1"/>
  <c r="F1071" i="9"/>
  <c r="E672" i="9"/>
  <c r="D672" i="9" s="1"/>
  <c r="F672" i="9"/>
  <c r="F1338" i="9"/>
  <c r="E1338" i="9"/>
  <c r="D1338" i="9" s="1"/>
  <c r="E1074" i="9"/>
  <c r="D1074" i="9" s="1"/>
  <c r="F1074" i="9"/>
  <c r="F1243" i="9"/>
  <c r="E1243" i="9"/>
  <c r="D1243" i="9" s="1"/>
  <c r="F12" i="9"/>
  <c r="E12" i="9"/>
  <c r="D12" i="9" s="1"/>
  <c r="E1269" i="9"/>
  <c r="D1269" i="9" s="1"/>
  <c r="F1269" i="9"/>
  <c r="E1580" i="9"/>
  <c r="D1580" i="9" s="1"/>
  <c r="F1580" i="9"/>
  <c r="F1415" i="9"/>
  <c r="E1415" i="9"/>
  <c r="D1415" i="9" s="1"/>
  <c r="F441" i="9"/>
  <c r="E441" i="9"/>
  <c r="D441" i="9" s="1"/>
  <c r="F1229" i="9"/>
  <c r="E1229" i="9"/>
  <c r="D1229" i="9" s="1"/>
  <c r="F1068" i="9"/>
  <c r="E1068" i="9"/>
  <c r="D1068" i="9" s="1"/>
  <c r="E834" i="9"/>
  <c r="D834" i="9" s="1"/>
  <c r="F834" i="9"/>
  <c r="E333" i="9"/>
  <c r="D333" i="9" s="1"/>
  <c r="F333" i="9"/>
  <c r="E347" i="9"/>
  <c r="D347" i="9" s="1"/>
  <c r="F347" i="9"/>
  <c r="E359" i="9"/>
  <c r="D359" i="9" s="1"/>
  <c r="F359" i="9"/>
  <c r="E379" i="9"/>
  <c r="D379" i="9" s="1"/>
  <c r="F379" i="9"/>
  <c r="E371" i="9"/>
  <c r="D371" i="9" s="1"/>
  <c r="F371" i="9"/>
  <c r="E350" i="9"/>
  <c r="D350" i="9" s="1"/>
  <c r="F350" i="9"/>
  <c r="E346" i="9"/>
  <c r="D346" i="9" s="1"/>
  <c r="F346" i="9"/>
  <c r="E358" i="9"/>
  <c r="D358" i="9" s="1"/>
  <c r="F358" i="9"/>
  <c r="E354" i="9"/>
  <c r="D354" i="9" s="1"/>
  <c r="F354" i="9"/>
  <c r="E382" i="9"/>
  <c r="D382" i="9" s="1"/>
  <c r="F382" i="9"/>
  <c r="E378" i="9"/>
  <c r="D378" i="9" s="1"/>
  <c r="F378" i="9"/>
  <c r="E370" i="9"/>
  <c r="D370" i="9" s="1"/>
  <c r="F370" i="9"/>
  <c r="E331" i="9"/>
  <c r="D331" i="9" s="1"/>
  <c r="F331" i="9"/>
  <c r="E344" i="9"/>
  <c r="D344" i="9" s="1"/>
  <c r="F344" i="9"/>
  <c r="E340" i="9"/>
  <c r="D340" i="9" s="1"/>
  <c r="F340" i="9"/>
  <c r="E336" i="9"/>
  <c r="D336" i="9" s="1"/>
  <c r="F336" i="9"/>
  <c r="E349" i="9"/>
  <c r="D349" i="9" s="1"/>
  <c r="F349" i="9"/>
  <c r="E345" i="9"/>
  <c r="D345" i="9" s="1"/>
  <c r="F345" i="9"/>
  <c r="E365" i="9"/>
  <c r="D365" i="9" s="1"/>
  <c r="F365" i="9"/>
  <c r="E361" i="9"/>
  <c r="D361" i="9" s="1"/>
  <c r="F361" i="9"/>
  <c r="E353" i="9"/>
  <c r="D353" i="9" s="1"/>
  <c r="F353" i="9"/>
  <c r="E389" i="9"/>
  <c r="D389" i="9" s="1"/>
  <c r="F389" i="9"/>
  <c r="E381" i="9"/>
  <c r="D381" i="9" s="1"/>
  <c r="F381" i="9"/>
  <c r="E377" i="9"/>
  <c r="D377" i="9" s="1"/>
  <c r="F377" i="9"/>
  <c r="E369" i="9"/>
  <c r="D369" i="9" s="1"/>
  <c r="F369" i="9"/>
  <c r="E338" i="9"/>
  <c r="D338" i="9" s="1"/>
  <c r="F338" i="9"/>
  <c r="E351" i="9"/>
  <c r="D351" i="9" s="1"/>
  <c r="F351" i="9"/>
  <c r="F363" i="9"/>
  <c r="E363" i="9"/>
  <c r="D363" i="9" s="1"/>
  <c r="E383" i="9"/>
  <c r="D383" i="9" s="1"/>
  <c r="F383" i="9"/>
  <c r="E367" i="9"/>
  <c r="D367" i="9" s="1"/>
  <c r="F367" i="9"/>
  <c r="E341" i="9"/>
  <c r="D341" i="9" s="1"/>
  <c r="F341" i="9"/>
  <c r="E337" i="9"/>
  <c r="D337" i="9" s="1"/>
  <c r="F337" i="9"/>
  <c r="E374" i="9"/>
  <c r="D374" i="9" s="1"/>
  <c r="F374" i="9"/>
  <c r="E334" i="9"/>
  <c r="D334" i="9" s="1"/>
  <c r="F334" i="9"/>
  <c r="E330" i="9"/>
  <c r="D330" i="9" s="1"/>
  <c r="F330" i="9"/>
  <c r="E335" i="9"/>
  <c r="D335" i="9" s="1"/>
  <c r="F335" i="9"/>
  <c r="E348" i="9"/>
  <c r="D348" i="9" s="1"/>
  <c r="F348" i="9"/>
  <c r="E364" i="9"/>
  <c r="D364" i="9" s="1"/>
  <c r="F364" i="9"/>
  <c r="E360" i="9"/>
  <c r="D360" i="9" s="1"/>
  <c r="F360" i="9"/>
  <c r="E356" i="9"/>
  <c r="D356" i="9" s="1"/>
  <c r="F356" i="9"/>
  <c r="E352" i="9"/>
  <c r="D352" i="9" s="1"/>
  <c r="F352" i="9"/>
  <c r="E380" i="9"/>
  <c r="D380" i="9" s="1"/>
  <c r="F380" i="9"/>
  <c r="E376" i="9"/>
  <c r="D376" i="9" s="1"/>
  <c r="F376" i="9"/>
  <c r="E368" i="9"/>
  <c r="D368" i="9" s="1"/>
  <c r="F368" i="9"/>
  <c r="O583" i="9"/>
  <c r="O1102" i="9"/>
  <c r="O1201" i="9"/>
  <c r="O1197" i="9"/>
  <c r="O1193" i="9"/>
  <c r="O1185" i="9"/>
  <c r="O1173" i="9"/>
  <c r="O518" i="9"/>
  <c r="O830" i="9"/>
  <c r="O956" i="9"/>
  <c r="O902" i="9"/>
  <c r="O842" i="9"/>
  <c r="O1287" i="9"/>
  <c r="O894" i="9"/>
  <c r="O910" i="9"/>
  <c r="O886" i="9"/>
  <c r="O1007" i="9"/>
  <c r="O470" i="9"/>
  <c r="O1362" i="9"/>
  <c r="O497" i="9"/>
  <c r="O481" i="9"/>
  <c r="O820" i="9"/>
  <c r="O812" i="9"/>
  <c r="O804" i="9"/>
  <c r="O796" i="9"/>
  <c r="O788" i="9"/>
  <c r="O763" i="9"/>
  <c r="O755" i="9"/>
  <c r="O964" i="9"/>
  <c r="O1291" i="9"/>
  <c r="O1354" i="9"/>
  <c r="O1345" i="9"/>
  <c r="O1343" i="9"/>
  <c r="O1319" i="9"/>
  <c r="O1311" i="9"/>
  <c r="O330" i="9"/>
  <c r="O1261" i="9"/>
  <c r="O384" i="9"/>
  <c r="O781" i="9"/>
  <c r="O773" i="9"/>
  <c r="O749" i="9"/>
  <c r="O564" i="9"/>
  <c r="O560" i="9"/>
  <c r="O548" i="9"/>
  <c r="O544" i="9"/>
  <c r="O797" i="9"/>
  <c r="O364" i="9"/>
  <c r="O566" i="9"/>
  <c r="O907" i="9"/>
  <c r="O899" i="9"/>
  <c r="O891" i="9"/>
  <c r="O883" i="9"/>
  <c r="O841" i="9"/>
  <c r="O833" i="9"/>
  <c r="O1143" i="9"/>
  <c r="O1135" i="9"/>
  <c r="O1111" i="9"/>
  <c r="O1186" i="9"/>
  <c r="O1178" i="9"/>
  <c r="O1275" i="9"/>
  <c r="O525" i="9"/>
  <c r="O586" i="9"/>
  <c r="O1383" i="9"/>
  <c r="O1375" i="9"/>
  <c r="O509" i="9"/>
  <c r="O574" i="9"/>
  <c r="O807" i="9"/>
  <c r="O345" i="9"/>
  <c r="O987" i="9"/>
  <c r="O971" i="9"/>
  <c r="O943" i="9"/>
  <c r="O1047" i="9"/>
  <c r="O1043" i="9"/>
  <c r="O1039" i="9"/>
  <c r="O1031" i="9"/>
  <c r="O1027" i="9"/>
  <c r="O1146" i="9"/>
  <c r="O1114" i="9"/>
  <c r="O1340" i="9"/>
  <c r="O579" i="9"/>
  <c r="O823" i="9"/>
  <c r="O1214" i="9"/>
  <c r="O815" i="9"/>
  <c r="O1025" i="9"/>
  <c r="O479" i="9"/>
  <c r="O454" i="9"/>
  <c r="O408" i="9"/>
  <c r="O776" i="9"/>
  <c r="O744" i="9"/>
  <c r="O1133" i="9"/>
  <c r="O559" i="9"/>
  <c r="O1077" i="9"/>
  <c r="O1061" i="9"/>
  <c r="O476" i="9"/>
  <c r="O453" i="9"/>
  <c r="O1330" i="9"/>
  <c r="O1016" i="9"/>
  <c r="O1012" i="9"/>
  <c r="O1004" i="9"/>
  <c r="O1000" i="9"/>
  <c r="O989" i="9"/>
  <c r="O1048" i="9"/>
  <c r="O1044" i="9"/>
  <c r="O1032" i="9"/>
  <c r="O1028" i="9"/>
  <c r="O1024" i="9"/>
  <c r="O1103" i="9"/>
  <c r="O1171" i="9"/>
  <c r="O1167" i="9"/>
  <c r="O1284" i="9"/>
  <c r="O1276" i="9"/>
  <c r="O1353" i="9"/>
  <c r="O1350" i="9"/>
  <c r="O1346" i="9"/>
  <c r="O458" i="9"/>
  <c r="O442" i="9"/>
  <c r="O424" i="9"/>
  <c r="O772" i="9"/>
  <c r="O752" i="9"/>
  <c r="O1081" i="9"/>
  <c r="O991" i="9"/>
  <c r="O1365" i="9"/>
  <c r="O436" i="9"/>
  <c r="O420" i="9"/>
  <c r="O404" i="9"/>
  <c r="O784" i="9"/>
  <c r="O768" i="9"/>
  <c r="O547" i="9"/>
  <c r="O1073" i="9"/>
  <c r="O1049" i="9"/>
  <c r="O565" i="9"/>
  <c r="O450" i="9"/>
  <c r="O392" i="9"/>
  <c r="O760" i="9"/>
  <c r="O825" i="9"/>
  <c r="O1125" i="9"/>
  <c r="O563" i="9"/>
  <c r="O543" i="9"/>
  <c r="O1065" i="9"/>
  <c r="O346" i="9"/>
  <c r="O403" i="9"/>
  <c r="O1322" i="9"/>
  <c r="O506" i="9"/>
  <c r="O498" i="9"/>
  <c r="O1066" i="9"/>
  <c r="O1050" i="9"/>
  <c r="O1034" i="9"/>
  <c r="O1086" i="9"/>
  <c r="O1209" i="9"/>
  <c r="O1157" i="9"/>
  <c r="O1266" i="9"/>
  <c r="O1078" i="9"/>
  <c r="O1062" i="9"/>
  <c r="O1150" i="9"/>
  <c r="O1134" i="9"/>
  <c r="O1126" i="9"/>
  <c r="O1122" i="9"/>
  <c r="O1118" i="9"/>
  <c r="O1198" i="9"/>
  <c r="O1182" i="9"/>
  <c r="O1303" i="9"/>
  <c r="O1337" i="9"/>
  <c r="O1333" i="9"/>
  <c r="O1318" i="9"/>
  <c r="O1314" i="9"/>
  <c r="O1310" i="9"/>
  <c r="O1370" i="9"/>
  <c r="O1386" i="9"/>
  <c r="O340" i="9"/>
  <c r="O376" i="9"/>
  <c r="O368" i="9"/>
  <c r="O466" i="9"/>
  <c r="O456" i="9"/>
  <c r="O438" i="9"/>
  <c r="O422" i="9"/>
  <c r="O406" i="9"/>
  <c r="O390" i="9"/>
  <c r="O562" i="9"/>
  <c r="O546" i="9"/>
  <c r="O711" i="9"/>
  <c r="O703" i="9"/>
  <c r="O824" i="9"/>
  <c r="O912" i="9"/>
  <c r="O904" i="9"/>
  <c r="O896" i="9"/>
  <c r="O888" i="9"/>
  <c r="O884" i="9"/>
  <c r="O846" i="9"/>
  <c r="O996" i="9"/>
  <c r="O1057" i="9"/>
  <c r="O1046" i="9"/>
  <c r="O1030" i="9"/>
  <c r="O1022" i="9"/>
  <c r="O1094" i="9"/>
  <c r="O1090" i="9"/>
  <c r="O1217" i="9"/>
  <c r="O1213" i="9"/>
  <c r="O1181" i="9"/>
  <c r="O1166" i="9"/>
  <c r="O1162" i="9"/>
  <c r="O1158" i="9"/>
  <c r="O1298" i="9"/>
  <c r="O1290" i="9"/>
  <c r="O1271" i="9"/>
  <c r="O1267" i="9"/>
  <c r="O1329" i="9"/>
  <c r="O1325" i="9"/>
  <c r="O1378" i="9"/>
  <c r="O1374" i="9"/>
  <c r="O728" i="9"/>
  <c r="O700" i="9"/>
  <c r="O471" i="9"/>
  <c r="O401" i="9"/>
  <c r="O561" i="9"/>
  <c r="O549" i="9"/>
  <c r="O541" i="9"/>
  <c r="O533" i="9"/>
  <c r="O758" i="9"/>
  <c r="O742" i="9"/>
  <c r="O984" i="9"/>
  <c r="O1045" i="9"/>
  <c r="O1033" i="9"/>
  <c r="O1212" i="9"/>
  <c r="O1161" i="9"/>
  <c r="O353" i="9"/>
  <c r="O379" i="9"/>
  <c r="O517" i="9"/>
  <c r="O582" i="9"/>
  <c r="O578" i="9"/>
  <c r="O573" i="9"/>
  <c r="O730" i="9"/>
  <c r="O722" i="9"/>
  <c r="O1019" i="9"/>
  <c r="O1003" i="9"/>
  <c r="O975" i="9"/>
  <c r="O959" i="9"/>
  <c r="O952" i="9"/>
  <c r="O948" i="9"/>
  <c r="O940" i="9"/>
  <c r="O1080" i="9"/>
  <c r="O1076" i="9"/>
  <c r="O1064" i="9"/>
  <c r="O1060" i="9"/>
  <c r="O1132" i="9"/>
  <c r="O1124" i="9"/>
  <c r="O1200" i="9"/>
  <c r="O1196" i="9"/>
  <c r="O1184" i="9"/>
  <c r="O1331" i="9"/>
  <c r="O1320" i="9"/>
  <c r="O1316" i="9"/>
  <c r="O1312" i="9"/>
  <c r="O725" i="9"/>
  <c r="O827" i="9"/>
  <c r="O451" i="9"/>
  <c r="O545" i="9"/>
  <c r="O782" i="9"/>
  <c r="O766" i="9"/>
  <c r="O750" i="9"/>
  <c r="O972" i="9"/>
  <c r="O1041" i="9"/>
  <c r="O1029" i="9"/>
  <c r="O1101" i="9"/>
  <c r="O1357" i="9"/>
  <c r="O1100" i="9"/>
  <c r="O1092" i="9"/>
  <c r="O1215" i="9"/>
  <c r="O1211" i="9"/>
  <c r="O1172" i="9"/>
  <c r="O1168" i="9"/>
  <c r="O1285" i="9"/>
  <c r="O1269" i="9"/>
  <c r="O1323" i="9"/>
  <c r="O377" i="9"/>
  <c r="O732" i="9"/>
  <c r="O716" i="9"/>
  <c r="O348" i="9"/>
  <c r="O774" i="9"/>
  <c r="O980" i="9"/>
  <c r="O968" i="9"/>
  <c r="O1037" i="9"/>
  <c r="O1093" i="9"/>
  <c r="O1216" i="9"/>
  <c r="O1169" i="9"/>
  <c r="O501" i="9"/>
  <c r="O431" i="9"/>
  <c r="O415" i="9"/>
  <c r="O581" i="9"/>
  <c r="O572" i="9"/>
  <c r="O729" i="9"/>
  <c r="O697" i="9"/>
  <c r="O689" i="9"/>
  <c r="O821" i="9"/>
  <c r="O817" i="9"/>
  <c r="O808" i="9"/>
  <c r="O805" i="9"/>
  <c r="O801" i="9"/>
  <c r="O828" i="9"/>
  <c r="O955" i="9"/>
  <c r="O939" i="9"/>
  <c r="O1082" i="9"/>
  <c r="O1079" i="9"/>
  <c r="O1075" i="9"/>
  <c r="O1063" i="9"/>
  <c r="O1059" i="9"/>
  <c r="O1218" i="9"/>
  <c r="O1202" i="9"/>
  <c r="O1199" i="9"/>
  <c r="O1195" i="9"/>
  <c r="O1183" i="9"/>
  <c r="O1308" i="9"/>
  <c r="O1342" i="9"/>
  <c r="O1338" i="9"/>
  <c r="O1395" i="9"/>
  <c r="O1391" i="9"/>
  <c r="O351" i="9"/>
  <c r="O349" i="9"/>
  <c r="O347" i="9"/>
  <c r="O504" i="9"/>
  <c r="O502" i="9"/>
  <c r="O490" i="9"/>
  <c r="O488" i="9"/>
  <c r="O486" i="9"/>
  <c r="O482" i="9"/>
  <c r="O468" i="9"/>
  <c r="O435" i="9"/>
  <c r="O433" i="9"/>
  <c r="O419" i="9"/>
  <c r="O417" i="9"/>
  <c r="O399" i="9"/>
  <c r="O557" i="9"/>
  <c r="O532" i="9"/>
  <c r="O528" i="9"/>
  <c r="O587" i="9"/>
  <c r="O735" i="9"/>
  <c r="O698" i="9"/>
  <c r="O692" i="9"/>
  <c r="O691" i="9"/>
  <c r="O822" i="9"/>
  <c r="O799" i="9"/>
  <c r="O793" i="9"/>
  <c r="O791" i="9"/>
  <c r="O789" i="9"/>
  <c r="O780" i="9"/>
  <c r="O765" i="9"/>
  <c r="O757" i="9"/>
  <c r="O747" i="9"/>
  <c r="O909" i="9"/>
  <c r="O901" i="9"/>
  <c r="O844" i="9"/>
  <c r="O838" i="9"/>
  <c r="O836" i="9"/>
  <c r="O834" i="9"/>
  <c r="O1011" i="9"/>
  <c r="O999" i="9"/>
  <c r="O992" i="9"/>
  <c r="O979" i="9"/>
  <c r="O967" i="9"/>
  <c r="O960" i="9"/>
  <c r="O947" i="9"/>
  <c r="O1083" i="9"/>
  <c r="O1072" i="9"/>
  <c r="O1070" i="9"/>
  <c r="O1068" i="9"/>
  <c r="O1058" i="9"/>
  <c r="O1055" i="9"/>
  <c r="O1053" i="9"/>
  <c r="O1051" i="9"/>
  <c r="O1040" i="9"/>
  <c r="O1038" i="9"/>
  <c r="O1036" i="9"/>
  <c r="O1026" i="9"/>
  <c r="O1023" i="9"/>
  <c r="O1021" i="9"/>
  <c r="O1149" i="9"/>
  <c r="O1141" i="9"/>
  <c r="O1127" i="9"/>
  <c r="O1119" i="9"/>
  <c r="O1116" i="9"/>
  <c r="O1110" i="9"/>
  <c r="O1108" i="9"/>
  <c r="O1106" i="9"/>
  <c r="O1098" i="9"/>
  <c r="O1085" i="9"/>
  <c r="O1222" i="9"/>
  <c r="O1220" i="9"/>
  <c r="O1210" i="9"/>
  <c r="O1207" i="9"/>
  <c r="O1205" i="9"/>
  <c r="O1203" i="9"/>
  <c r="O1192" i="9"/>
  <c r="O1190" i="9"/>
  <c r="O1188" i="9"/>
  <c r="O1179" i="9"/>
  <c r="O1177" i="9"/>
  <c r="O1175" i="9"/>
  <c r="O1165" i="9"/>
  <c r="O1154" i="9"/>
  <c r="O1306" i="9"/>
  <c r="O1301" i="9"/>
  <c r="O1299" i="9"/>
  <c r="O1295" i="9"/>
  <c r="O1293" i="9"/>
  <c r="O1268" i="9"/>
  <c r="O1336" i="9"/>
  <c r="O1334" i="9"/>
  <c r="O1332" i="9"/>
  <c r="O1321" i="9"/>
  <c r="O1317" i="9"/>
  <c r="O1315" i="9"/>
  <c r="O1366" i="9"/>
  <c r="O1349" i="9"/>
  <c r="O1387" i="9"/>
  <c r="O331" i="9"/>
  <c r="O335" i="9"/>
  <c r="O365" i="9"/>
  <c r="O357" i="9"/>
  <c r="O375" i="9"/>
  <c r="O499" i="9"/>
  <c r="O485" i="9"/>
  <c r="O483" i="9"/>
  <c r="O467" i="9"/>
  <c r="O449" i="9"/>
  <c r="O416" i="9"/>
  <c r="O400" i="9"/>
  <c r="O550" i="9"/>
  <c r="O534" i="9"/>
  <c r="O531" i="9"/>
  <c r="O529" i="9"/>
  <c r="O527" i="9"/>
  <c r="O508" i="9"/>
  <c r="O569" i="9"/>
  <c r="O686" i="9"/>
  <c r="O736" i="9"/>
  <c r="O712" i="9"/>
  <c r="O813" i="9"/>
  <c r="O798" i="9"/>
  <c r="O790" i="9"/>
  <c r="O779" i="9"/>
  <c r="O771" i="9"/>
  <c r="O756" i="9"/>
  <c r="O748" i="9"/>
  <c r="O900" i="9"/>
  <c r="O892" i="9"/>
  <c r="O843" i="9"/>
  <c r="O835" i="9"/>
  <c r="O1015" i="9"/>
  <c r="O1008" i="9"/>
  <c r="O995" i="9"/>
  <c r="O983" i="9"/>
  <c r="O976" i="9"/>
  <c r="O963" i="9"/>
  <c r="O951" i="9"/>
  <c r="O944" i="9"/>
  <c r="O1084" i="9"/>
  <c r="O1074" i="9"/>
  <c r="O1071" i="9"/>
  <c r="O1069" i="9"/>
  <c r="O1067" i="9"/>
  <c r="O1056" i="9"/>
  <c r="O1054" i="9"/>
  <c r="O1052" i="9"/>
  <c r="O1042" i="9"/>
  <c r="O1035" i="9"/>
  <c r="O1020" i="9"/>
  <c r="O1151" i="9"/>
  <c r="O1148" i="9"/>
  <c r="O1142" i="9"/>
  <c r="O1140" i="9"/>
  <c r="O1138" i="9"/>
  <c r="O1130" i="9"/>
  <c r="O1117" i="9"/>
  <c r="O1109" i="9"/>
  <c r="O1095" i="9"/>
  <c r="O1087" i="9"/>
  <c r="O1223" i="9"/>
  <c r="O1221" i="9"/>
  <c r="O1219" i="9"/>
  <c r="O1208" i="9"/>
  <c r="O1206" i="9"/>
  <c r="O1204" i="9"/>
  <c r="O1194" i="9"/>
  <c r="O1191" i="9"/>
  <c r="O1189" i="9"/>
  <c r="O1187" i="9"/>
  <c r="O1180" i="9"/>
  <c r="O1176" i="9"/>
  <c r="O1174" i="9"/>
  <c r="O1170" i="9"/>
  <c r="O1153" i="9"/>
  <c r="O1307" i="9"/>
  <c r="O1300" i="9"/>
  <c r="O1292" i="9"/>
  <c r="O1282" i="9"/>
  <c r="O1274" i="9"/>
  <c r="O1263" i="9"/>
  <c r="O1327" i="9"/>
  <c r="O1361" i="9"/>
  <c r="O1382" i="9"/>
  <c r="O366" i="9"/>
  <c r="O382" i="9"/>
  <c r="O380" i="9"/>
  <c r="O432" i="9"/>
  <c r="O570" i="9"/>
  <c r="O721" i="9"/>
  <c r="O814" i="9"/>
  <c r="O806" i="9"/>
  <c r="O764" i="9"/>
  <c r="O908" i="9"/>
  <c r="O893" i="9"/>
  <c r="O885" i="9"/>
  <c r="O1283" i="9"/>
  <c r="O1279" i="9"/>
  <c r="O1277" i="9"/>
  <c r="O1341" i="9"/>
  <c r="O1339" i="9"/>
  <c r="O1335" i="9"/>
  <c r="O1328" i="9"/>
  <c r="O1326" i="9"/>
  <c r="O1324" i="9"/>
  <c r="O1313" i="9"/>
  <c r="O1309" i="9"/>
  <c r="O1373" i="9"/>
  <c r="O1369" i="9"/>
  <c r="O1358" i="9"/>
  <c r="O1394" i="9"/>
  <c r="O1390" i="9"/>
  <c r="O1379" i="9"/>
  <c r="O333" i="9"/>
  <c r="O341" i="9"/>
  <c r="O339" i="9"/>
  <c r="O337" i="9"/>
  <c r="O358" i="9"/>
  <c r="O354" i="9"/>
  <c r="O388" i="9"/>
  <c r="O371" i="9"/>
  <c r="O369" i="9"/>
  <c r="O367" i="9"/>
  <c r="O493" i="9"/>
  <c r="O491" i="9"/>
  <c r="O489" i="9"/>
  <c r="O480" i="9"/>
  <c r="O477" i="9"/>
  <c r="O461" i="9"/>
  <c r="O459" i="9"/>
  <c r="O457" i="9"/>
  <c r="O448" i="9"/>
  <c r="O446" i="9"/>
  <c r="O427" i="9"/>
  <c r="O425" i="9"/>
  <c r="O423" i="9"/>
  <c r="O414" i="9"/>
  <c r="O412" i="9"/>
  <c r="O395" i="9"/>
  <c r="O393" i="9"/>
  <c r="O391" i="9"/>
  <c r="O567" i="9"/>
  <c r="O556" i="9"/>
  <c r="O554" i="9"/>
  <c r="O552" i="9"/>
  <c r="O542" i="9"/>
  <c r="O539" i="9"/>
  <c r="O537" i="9"/>
  <c r="O535" i="9"/>
  <c r="O524" i="9"/>
  <c r="O522" i="9"/>
  <c r="O513" i="9"/>
  <c r="O510" i="9"/>
  <c r="O576" i="9"/>
  <c r="O737" i="9"/>
  <c r="O727" i="9"/>
  <c r="O719" i="9"/>
  <c r="O714" i="9"/>
  <c r="O708" i="9"/>
  <c r="O706" i="9"/>
  <c r="O704" i="9"/>
  <c r="O696" i="9"/>
  <c r="O688" i="9"/>
  <c r="O819" i="9"/>
  <c r="O810" i="9"/>
  <c r="O809" i="9"/>
  <c r="O803" i="9"/>
  <c r="O794" i="9"/>
  <c r="O792" i="9"/>
  <c r="O786" i="9"/>
  <c r="O777" i="9"/>
  <c r="O775" i="9"/>
  <c r="O770" i="9"/>
  <c r="O761" i="9"/>
  <c r="O759" i="9"/>
  <c r="O754" i="9"/>
  <c r="O745" i="9"/>
  <c r="O743" i="9"/>
  <c r="O826" i="9"/>
  <c r="O914" i="9"/>
  <c r="O905" i="9"/>
  <c r="O903" i="9"/>
  <c r="O898" i="9"/>
  <c r="O889" i="9"/>
  <c r="O887" i="9"/>
  <c r="O882" i="9"/>
  <c r="O839" i="9"/>
  <c r="O837" i="9"/>
  <c r="O832" i="9"/>
  <c r="O1017" i="9"/>
  <c r="O1014" i="9"/>
  <c r="O1009" i="9"/>
  <c r="O1006" i="9"/>
  <c r="O1001" i="9"/>
  <c r="O998" i="9"/>
  <c r="O993" i="9"/>
  <c r="O990" i="9"/>
  <c r="O985" i="9"/>
  <c r="O982" i="9"/>
  <c r="O977" i="9"/>
  <c r="O974" i="9"/>
  <c r="O969" i="9"/>
  <c r="O966" i="9"/>
  <c r="O961" i="9"/>
  <c r="O958" i="9"/>
  <c r="O953" i="9"/>
  <c r="O950" i="9"/>
  <c r="O945" i="9"/>
  <c r="O942" i="9"/>
  <c r="O1145" i="9"/>
  <c r="O1139" i="9"/>
  <c r="O1136" i="9"/>
  <c r="O1129" i="9"/>
  <c r="O1123" i="9"/>
  <c r="O1120" i="9"/>
  <c r="O1113" i="9"/>
  <c r="O1107" i="9"/>
  <c r="O1104" i="9"/>
  <c r="O1097" i="9"/>
  <c r="O1091" i="9"/>
  <c r="O1088" i="9"/>
  <c r="O1164" i="9"/>
  <c r="O1159" i="9"/>
  <c r="O1156" i="9"/>
  <c r="O1259" i="9"/>
  <c r="O1304" i="9"/>
  <c r="O1302" i="9"/>
  <c r="O1297" i="9"/>
  <c r="O1288" i="9"/>
  <c r="O1286" i="9"/>
  <c r="O1281" i="9"/>
  <c r="O1272" i="9"/>
  <c r="O1270" i="9"/>
  <c r="O1265" i="9"/>
  <c r="O1260" i="9"/>
  <c r="O1371" i="9"/>
  <c r="O1368" i="9"/>
  <c r="O1363" i="9"/>
  <c r="O1360" i="9"/>
  <c r="O1355" i="9"/>
  <c r="O1352" i="9"/>
  <c r="O1347" i="9"/>
  <c r="O1344" i="9"/>
  <c r="O1392" i="9"/>
  <c r="O1389" i="9"/>
  <c r="O1384" i="9"/>
  <c r="O1381" i="9"/>
  <c r="O1376" i="9"/>
  <c r="O332" i="9"/>
  <c r="O344" i="9"/>
  <c r="O342" i="9"/>
  <c r="O338" i="9"/>
  <c r="O336" i="9"/>
  <c r="O350" i="9"/>
  <c r="O363" i="9"/>
  <c r="O361" i="9"/>
  <c r="O359" i="9"/>
  <c r="O387" i="9"/>
  <c r="O385" i="9"/>
  <c r="O383" i="9"/>
  <c r="O374" i="9"/>
  <c r="O373" i="9"/>
  <c r="O507" i="9"/>
  <c r="O505" i="9"/>
  <c r="O496" i="9"/>
  <c r="O494" i="9"/>
  <c r="O475" i="9"/>
  <c r="O472" i="9"/>
  <c r="O469" i="9"/>
  <c r="O465" i="9"/>
  <c r="O462" i="9"/>
  <c r="O445" i="9"/>
  <c r="O443" i="9"/>
  <c r="O441" i="9"/>
  <c r="O430" i="9"/>
  <c r="O428" i="9"/>
  <c r="O411" i="9"/>
  <c r="O409" i="9"/>
  <c r="O407" i="9"/>
  <c r="O398" i="9"/>
  <c r="O396" i="9"/>
  <c r="O558" i="9"/>
  <c r="O555" i="9"/>
  <c r="O553" i="9"/>
  <c r="O551" i="9"/>
  <c r="O540" i="9"/>
  <c r="O538" i="9"/>
  <c r="O536" i="9"/>
  <c r="O530" i="9"/>
  <c r="O526" i="9"/>
  <c r="O523" i="9"/>
  <c r="O521" i="9"/>
  <c r="O519" i="9"/>
  <c r="O516" i="9"/>
  <c r="O514" i="9"/>
  <c r="O584" i="9"/>
  <c r="O740" i="9"/>
  <c r="O738" i="9"/>
  <c r="O720" i="9"/>
  <c r="O713" i="9"/>
  <c r="O705" i="9"/>
  <c r="O695" i="9"/>
  <c r="O687" i="9"/>
  <c r="O818" i="9"/>
  <c r="O816" i="9"/>
  <c r="O811" i="9"/>
  <c r="O802" i="9"/>
  <c r="O800" i="9"/>
  <c r="O795" i="9"/>
  <c r="O785" i="9"/>
  <c r="O783" i="9"/>
  <c r="O778" i="9"/>
  <c r="O769" i="9"/>
  <c r="O767" i="9"/>
  <c r="O762" i="9"/>
  <c r="O753" i="9"/>
  <c r="O751" i="9"/>
  <c r="O746" i="9"/>
  <c r="O913" i="9"/>
  <c r="O911" i="9"/>
  <c r="O906" i="9"/>
  <c r="O897" i="9"/>
  <c r="O895" i="9"/>
  <c r="O890" i="9"/>
  <c r="O881" i="9"/>
  <c r="O845" i="9"/>
  <c r="O840" i="9"/>
  <c r="O831" i="9"/>
  <c r="O829" i="9"/>
  <c r="O1018" i="9"/>
  <c r="O1013" i="9"/>
  <c r="O1010" i="9"/>
  <c r="O1005" i="9"/>
  <c r="O1002" i="9"/>
  <c r="O997" i="9"/>
  <c r="O994" i="9"/>
  <c r="O988" i="9"/>
  <c r="O986" i="9"/>
  <c r="O981" i="9"/>
  <c r="O978" i="9"/>
  <c r="O973" i="9"/>
  <c r="O970" i="9"/>
  <c r="O965" i="9"/>
  <c r="O962" i="9"/>
  <c r="O957" i="9"/>
  <c r="O954" i="9"/>
  <c r="O949" i="9"/>
  <c r="O946" i="9"/>
  <c r="O941" i="9"/>
  <c r="O938" i="9"/>
  <c r="O1147" i="9"/>
  <c r="O1144" i="9"/>
  <c r="O1137" i="9"/>
  <c r="O1131" i="9"/>
  <c r="O1128" i="9"/>
  <c r="O1121" i="9"/>
  <c r="O1115" i="9"/>
  <c r="O1112" i="9"/>
  <c r="O1105" i="9"/>
  <c r="O1099" i="9"/>
  <c r="O1096" i="9"/>
  <c r="O1089" i="9"/>
  <c r="O1163" i="9"/>
  <c r="O1160" i="9"/>
  <c r="O1155" i="9"/>
  <c r="O1152" i="9"/>
  <c r="O1305" i="9"/>
  <c r="O1296" i="9"/>
  <c r="O1294" i="9"/>
  <c r="O1289" i="9"/>
  <c r="O1280" i="9"/>
  <c r="O1278" i="9"/>
  <c r="O1273" i="9"/>
  <c r="O1264" i="9"/>
  <c r="O1262" i="9"/>
  <c r="O1372" i="9"/>
  <c r="O1367" i="9"/>
  <c r="O1364" i="9"/>
  <c r="O1359" i="9"/>
  <c r="O1356" i="9"/>
  <c r="O1351" i="9"/>
  <c r="O1348" i="9"/>
  <c r="O1393" i="9"/>
  <c r="O1388" i="9"/>
  <c r="O1385" i="9"/>
  <c r="O1380" i="9"/>
  <c r="O1377" i="9"/>
  <c r="O352" i="9"/>
  <c r="O733" i="9"/>
  <c r="O731" i="9"/>
  <c r="O726" i="9"/>
  <c r="O717" i="9"/>
  <c r="O715" i="9"/>
  <c r="O710" i="9"/>
  <c r="O701" i="9"/>
  <c r="O699" i="9"/>
  <c r="O694" i="9"/>
  <c r="O356" i="9"/>
  <c r="O520" i="9"/>
  <c r="O515" i="9"/>
  <c r="O511" i="9"/>
  <c r="O334" i="9"/>
  <c r="O343" i="9"/>
  <c r="O362" i="9"/>
  <c r="O360" i="9"/>
  <c r="O355" i="9"/>
  <c r="O389" i="9"/>
  <c r="O386" i="9"/>
  <c r="O381" i="9"/>
  <c r="O378" i="9"/>
  <c r="O372" i="9"/>
  <c r="O370" i="9"/>
  <c r="O503" i="9"/>
  <c r="O500" i="9"/>
  <c r="O495" i="9"/>
  <c r="O492" i="9"/>
  <c r="O487" i="9"/>
  <c r="O484" i="9"/>
  <c r="O478" i="9"/>
  <c r="O474" i="9"/>
  <c r="O464" i="9"/>
  <c r="O473" i="9"/>
  <c r="O463" i="9"/>
  <c r="O460" i="9"/>
  <c r="O455" i="9"/>
  <c r="O452" i="9"/>
  <c r="O447" i="9"/>
  <c r="O444" i="9"/>
  <c r="O437" i="9"/>
  <c r="O434" i="9"/>
  <c r="O429" i="9"/>
  <c r="O426" i="9"/>
  <c r="O421" i="9"/>
  <c r="O418" i="9"/>
  <c r="O413" i="9"/>
  <c r="O410" i="9"/>
  <c r="O405" i="9"/>
  <c r="O402" i="9"/>
  <c r="O397" i="9"/>
  <c r="O394" i="9"/>
  <c r="O585" i="9"/>
  <c r="O580" i="9"/>
  <c r="O577" i="9"/>
  <c r="O571" i="9"/>
  <c r="O568" i="9"/>
  <c r="O741" i="9"/>
  <c r="O739" i="9"/>
  <c r="O734" i="9"/>
  <c r="O724" i="9"/>
  <c r="O723" i="9"/>
  <c r="O718" i="9"/>
  <c r="O709" i="9"/>
  <c r="O707" i="9"/>
  <c r="O702" i="9"/>
  <c r="O693" i="9"/>
  <c r="O690" i="9"/>
  <c r="M323" i="9" l="1"/>
  <c r="N323" i="9"/>
  <c r="M324" i="9"/>
  <c r="N324" i="9"/>
  <c r="M325" i="9"/>
  <c r="N325" i="9"/>
  <c r="M326" i="9"/>
  <c r="N326" i="9"/>
  <c r="M328" i="9"/>
  <c r="N328" i="9"/>
  <c r="C324" i="9"/>
  <c r="C325" i="9"/>
  <c r="C326" i="9"/>
  <c r="C328" i="9"/>
  <c r="C323" i="9"/>
  <c r="M288" i="9"/>
  <c r="N288" i="9"/>
  <c r="M289" i="9"/>
  <c r="N289" i="9"/>
  <c r="M291" i="9"/>
  <c r="N291" i="9"/>
  <c r="M293" i="9"/>
  <c r="N293" i="9"/>
  <c r="M294" i="9"/>
  <c r="N294" i="9"/>
  <c r="M296" i="9"/>
  <c r="N296" i="9"/>
  <c r="M297" i="9"/>
  <c r="N297" i="9"/>
  <c r="M301" i="9"/>
  <c r="N301" i="9"/>
  <c r="C288" i="9"/>
  <c r="C289" i="9"/>
  <c r="C291" i="9"/>
  <c r="C293" i="9"/>
  <c r="C294" i="9"/>
  <c r="C296" i="9"/>
  <c r="C297" i="9"/>
  <c r="C301" i="9"/>
  <c r="M282" i="9"/>
  <c r="N282" i="9"/>
  <c r="M283" i="9"/>
  <c r="N283" i="9"/>
  <c r="M284" i="9"/>
  <c r="N284" i="9"/>
  <c r="C282" i="9"/>
  <c r="C283" i="9"/>
  <c r="C284" i="9"/>
  <c r="M272" i="9"/>
  <c r="N272" i="9"/>
  <c r="M273" i="9"/>
  <c r="N273" i="9"/>
  <c r="M275" i="9"/>
  <c r="N275" i="9"/>
  <c r="M280" i="9"/>
  <c r="N280" i="9"/>
  <c r="M281" i="9"/>
  <c r="N281" i="9"/>
  <c r="C272" i="9"/>
  <c r="C273" i="9"/>
  <c r="C275" i="9"/>
  <c r="C280" i="9"/>
  <c r="C281" i="9"/>
  <c r="M266" i="9"/>
  <c r="N266" i="9"/>
  <c r="M267" i="9"/>
  <c r="N267" i="9"/>
  <c r="M268" i="9"/>
  <c r="N268" i="9"/>
  <c r="M269" i="9"/>
  <c r="N269" i="9"/>
  <c r="M270" i="9"/>
  <c r="N270" i="9"/>
  <c r="M271" i="9"/>
  <c r="N271" i="9"/>
  <c r="C266" i="9"/>
  <c r="C267" i="9"/>
  <c r="C268" i="9"/>
  <c r="C269" i="9"/>
  <c r="C270" i="9"/>
  <c r="C271" i="9"/>
  <c r="M260" i="9"/>
  <c r="N260" i="9"/>
  <c r="M261" i="9"/>
  <c r="N261" i="9"/>
  <c r="M262" i="9"/>
  <c r="N262" i="9"/>
  <c r="M263" i="9"/>
  <c r="N263" i="9"/>
  <c r="M264" i="9"/>
  <c r="N264" i="9"/>
  <c r="M265" i="9"/>
  <c r="N265" i="9"/>
  <c r="C260" i="9"/>
  <c r="C261" i="9"/>
  <c r="C262" i="9"/>
  <c r="C263" i="9"/>
  <c r="C264" i="9"/>
  <c r="C265" i="9"/>
  <c r="M250" i="9"/>
  <c r="N250" i="9"/>
  <c r="M251" i="9"/>
  <c r="N251" i="9"/>
  <c r="M252" i="9"/>
  <c r="N252" i="9"/>
  <c r="M254" i="9"/>
  <c r="N254" i="9"/>
  <c r="M255" i="9"/>
  <c r="N255" i="9"/>
  <c r="M256" i="9"/>
  <c r="N256" i="9"/>
  <c r="M257" i="9"/>
  <c r="N257" i="9"/>
  <c r="C250" i="9"/>
  <c r="C251" i="9"/>
  <c r="C252" i="9"/>
  <c r="C254" i="9"/>
  <c r="C255" i="9"/>
  <c r="C256" i="9"/>
  <c r="C257" i="9"/>
  <c r="M242" i="9"/>
  <c r="N242" i="9"/>
  <c r="M243" i="9"/>
  <c r="N243" i="9"/>
  <c r="M244" i="9"/>
  <c r="N244" i="9"/>
  <c r="M245" i="9"/>
  <c r="N245" i="9"/>
  <c r="M246" i="9"/>
  <c r="N246" i="9"/>
  <c r="M249" i="9"/>
  <c r="N249" i="9"/>
  <c r="C246" i="9"/>
  <c r="C242" i="9"/>
  <c r="C243" i="9"/>
  <c r="C244" i="9"/>
  <c r="C245" i="9"/>
  <c r="C249" i="9"/>
  <c r="M234" i="9"/>
  <c r="N234" i="9"/>
  <c r="M235" i="9"/>
  <c r="N235" i="9"/>
  <c r="M237" i="9"/>
  <c r="N237" i="9"/>
  <c r="M238" i="9"/>
  <c r="N238" i="9"/>
  <c r="M239" i="9"/>
  <c r="N239" i="9"/>
  <c r="M240" i="9"/>
  <c r="N240" i="9"/>
  <c r="M241" i="9"/>
  <c r="N241" i="9"/>
  <c r="C237" i="9"/>
  <c r="C238" i="9"/>
  <c r="C239" i="9"/>
  <c r="C240" i="9"/>
  <c r="C241" i="9"/>
  <c r="C235" i="9"/>
  <c r="C234" i="9"/>
  <c r="M231" i="9"/>
  <c r="N231" i="9"/>
  <c r="M232" i="9"/>
  <c r="N232" i="9"/>
  <c r="M233" i="9"/>
  <c r="N233" i="9"/>
  <c r="N230" i="9"/>
  <c r="M230" i="9"/>
  <c r="C230" i="9"/>
  <c r="C231" i="9"/>
  <c r="C232" i="9"/>
  <c r="C233" i="9"/>
  <c r="C206" i="9"/>
  <c r="E1122" i="9" l="1"/>
  <c r="D1122" i="9" s="1"/>
  <c r="F1122" i="9"/>
  <c r="E357" i="9"/>
  <c r="D357" i="9" s="1"/>
  <c r="F357" i="9"/>
  <c r="E366" i="9"/>
  <c r="D366" i="9" s="1"/>
  <c r="F366" i="9"/>
  <c r="F1522" i="9"/>
  <c r="E1522" i="9"/>
  <c r="D1522" i="9" s="1"/>
  <c r="E1002" i="9"/>
  <c r="D1002" i="9" s="1"/>
  <c r="F1002" i="9"/>
  <c r="E1376" i="9"/>
  <c r="D1376" i="9" s="1"/>
  <c r="F1376" i="9"/>
  <c r="F1070" i="9"/>
  <c r="E1070" i="9"/>
  <c r="D1070" i="9" s="1"/>
  <c r="E155" i="9"/>
  <c r="D155" i="9" s="1"/>
  <c r="F155" i="9"/>
  <c r="E253" i="9"/>
  <c r="D253" i="9" s="1"/>
  <c r="F253" i="9"/>
  <c r="E727" i="9"/>
  <c r="D727" i="9" s="1"/>
  <c r="F727" i="9"/>
  <c r="F570" i="9"/>
  <c r="E570" i="9"/>
  <c r="D570" i="9" s="1"/>
  <c r="F1127" i="9"/>
  <c r="E1127" i="9"/>
  <c r="D1127" i="9" s="1"/>
  <c r="E1308" i="9"/>
  <c r="D1308" i="9" s="1"/>
  <c r="F1308" i="9"/>
  <c r="F528" i="9"/>
  <c r="E528" i="9"/>
  <c r="D528" i="9" s="1"/>
  <c r="F535" i="9"/>
  <c r="E535" i="9"/>
  <c r="D535" i="9" s="1"/>
  <c r="F1427" i="9"/>
  <c r="E1427" i="9"/>
  <c r="D1427" i="9" s="1"/>
  <c r="F1097" i="9"/>
  <c r="E1097" i="9"/>
  <c r="D1097" i="9" s="1"/>
  <c r="F1468" i="9"/>
  <c r="E1468" i="9"/>
  <c r="D1468" i="9" s="1"/>
  <c r="E508" i="9"/>
  <c r="D508" i="9" s="1"/>
  <c r="F508" i="9"/>
  <c r="F1534" i="9"/>
  <c r="E1534" i="9"/>
  <c r="D1534" i="9" s="1"/>
  <c r="E1029" i="9"/>
  <c r="D1029" i="9" s="1"/>
  <c r="F1029" i="9"/>
  <c r="F1179" i="9"/>
  <c r="E1179" i="9"/>
  <c r="D1179" i="9" s="1"/>
  <c r="E1572" i="9"/>
  <c r="D1572" i="9" s="1"/>
  <c r="F1572" i="9"/>
  <c r="E1164" i="9"/>
  <c r="D1164" i="9" s="1"/>
  <c r="F1164" i="9"/>
  <c r="F1304" i="9"/>
  <c r="E1304" i="9"/>
  <c r="D1304" i="9" s="1"/>
  <c r="E737" i="9"/>
  <c r="D737" i="9" s="1"/>
  <c r="F737" i="9"/>
  <c r="F768" i="9"/>
  <c r="E768" i="9"/>
  <c r="D768" i="9" s="1"/>
  <c r="F1332" i="9"/>
  <c r="E1332" i="9"/>
  <c r="D1332" i="9" s="1"/>
  <c r="E1555" i="9"/>
  <c r="D1555" i="9" s="1"/>
  <c r="F1555" i="9"/>
  <c r="F1083" i="9"/>
  <c r="E1083" i="9"/>
  <c r="D1083" i="9" s="1"/>
  <c r="F1184" i="9"/>
  <c r="E1184" i="9"/>
  <c r="D1184" i="9" s="1"/>
  <c r="F560" i="9"/>
  <c r="E560" i="9"/>
  <c r="D560" i="9" s="1"/>
  <c r="E1013" i="9"/>
  <c r="D1013" i="9" s="1"/>
  <c r="F1013" i="9"/>
  <c r="F1437" i="9"/>
  <c r="E1437" i="9"/>
  <c r="D1437" i="9" s="1"/>
  <c r="F317" i="9"/>
  <c r="E317" i="9"/>
  <c r="D317" i="9" s="1"/>
  <c r="E1444" i="9"/>
  <c r="D1444" i="9" s="1"/>
  <c r="F1444" i="9"/>
  <c r="F654" i="9"/>
  <c r="E654" i="9"/>
  <c r="D654" i="9" s="1"/>
  <c r="F1067" i="9"/>
  <c r="E1067" i="9"/>
  <c r="D1067" i="9" s="1"/>
  <c r="E912" i="9"/>
  <c r="D912" i="9" s="1"/>
  <c r="F912" i="9"/>
  <c r="F1035" i="9"/>
  <c r="E1035" i="9"/>
  <c r="D1035" i="9" s="1"/>
  <c r="F780" i="9"/>
  <c r="E780" i="9"/>
  <c r="D780" i="9" s="1"/>
  <c r="F1632" i="9"/>
  <c r="E1632" i="9"/>
  <c r="D1632" i="9" s="1"/>
  <c r="F804" i="9"/>
  <c r="E804" i="9"/>
  <c r="D804" i="9" s="1"/>
  <c r="F1094" i="9"/>
  <c r="E1094" i="9"/>
  <c r="D1094" i="9" s="1"/>
  <c r="E1066" i="9"/>
  <c r="D1066" i="9" s="1"/>
  <c r="F1066" i="9"/>
  <c r="E223" i="9"/>
  <c r="D223" i="9" s="1"/>
  <c r="F223" i="9"/>
  <c r="F1579" i="9"/>
  <c r="E1579" i="9"/>
  <c r="D1579" i="9" s="1"/>
  <c r="F611" i="9"/>
  <c r="E611" i="9"/>
  <c r="D611" i="9" s="1"/>
  <c r="F1367" i="9"/>
  <c r="E1367" i="9"/>
  <c r="D1367" i="9" s="1"/>
  <c r="F386" i="9"/>
  <c r="E386" i="9"/>
  <c r="D386" i="9" s="1"/>
  <c r="E206" i="9"/>
  <c r="D206" i="9" s="1"/>
  <c r="F206" i="9"/>
  <c r="E252" i="9"/>
  <c r="D252" i="9" s="1"/>
  <c r="F252" i="9"/>
  <c r="E270" i="9"/>
  <c r="D270" i="9" s="1"/>
  <c r="F270" i="9"/>
  <c r="E284" i="9"/>
  <c r="D284" i="9" s="1"/>
  <c r="F284" i="9"/>
  <c r="E325" i="9"/>
  <c r="D325" i="9" s="1"/>
  <c r="F325" i="9"/>
  <c r="E233" i="9"/>
  <c r="D233" i="9" s="1"/>
  <c r="F233" i="9"/>
  <c r="E256" i="9"/>
  <c r="D256" i="9" s="1"/>
  <c r="F256" i="9"/>
  <c r="E265" i="9"/>
  <c r="D265" i="9" s="1"/>
  <c r="F265" i="9"/>
  <c r="E269" i="9"/>
  <c r="D269" i="9" s="1"/>
  <c r="F269" i="9"/>
  <c r="F281" i="9"/>
  <c r="E281" i="9"/>
  <c r="D281" i="9" s="1"/>
  <c r="E283" i="9"/>
  <c r="D283" i="9" s="1"/>
  <c r="F283" i="9"/>
  <c r="E301" i="9"/>
  <c r="D301" i="9" s="1"/>
  <c r="F301" i="9"/>
  <c r="E324" i="9"/>
  <c r="D324" i="9" s="1"/>
  <c r="F324" i="9"/>
  <c r="E232" i="9"/>
  <c r="D232" i="9" s="1"/>
  <c r="F232" i="9"/>
  <c r="E235" i="9"/>
  <c r="D235" i="9" s="1"/>
  <c r="F235" i="9"/>
  <c r="E238" i="9"/>
  <c r="D238" i="9" s="1"/>
  <c r="F238" i="9"/>
  <c r="E249" i="9"/>
  <c r="D249" i="9" s="1"/>
  <c r="F249" i="9"/>
  <c r="E255" i="9"/>
  <c r="D255" i="9" s="1"/>
  <c r="F255" i="9"/>
  <c r="E250" i="9"/>
  <c r="D250" i="9" s="1"/>
  <c r="F250" i="9"/>
  <c r="E264" i="9"/>
  <c r="D264" i="9" s="1"/>
  <c r="F264" i="9"/>
  <c r="E282" i="9"/>
  <c r="D282" i="9" s="1"/>
  <c r="F282" i="9"/>
  <c r="E297" i="9"/>
  <c r="D297" i="9" s="1"/>
  <c r="F297" i="9"/>
  <c r="E291" i="9"/>
  <c r="D291" i="9" s="1"/>
  <c r="F291" i="9"/>
  <c r="E328" i="9"/>
  <c r="D328" i="9" s="1"/>
  <c r="F328" i="9"/>
  <c r="E244" i="9"/>
  <c r="D244" i="9" s="1"/>
  <c r="F244" i="9"/>
  <c r="E257" i="9"/>
  <c r="D257" i="9" s="1"/>
  <c r="F257" i="9"/>
  <c r="E266" i="9"/>
  <c r="D266" i="9" s="1"/>
  <c r="F266" i="9"/>
  <c r="E273" i="9"/>
  <c r="D273" i="9" s="1"/>
  <c r="F273" i="9"/>
  <c r="E294" i="9"/>
  <c r="D294" i="9" s="1"/>
  <c r="F294" i="9"/>
  <c r="E288" i="9"/>
  <c r="D288" i="9" s="1"/>
  <c r="F288" i="9"/>
  <c r="E261" i="9"/>
  <c r="D261" i="9" s="1"/>
  <c r="F261" i="9"/>
  <c r="E272" i="9"/>
  <c r="D272" i="9" s="1"/>
  <c r="F272" i="9"/>
  <c r="E323" i="9"/>
  <c r="D323" i="9" s="1"/>
  <c r="F323" i="9"/>
  <c r="E231" i="9"/>
  <c r="D231" i="9" s="1"/>
  <c r="F231" i="9"/>
  <c r="E245" i="9"/>
  <c r="D245" i="9" s="1"/>
  <c r="F245" i="9"/>
  <c r="E246" i="9"/>
  <c r="D246" i="9" s="1"/>
  <c r="F246" i="9"/>
  <c r="E263" i="9"/>
  <c r="D263" i="9" s="1"/>
  <c r="F263" i="9"/>
  <c r="E271" i="9"/>
  <c r="D271" i="9" s="1"/>
  <c r="F271" i="9"/>
  <c r="E267" i="9"/>
  <c r="D267" i="9" s="1"/>
  <c r="F267" i="9"/>
  <c r="E296" i="9"/>
  <c r="D296" i="9" s="1"/>
  <c r="F296" i="9"/>
  <c r="E289" i="9"/>
  <c r="D289" i="9" s="1"/>
  <c r="F289" i="9"/>
  <c r="E326" i="9"/>
  <c r="D326" i="9" s="1"/>
  <c r="F326" i="9"/>
  <c r="O326" i="9"/>
  <c r="O328" i="9"/>
  <c r="O325" i="9"/>
  <c r="O324" i="9"/>
  <c r="O323" i="9"/>
  <c r="O289" i="9"/>
  <c r="O288" i="9"/>
  <c r="O265" i="9"/>
  <c r="O273" i="9"/>
  <c r="O272" i="9"/>
  <c r="O293" i="9"/>
  <c r="O284" i="9"/>
  <c r="O301" i="9"/>
  <c r="O245" i="9"/>
  <c r="O256" i="9"/>
  <c r="O254" i="9"/>
  <c r="O252" i="9"/>
  <c r="O250" i="9"/>
  <c r="O263" i="9"/>
  <c r="O261" i="9"/>
  <c r="O266" i="9"/>
  <c r="O281" i="9"/>
  <c r="O244" i="9"/>
  <c r="O242" i="9"/>
  <c r="O257" i="9"/>
  <c r="O255" i="9"/>
  <c r="O264" i="9"/>
  <c r="O262" i="9"/>
  <c r="O260" i="9"/>
  <c r="O271" i="9"/>
  <c r="O233" i="9"/>
  <c r="O231" i="9"/>
  <c r="O240" i="9"/>
  <c r="O238" i="9"/>
  <c r="O269" i="9"/>
  <c r="O280" i="9"/>
  <c r="O275" i="9"/>
  <c r="O282" i="9"/>
  <c r="O241" i="9"/>
  <c r="O239" i="9"/>
  <c r="O237" i="9"/>
  <c r="O235" i="9"/>
  <c r="O243" i="9"/>
  <c r="O251" i="9"/>
  <c r="O270" i="9"/>
  <c r="O283" i="9"/>
  <c r="O296" i="9"/>
  <c r="O294" i="9"/>
  <c r="O230" i="9"/>
  <c r="O234" i="9"/>
  <c r="O246" i="9"/>
  <c r="O268" i="9"/>
  <c r="O249" i="9"/>
  <c r="O267" i="9"/>
  <c r="O297" i="9"/>
  <c r="O291" i="9"/>
  <c r="O232" i="9"/>
  <c r="M148" i="9" l="1"/>
  <c r="N148" i="9"/>
  <c r="M149" i="9"/>
  <c r="N149" i="9"/>
  <c r="M150" i="9"/>
  <c r="N150" i="9"/>
  <c r="M151" i="9"/>
  <c r="N151" i="9"/>
  <c r="M153" i="9"/>
  <c r="N153" i="9"/>
  <c r="M154" i="9"/>
  <c r="N154" i="9"/>
  <c r="M156" i="9"/>
  <c r="N156" i="9"/>
  <c r="M158" i="9"/>
  <c r="N158" i="9"/>
  <c r="M159" i="9"/>
  <c r="N159" i="9"/>
  <c r="M160" i="9"/>
  <c r="N160" i="9"/>
  <c r="M161" i="9"/>
  <c r="N161" i="9"/>
  <c r="M162" i="9"/>
  <c r="N162" i="9"/>
  <c r="M163" i="9"/>
  <c r="N163" i="9"/>
  <c r="M164" i="9"/>
  <c r="N164" i="9"/>
  <c r="M165" i="9"/>
  <c r="N165" i="9"/>
  <c r="M166" i="9"/>
  <c r="N166" i="9"/>
  <c r="M169" i="9"/>
  <c r="N169" i="9"/>
  <c r="M170" i="9"/>
  <c r="N170" i="9"/>
  <c r="M171" i="9"/>
  <c r="N171" i="9"/>
  <c r="M172" i="9"/>
  <c r="N172" i="9"/>
  <c r="M173" i="9"/>
  <c r="N173" i="9"/>
  <c r="M175" i="9"/>
  <c r="N175" i="9"/>
  <c r="M176" i="9"/>
  <c r="N176" i="9"/>
  <c r="M177" i="9"/>
  <c r="N177" i="9"/>
  <c r="M178" i="9"/>
  <c r="N178" i="9"/>
  <c r="M179" i="9"/>
  <c r="N179" i="9"/>
  <c r="M180" i="9"/>
  <c r="N180" i="9"/>
  <c r="M181" i="9"/>
  <c r="N181" i="9"/>
  <c r="M182" i="9"/>
  <c r="N182" i="9"/>
  <c r="M184" i="9"/>
  <c r="N184" i="9"/>
  <c r="M185" i="9"/>
  <c r="N185" i="9"/>
  <c r="M186" i="9"/>
  <c r="N186" i="9"/>
  <c r="M187" i="9"/>
  <c r="N187" i="9"/>
  <c r="M188" i="9"/>
  <c r="N188" i="9"/>
  <c r="M189" i="9"/>
  <c r="N189" i="9"/>
  <c r="M190" i="9"/>
  <c r="N190" i="9"/>
  <c r="M192" i="9"/>
  <c r="N192" i="9"/>
  <c r="M193" i="9"/>
  <c r="N193" i="9"/>
  <c r="M194" i="9"/>
  <c r="N194" i="9"/>
  <c r="M195" i="9"/>
  <c r="N195" i="9"/>
  <c r="M196" i="9"/>
  <c r="N196" i="9"/>
  <c r="M197" i="9"/>
  <c r="N197" i="9"/>
  <c r="M198" i="9"/>
  <c r="N198" i="9"/>
  <c r="M199" i="9"/>
  <c r="N199" i="9"/>
  <c r="M200" i="9"/>
  <c r="N200" i="9"/>
  <c r="M201" i="9"/>
  <c r="N201" i="9"/>
  <c r="M202" i="9"/>
  <c r="N202" i="9"/>
  <c r="C202" i="9"/>
  <c r="C201" i="9"/>
  <c r="C200" i="9"/>
  <c r="C199" i="9"/>
  <c r="C198" i="9"/>
  <c r="C197" i="9"/>
  <c r="C196" i="9"/>
  <c r="C195" i="9"/>
  <c r="C194" i="9"/>
  <c r="C193" i="9"/>
  <c r="C192" i="9"/>
  <c r="C190" i="9"/>
  <c r="C189" i="9"/>
  <c r="C188" i="9"/>
  <c r="C187" i="9"/>
  <c r="C186" i="9"/>
  <c r="C185" i="9"/>
  <c r="C184" i="9"/>
  <c r="C182" i="9"/>
  <c r="C181" i="9"/>
  <c r="C180" i="9"/>
  <c r="C179" i="9"/>
  <c r="C178" i="9"/>
  <c r="C177" i="9"/>
  <c r="C176" i="9"/>
  <c r="C175" i="9"/>
  <c r="C173" i="9"/>
  <c r="C172" i="9"/>
  <c r="C171" i="9"/>
  <c r="C170" i="9"/>
  <c r="C169" i="9"/>
  <c r="C166" i="9"/>
  <c r="C165" i="9"/>
  <c r="C164" i="9"/>
  <c r="C163" i="9"/>
  <c r="C162" i="9"/>
  <c r="C161" i="9"/>
  <c r="C160" i="9"/>
  <c r="C159" i="9"/>
  <c r="C158" i="9"/>
  <c r="C156" i="9"/>
  <c r="C154" i="9"/>
  <c r="C153" i="9"/>
  <c r="C151" i="9"/>
  <c r="C150" i="9"/>
  <c r="C149" i="9"/>
  <c r="C148" i="9"/>
  <c r="E13" i="9" l="1"/>
  <c r="D13" i="9" s="1"/>
  <c r="F13" i="9"/>
  <c r="E1245" i="9"/>
  <c r="D1245" i="9" s="1"/>
  <c r="F1245" i="9"/>
  <c r="F593" i="9"/>
  <c r="E593" i="9"/>
  <c r="D593" i="9" s="1"/>
  <c r="E783" i="9"/>
  <c r="D783" i="9" s="1"/>
  <c r="F783" i="9"/>
  <c r="F1378" i="9"/>
  <c r="E1378" i="9"/>
  <c r="D1378" i="9" s="1"/>
  <c r="E1176" i="9"/>
  <c r="D1176" i="9" s="1"/>
  <c r="F1176" i="9"/>
  <c r="E42" i="9"/>
  <c r="D42" i="9" s="1"/>
  <c r="F42" i="9"/>
  <c r="F942" i="9"/>
  <c r="E942" i="9"/>
  <c r="D942" i="9" s="1"/>
  <c r="E1549" i="9"/>
  <c r="D1549" i="9" s="1"/>
  <c r="F1549" i="9"/>
  <c r="E314" i="9"/>
  <c r="D314" i="9" s="1"/>
  <c r="F314" i="9"/>
  <c r="E228" i="9"/>
  <c r="D228" i="9" s="1"/>
  <c r="F228" i="9"/>
  <c r="F596" i="9"/>
  <c r="E596" i="9"/>
  <c r="D596" i="9" s="1"/>
  <c r="E275" i="9"/>
  <c r="D275" i="9" s="1"/>
  <c r="F275" i="9"/>
  <c r="E646" i="9"/>
  <c r="D646" i="9" s="1"/>
  <c r="F646" i="9"/>
  <c r="E300" i="9"/>
  <c r="D300" i="9" s="1"/>
  <c r="F300" i="9"/>
  <c r="E549" i="9"/>
  <c r="D549" i="9" s="1"/>
  <c r="F549" i="9"/>
  <c r="E761" i="9"/>
  <c r="D761" i="9" s="1"/>
  <c r="F761" i="9"/>
  <c r="F1173" i="9"/>
  <c r="E1173" i="9"/>
  <c r="D1173" i="9" s="1"/>
  <c r="F841" i="9"/>
  <c r="E841" i="9"/>
  <c r="D841" i="9" s="1"/>
  <c r="F339" i="9"/>
  <c r="E339" i="9"/>
  <c r="D339" i="9" s="1"/>
  <c r="E208" i="9"/>
  <c r="D208" i="9" s="1"/>
  <c r="F208" i="9"/>
  <c r="F778" i="9"/>
  <c r="E778" i="9"/>
  <c r="D778" i="9" s="1"/>
  <c r="F999" i="9"/>
  <c r="E999" i="9"/>
  <c r="D999" i="9" s="1"/>
  <c r="F1515" i="9"/>
  <c r="E1515" i="9"/>
  <c r="D1515" i="9" s="1"/>
  <c r="F251" i="9"/>
  <c r="E251" i="9"/>
  <c r="D251" i="9" s="1"/>
  <c r="E15" i="9"/>
  <c r="D15" i="9" s="1"/>
  <c r="F15" i="9"/>
  <c r="F1287" i="9"/>
  <c r="E1287" i="9"/>
  <c r="D1287" i="9" s="1"/>
  <c r="E1525" i="9"/>
  <c r="D1525" i="9" s="1"/>
  <c r="F1525" i="9"/>
  <c r="F1139" i="9"/>
  <c r="E1139" i="9"/>
  <c r="D1139" i="9" s="1"/>
  <c r="E1103" i="9"/>
  <c r="D1103" i="9" s="1"/>
  <c r="F1103" i="9"/>
  <c r="E293" i="9"/>
  <c r="D293" i="9" s="1"/>
  <c r="F293" i="9"/>
  <c r="F1252" i="9"/>
  <c r="E1252" i="9"/>
  <c r="D1252" i="9" s="1"/>
  <c r="F1423" i="9"/>
  <c r="E1423" i="9"/>
  <c r="D1423" i="9" s="1"/>
  <c r="F1452" i="9"/>
  <c r="E1452" i="9"/>
  <c r="D1452" i="9" s="1"/>
  <c r="F72" i="9"/>
  <c r="E72" i="9"/>
  <c r="D72" i="9" s="1"/>
  <c r="E234" i="9"/>
  <c r="D234" i="9" s="1"/>
  <c r="F234" i="9"/>
  <c r="F312" i="9"/>
  <c r="E312" i="9"/>
  <c r="D312" i="9" s="1"/>
  <c r="E355" i="9"/>
  <c r="D355" i="9" s="1"/>
  <c r="F355" i="9"/>
  <c r="F800" i="9"/>
  <c r="E800" i="9"/>
  <c r="D800" i="9" s="1"/>
  <c r="F1015" i="9"/>
  <c r="E1015" i="9"/>
  <c r="D1015" i="9" s="1"/>
  <c r="F1111" i="9"/>
  <c r="E1111" i="9"/>
  <c r="D1111" i="9" s="1"/>
  <c r="E1533" i="9"/>
  <c r="D1533" i="9" s="1"/>
  <c r="F1533" i="9"/>
  <c r="E1392" i="9"/>
  <c r="D1392" i="9" s="1"/>
  <c r="F1392" i="9"/>
  <c r="E879" i="9"/>
  <c r="D879" i="9" s="1"/>
  <c r="F879" i="9"/>
  <c r="E149" i="9"/>
  <c r="D149" i="9" s="1"/>
  <c r="F149" i="9"/>
  <c r="E160" i="9"/>
  <c r="D160" i="9" s="1"/>
  <c r="F160" i="9"/>
  <c r="E175" i="9"/>
  <c r="D175" i="9" s="1"/>
  <c r="F175" i="9"/>
  <c r="E184" i="9"/>
  <c r="D184" i="9" s="1"/>
  <c r="F184" i="9"/>
  <c r="E193" i="9"/>
  <c r="D193" i="9" s="1"/>
  <c r="F193" i="9"/>
  <c r="E156" i="9"/>
  <c r="D156" i="9" s="1"/>
  <c r="F156" i="9"/>
  <c r="E165" i="9"/>
  <c r="D165" i="9" s="1"/>
  <c r="F165" i="9"/>
  <c r="E176" i="9"/>
  <c r="D176" i="9" s="1"/>
  <c r="F176" i="9"/>
  <c r="E185" i="9"/>
  <c r="D185" i="9" s="1"/>
  <c r="F185" i="9"/>
  <c r="E151" i="9"/>
  <c r="D151" i="9" s="1"/>
  <c r="F151" i="9"/>
  <c r="E158" i="9"/>
  <c r="D158" i="9" s="1"/>
  <c r="F158" i="9"/>
  <c r="E162" i="9"/>
  <c r="D162" i="9" s="1"/>
  <c r="F162" i="9"/>
  <c r="E166" i="9"/>
  <c r="D166" i="9" s="1"/>
  <c r="F166" i="9"/>
  <c r="E172" i="9"/>
  <c r="D172" i="9" s="1"/>
  <c r="F172" i="9"/>
  <c r="E177" i="9"/>
  <c r="D177" i="9" s="1"/>
  <c r="F177" i="9"/>
  <c r="E181" i="9"/>
  <c r="D181" i="9" s="1"/>
  <c r="F181" i="9"/>
  <c r="E186" i="9"/>
  <c r="D186" i="9" s="1"/>
  <c r="F186" i="9"/>
  <c r="E190" i="9"/>
  <c r="D190" i="9" s="1"/>
  <c r="F190" i="9"/>
  <c r="E195" i="9"/>
  <c r="D195" i="9" s="1"/>
  <c r="F195" i="9"/>
  <c r="E199" i="9"/>
  <c r="D199" i="9" s="1"/>
  <c r="F199" i="9"/>
  <c r="E154" i="9"/>
  <c r="D154" i="9" s="1"/>
  <c r="F154" i="9"/>
  <c r="E164" i="9"/>
  <c r="D164" i="9" s="1"/>
  <c r="F164" i="9"/>
  <c r="E170" i="9"/>
  <c r="D170" i="9" s="1"/>
  <c r="F170" i="9"/>
  <c r="E179" i="9"/>
  <c r="D179" i="9" s="1"/>
  <c r="F179" i="9"/>
  <c r="E188" i="9"/>
  <c r="D188" i="9" s="1"/>
  <c r="F188" i="9"/>
  <c r="E197" i="9"/>
  <c r="D197" i="9" s="1"/>
  <c r="F197" i="9"/>
  <c r="F201" i="9"/>
  <c r="E201" i="9"/>
  <c r="D201" i="9" s="1"/>
  <c r="E150" i="9"/>
  <c r="D150" i="9" s="1"/>
  <c r="F150" i="9"/>
  <c r="E161" i="9"/>
  <c r="D161" i="9" s="1"/>
  <c r="F161" i="9"/>
  <c r="E171" i="9"/>
  <c r="D171" i="9" s="1"/>
  <c r="F171" i="9"/>
  <c r="E180" i="9"/>
  <c r="D180" i="9" s="1"/>
  <c r="F180" i="9"/>
  <c r="E189" i="9"/>
  <c r="D189" i="9" s="1"/>
  <c r="F189" i="9"/>
  <c r="E198" i="9"/>
  <c r="D198" i="9" s="1"/>
  <c r="F198" i="9"/>
  <c r="E148" i="9"/>
  <c r="D148" i="9" s="1"/>
  <c r="F148" i="9"/>
  <c r="E153" i="9"/>
  <c r="D153" i="9" s="1"/>
  <c r="F153" i="9"/>
  <c r="E159" i="9"/>
  <c r="D159" i="9" s="1"/>
  <c r="F159" i="9"/>
  <c r="E163" i="9"/>
  <c r="D163" i="9" s="1"/>
  <c r="F163" i="9"/>
  <c r="E169" i="9"/>
  <c r="D169" i="9" s="1"/>
  <c r="F169" i="9"/>
  <c r="E173" i="9"/>
  <c r="D173" i="9" s="1"/>
  <c r="F173" i="9"/>
  <c r="E178" i="9"/>
  <c r="D178" i="9" s="1"/>
  <c r="F178" i="9"/>
  <c r="E187" i="9"/>
  <c r="D187" i="9" s="1"/>
  <c r="F187" i="9"/>
  <c r="E192" i="9"/>
  <c r="D192" i="9" s="1"/>
  <c r="F192" i="9"/>
  <c r="E196" i="9"/>
  <c r="D196" i="9" s="1"/>
  <c r="F196" i="9"/>
  <c r="E200" i="9"/>
  <c r="D200" i="9" s="1"/>
  <c r="F200" i="9"/>
  <c r="O201" i="9"/>
  <c r="O199" i="9"/>
  <c r="O197" i="9"/>
  <c r="O195" i="9"/>
  <c r="O193" i="9"/>
  <c r="O190" i="9"/>
  <c r="O188" i="9"/>
  <c r="O186" i="9"/>
  <c r="O184" i="9"/>
  <c r="O181" i="9"/>
  <c r="O179" i="9"/>
  <c r="O177" i="9"/>
  <c r="O175" i="9"/>
  <c r="O172" i="9"/>
  <c r="O170" i="9"/>
  <c r="O166" i="9"/>
  <c r="O164" i="9"/>
  <c r="O162" i="9"/>
  <c r="O160" i="9"/>
  <c r="O158" i="9"/>
  <c r="O154" i="9"/>
  <c r="O149" i="9"/>
  <c r="O151" i="9"/>
  <c r="O202" i="9"/>
  <c r="O200" i="9"/>
  <c r="O198" i="9"/>
  <c r="O196" i="9"/>
  <c r="O194" i="9"/>
  <c r="O192" i="9"/>
  <c r="O189" i="9"/>
  <c r="O187" i="9"/>
  <c r="O185" i="9"/>
  <c r="O182" i="9"/>
  <c r="O180" i="9"/>
  <c r="O178" i="9"/>
  <c r="O176" i="9"/>
  <c r="O173" i="9"/>
  <c r="O171" i="9"/>
  <c r="O169" i="9"/>
  <c r="O165" i="9"/>
  <c r="O163" i="9"/>
  <c r="O161" i="9"/>
  <c r="O159" i="9"/>
  <c r="O156" i="9"/>
  <c r="O153" i="9"/>
  <c r="O150" i="9"/>
  <c r="O148" i="9"/>
  <c r="M112" i="9"/>
  <c r="N112" i="9"/>
  <c r="M115" i="9"/>
  <c r="N115" i="9"/>
  <c r="M118" i="9"/>
  <c r="N118" i="9"/>
  <c r="M119" i="9"/>
  <c r="N119" i="9"/>
  <c r="M117" i="9"/>
  <c r="N117" i="9"/>
  <c r="M121" i="9"/>
  <c r="N121" i="9"/>
  <c r="M123" i="9"/>
  <c r="N123" i="9"/>
  <c r="M120" i="9"/>
  <c r="N120" i="9"/>
  <c r="M130" i="9"/>
  <c r="N130" i="9"/>
  <c r="M125" i="9"/>
  <c r="N125" i="9"/>
  <c r="M128" i="9"/>
  <c r="N128" i="9"/>
  <c r="M129" i="9"/>
  <c r="N129" i="9"/>
  <c r="M124" i="9"/>
  <c r="N124" i="9"/>
  <c r="M134" i="9"/>
  <c r="N134" i="9"/>
  <c r="M136" i="9"/>
  <c r="N136" i="9"/>
  <c r="M137" i="9"/>
  <c r="N137" i="9"/>
  <c r="M138" i="9"/>
  <c r="N138" i="9"/>
  <c r="M127" i="9"/>
  <c r="N127" i="9"/>
  <c r="M126" i="9"/>
  <c r="N126" i="9"/>
  <c r="M139" i="9"/>
  <c r="N139" i="9"/>
  <c r="M144" i="9"/>
  <c r="N144" i="9"/>
  <c r="M145" i="9"/>
  <c r="N145" i="9"/>
  <c r="M147" i="9"/>
  <c r="N147" i="9"/>
  <c r="M140" i="9"/>
  <c r="N140" i="9"/>
  <c r="M141" i="9"/>
  <c r="N141" i="9"/>
  <c r="M142" i="9"/>
  <c r="N142" i="9"/>
  <c r="M143" i="9"/>
  <c r="N143" i="9"/>
  <c r="M132" i="9"/>
  <c r="N132" i="9"/>
  <c r="C112" i="9"/>
  <c r="C115" i="9"/>
  <c r="C118" i="9"/>
  <c r="C119" i="9"/>
  <c r="C117" i="9"/>
  <c r="C121" i="9"/>
  <c r="C123" i="9"/>
  <c r="C120" i="9"/>
  <c r="C130" i="9"/>
  <c r="C125" i="9"/>
  <c r="C128" i="9"/>
  <c r="C129" i="9"/>
  <c r="C124" i="9"/>
  <c r="C134" i="9"/>
  <c r="C136" i="9"/>
  <c r="C137" i="9"/>
  <c r="C138" i="9"/>
  <c r="C127" i="9"/>
  <c r="C126" i="9"/>
  <c r="C139" i="9"/>
  <c r="C144" i="9"/>
  <c r="C145" i="9"/>
  <c r="C147" i="9"/>
  <c r="C140" i="9"/>
  <c r="C141" i="9"/>
  <c r="C142" i="9"/>
  <c r="C143" i="9"/>
  <c r="C132" i="9"/>
  <c r="E202" i="9" l="1"/>
  <c r="D202" i="9" s="1"/>
  <c r="F79" i="9"/>
  <c r="E79" i="9"/>
  <c r="D79" i="9" s="1"/>
  <c r="F1100" i="9"/>
  <c r="E1100" i="9"/>
  <c r="D1100" i="9" s="1"/>
  <c r="F1221" i="9"/>
  <c r="E1221" i="9"/>
  <c r="D1221" i="9" s="1"/>
  <c r="E874" i="9"/>
  <c r="D874" i="9" s="1"/>
  <c r="F874" i="9"/>
  <c r="E22" i="9"/>
  <c r="D22" i="9" s="1"/>
  <c r="F22" i="9"/>
  <c r="E384" i="9"/>
  <c r="D384" i="9" s="1"/>
  <c r="F384" i="9"/>
  <c r="F699" i="9"/>
  <c r="E699" i="9"/>
  <c r="D699" i="9" s="1"/>
  <c r="E1573" i="9"/>
  <c r="D1573" i="9" s="1"/>
  <c r="F1573" i="9"/>
  <c r="E242" i="9"/>
  <c r="D242" i="9" s="1"/>
  <c r="F242" i="9"/>
  <c r="E1130" i="9"/>
  <c r="D1130" i="9" s="1"/>
  <c r="F1130" i="9"/>
  <c r="F114" i="9"/>
  <c r="E114" i="9"/>
  <c r="D114" i="9" s="1"/>
  <c r="E133" i="9"/>
  <c r="D133" i="9" s="1"/>
  <c r="F133" i="9"/>
  <c r="F373" i="9"/>
  <c r="E373" i="9"/>
  <c r="D373" i="9" s="1"/>
  <c r="E375" i="9"/>
  <c r="D375" i="9" s="1"/>
  <c r="F375" i="9"/>
  <c r="E260" i="9"/>
  <c r="D260" i="9" s="1"/>
  <c r="F260" i="9"/>
  <c r="E29" i="9"/>
  <c r="D29" i="9" s="1"/>
  <c r="F29" i="9"/>
  <c r="F202" i="9"/>
  <c r="F311" i="9"/>
  <c r="E311" i="9"/>
  <c r="D311" i="9" s="1"/>
  <c r="E1138" i="9"/>
  <c r="D1138" i="9" s="1"/>
  <c r="F1138" i="9"/>
  <c r="F1319" i="9"/>
  <c r="E1319" i="9"/>
  <c r="D1319" i="9" s="1"/>
  <c r="F397" i="9"/>
  <c r="E397" i="9"/>
  <c r="D397" i="9" s="1"/>
  <c r="E1268" i="9"/>
  <c r="D1268" i="9" s="1"/>
  <c r="F1268" i="9"/>
  <c r="F274" i="9"/>
  <c r="E274" i="9"/>
  <c r="D274" i="9" s="1"/>
  <c r="E84" i="9"/>
  <c r="D84" i="9" s="1"/>
  <c r="F84" i="9"/>
  <c r="E933" i="9"/>
  <c r="D933" i="9" s="1"/>
  <c r="F933" i="9"/>
  <c r="F744" i="9"/>
  <c r="E744" i="9"/>
  <c r="D744" i="9" s="1"/>
  <c r="E143" i="9"/>
  <c r="D143" i="9" s="1"/>
  <c r="F143" i="9"/>
  <c r="E126" i="9"/>
  <c r="D126" i="9" s="1"/>
  <c r="F126" i="9"/>
  <c r="E128" i="9"/>
  <c r="D128" i="9" s="1"/>
  <c r="F128" i="9"/>
  <c r="E118" i="9"/>
  <c r="D118" i="9" s="1"/>
  <c r="F118" i="9"/>
  <c r="E142" i="9"/>
  <c r="D142" i="9" s="1"/>
  <c r="F142" i="9"/>
  <c r="E145" i="9"/>
  <c r="D145" i="9" s="1"/>
  <c r="F145" i="9"/>
  <c r="E127" i="9"/>
  <c r="D127" i="9" s="1"/>
  <c r="F127" i="9"/>
  <c r="E134" i="9"/>
  <c r="D134" i="9" s="1"/>
  <c r="F134" i="9"/>
  <c r="F125" i="9"/>
  <c r="E125" i="9"/>
  <c r="D125" i="9" s="1"/>
  <c r="E121" i="9"/>
  <c r="D121" i="9" s="1"/>
  <c r="F121" i="9"/>
  <c r="E115" i="9"/>
  <c r="D115" i="9" s="1"/>
  <c r="F115" i="9"/>
  <c r="E144" i="9"/>
  <c r="D144" i="9" s="1"/>
  <c r="F144" i="9"/>
  <c r="E138" i="9"/>
  <c r="D138" i="9" s="1"/>
  <c r="F138" i="9"/>
  <c r="E130" i="9"/>
  <c r="D130" i="9" s="1"/>
  <c r="F130" i="9"/>
  <c r="E117" i="9"/>
  <c r="D117" i="9" s="1"/>
  <c r="F117" i="9"/>
  <c r="E112" i="9"/>
  <c r="D112" i="9" s="1"/>
  <c r="F112" i="9"/>
  <c r="E147" i="9"/>
  <c r="D147" i="9" s="1"/>
  <c r="F147" i="9"/>
  <c r="E136" i="9"/>
  <c r="D136" i="9" s="1"/>
  <c r="F136" i="9"/>
  <c r="E123" i="9"/>
  <c r="D123" i="9" s="1"/>
  <c r="F123" i="9"/>
  <c r="E132" i="9"/>
  <c r="D132" i="9" s="1"/>
  <c r="F132" i="9"/>
  <c r="E140" i="9"/>
  <c r="D140" i="9" s="1"/>
  <c r="F140" i="9"/>
  <c r="E139" i="9"/>
  <c r="D139" i="9" s="1"/>
  <c r="F139" i="9"/>
  <c r="E129" i="9"/>
  <c r="D129" i="9" s="1"/>
  <c r="F129" i="9"/>
  <c r="E120" i="9"/>
  <c r="D120" i="9" s="1"/>
  <c r="F120" i="9"/>
  <c r="E119" i="9"/>
  <c r="D119" i="9" s="1"/>
  <c r="F119" i="9"/>
  <c r="G4" i="16"/>
  <c r="O141" i="9"/>
  <c r="O144" i="9"/>
  <c r="O138" i="9"/>
  <c r="O124" i="9"/>
  <c r="O130" i="9"/>
  <c r="O117" i="9"/>
  <c r="O112" i="9"/>
  <c r="O132" i="9"/>
  <c r="O142" i="9"/>
  <c r="O140" i="9"/>
  <c r="O145" i="9"/>
  <c r="O139" i="9"/>
  <c r="O127" i="9"/>
  <c r="O137" i="9"/>
  <c r="O134" i="9"/>
  <c r="O129" i="9"/>
  <c r="O125" i="9"/>
  <c r="O120" i="9"/>
  <c r="O121" i="9"/>
  <c r="O119" i="9"/>
  <c r="O115" i="9"/>
  <c r="O143" i="9"/>
  <c r="O147" i="9"/>
  <c r="O126" i="9"/>
  <c r="O136" i="9"/>
  <c r="O128" i="9"/>
  <c r="O123" i="9"/>
  <c r="O118" i="9"/>
  <c r="M60" i="9" l="1"/>
  <c r="N60" i="9"/>
  <c r="M61" i="9"/>
  <c r="N61" i="9"/>
  <c r="M76" i="9"/>
  <c r="N76" i="9"/>
  <c r="M57" i="9"/>
  <c r="N57" i="9"/>
  <c r="M74" i="9"/>
  <c r="N74" i="9"/>
  <c r="M77" i="9"/>
  <c r="N77" i="9"/>
  <c r="M78" i="9"/>
  <c r="N78" i="9"/>
  <c r="M70" i="9"/>
  <c r="N70" i="9"/>
  <c r="M65" i="9"/>
  <c r="N65" i="9"/>
  <c r="M62" i="9"/>
  <c r="N62" i="9"/>
  <c r="M50" i="9"/>
  <c r="N50" i="9"/>
  <c r="M66" i="9"/>
  <c r="N66" i="9"/>
  <c r="M63" i="9"/>
  <c r="N63" i="9"/>
  <c r="M64" i="9"/>
  <c r="N64" i="9"/>
  <c r="M80" i="9"/>
  <c r="N80" i="9"/>
  <c r="M88" i="9"/>
  <c r="N88" i="9"/>
  <c r="M81" i="9"/>
  <c r="N81" i="9"/>
  <c r="M87" i="9"/>
  <c r="N87" i="9"/>
  <c r="M86" i="9"/>
  <c r="N86" i="9"/>
  <c r="M85" i="9"/>
  <c r="N85" i="9"/>
  <c r="M83" i="9"/>
  <c r="N83" i="9"/>
  <c r="M82" i="9"/>
  <c r="N82" i="9"/>
  <c r="M89" i="9"/>
  <c r="N89" i="9"/>
  <c r="M108" i="9"/>
  <c r="N108" i="9"/>
  <c r="M109" i="9"/>
  <c r="N109" i="9"/>
  <c r="M107" i="9"/>
  <c r="N107" i="9"/>
  <c r="M106" i="9"/>
  <c r="N106" i="9"/>
  <c r="M105" i="9"/>
  <c r="N105" i="9"/>
  <c r="M104" i="9"/>
  <c r="N104" i="9"/>
  <c r="M111" i="9"/>
  <c r="N111" i="9"/>
  <c r="M96" i="9"/>
  <c r="N96" i="9"/>
  <c r="M97" i="9"/>
  <c r="N97" i="9"/>
  <c r="M98" i="9"/>
  <c r="N98" i="9"/>
  <c r="M99" i="9"/>
  <c r="N99" i="9"/>
  <c r="M103" i="9"/>
  <c r="N103" i="9"/>
  <c r="M101" i="9"/>
  <c r="N101" i="9"/>
  <c r="M102" i="9"/>
  <c r="N102" i="9"/>
  <c r="M93" i="9"/>
  <c r="N93" i="9"/>
  <c r="M94" i="9"/>
  <c r="N94" i="9"/>
  <c r="M95" i="9"/>
  <c r="N95" i="9"/>
  <c r="M92" i="9"/>
  <c r="N92" i="9"/>
  <c r="M91" i="9"/>
  <c r="N91" i="9"/>
  <c r="C60" i="9"/>
  <c r="C61" i="9"/>
  <c r="C76" i="9"/>
  <c r="C57" i="9"/>
  <c r="C74" i="9"/>
  <c r="C77" i="9"/>
  <c r="C78" i="9"/>
  <c r="C70" i="9"/>
  <c r="C65" i="9"/>
  <c r="C62" i="9"/>
  <c r="C50" i="9"/>
  <c r="C66" i="9"/>
  <c r="C63" i="9"/>
  <c r="C64" i="9"/>
  <c r="C80" i="9"/>
  <c r="C88" i="9"/>
  <c r="C81" i="9"/>
  <c r="C87" i="9"/>
  <c r="C86" i="9"/>
  <c r="C85" i="9"/>
  <c r="C83" i="9"/>
  <c r="C82" i="9"/>
  <c r="C89" i="9"/>
  <c r="C108" i="9"/>
  <c r="C109" i="9"/>
  <c r="C107" i="9"/>
  <c r="C106" i="9"/>
  <c r="C105" i="9"/>
  <c r="C104" i="9"/>
  <c r="C111" i="9"/>
  <c r="C96" i="9"/>
  <c r="C97" i="9"/>
  <c r="C98" i="9"/>
  <c r="C99" i="9"/>
  <c r="C103" i="9"/>
  <c r="C101" i="9"/>
  <c r="C102" i="9"/>
  <c r="C93" i="9"/>
  <c r="C94" i="9"/>
  <c r="C95" i="9"/>
  <c r="C92" i="9"/>
  <c r="C91" i="9"/>
  <c r="E191" i="9" l="1"/>
  <c r="D191" i="9" s="1"/>
  <c r="F191" i="9"/>
  <c r="F1064" i="9"/>
  <c r="E1064" i="9"/>
  <c r="D1064" i="9" s="1"/>
  <c r="E254" i="9"/>
  <c r="D254" i="9" s="1"/>
  <c r="F254" i="9"/>
  <c r="E239" i="9"/>
  <c r="D239" i="9" s="1"/>
  <c r="F239" i="9"/>
  <c r="E388" i="9"/>
  <c r="D388" i="9" s="1"/>
  <c r="F388" i="9"/>
  <c r="F237" i="9"/>
  <c r="E237" i="9"/>
  <c r="D237" i="9" s="1"/>
  <c r="E30" i="9"/>
  <c r="D30" i="9" s="1"/>
  <c r="F30" i="9"/>
  <c r="F1310" i="9"/>
  <c r="E1310" i="9"/>
  <c r="D1310" i="9" s="1"/>
  <c r="E194" i="9"/>
  <c r="D194" i="9" s="1"/>
  <c r="F194" i="9"/>
  <c r="E268" i="9"/>
  <c r="D268" i="9" s="1"/>
  <c r="F268" i="9"/>
  <c r="E1135" i="9"/>
  <c r="D1135" i="9" s="1"/>
  <c r="F1135" i="9"/>
  <c r="F1239" i="9"/>
  <c r="E1239" i="9"/>
  <c r="D1239" i="9" s="1"/>
  <c r="F1527" i="9"/>
  <c r="E1527" i="9"/>
  <c r="D1527" i="9" s="1"/>
  <c r="E210" i="9"/>
  <c r="D210" i="9" s="1"/>
  <c r="F210" i="9"/>
  <c r="F141" i="9"/>
  <c r="E141" i="9"/>
  <c r="D141" i="9" s="1"/>
  <c r="F137" i="9"/>
  <c r="E137" i="9"/>
  <c r="D137" i="9" s="1"/>
  <c r="F262" i="9"/>
  <c r="E262" i="9"/>
  <c r="D262" i="9" s="1"/>
  <c r="F124" i="9"/>
  <c r="E124" i="9"/>
  <c r="D124" i="9" s="1"/>
  <c r="E1255" i="9"/>
  <c r="D1255" i="9" s="1"/>
  <c r="F1255" i="9"/>
  <c r="E209" i="9"/>
  <c r="D209" i="9" s="1"/>
  <c r="F209" i="9"/>
  <c r="E59" i="9"/>
  <c r="D59" i="9" s="1"/>
  <c r="F59" i="9"/>
  <c r="E157" i="9"/>
  <c r="D157" i="9" s="1"/>
  <c r="F157" i="9"/>
  <c r="F932" i="9"/>
  <c r="E932" i="9"/>
  <c r="D932" i="9" s="1"/>
  <c r="E1400" i="9"/>
  <c r="D1400" i="9" s="1"/>
  <c r="F1400" i="9"/>
  <c r="F1105" i="9"/>
  <c r="E1105" i="9"/>
  <c r="D1105" i="9" s="1"/>
  <c r="E1286" i="9"/>
  <c r="D1286" i="9" s="1"/>
  <c r="F1286" i="9"/>
  <c r="E240" i="9"/>
  <c r="D240" i="9" s="1"/>
  <c r="F240" i="9"/>
  <c r="E51" i="9"/>
  <c r="D51" i="9" s="1"/>
  <c r="F51" i="9"/>
  <c r="E212" i="9"/>
  <c r="D212" i="9" s="1"/>
  <c r="F212" i="9"/>
  <c r="F387" i="9"/>
  <c r="E387" i="9"/>
  <c r="D387" i="9" s="1"/>
  <c r="E1396" i="9"/>
  <c r="D1396" i="9" s="1"/>
  <c r="F1396" i="9"/>
  <c r="F332" i="9"/>
  <c r="E332" i="9"/>
  <c r="D332" i="9" s="1"/>
  <c r="F1359" i="9"/>
  <c r="E1359" i="9"/>
  <c r="D1359" i="9" s="1"/>
  <c r="F1037" i="9"/>
  <c r="E1037" i="9"/>
  <c r="D1037" i="9" s="1"/>
  <c r="E548" i="9"/>
  <c r="D548" i="9" s="1"/>
  <c r="F548" i="9"/>
  <c r="E372" i="9"/>
  <c r="D372" i="9" s="1"/>
  <c r="F372" i="9"/>
  <c r="F19" i="9"/>
  <c r="E19" i="9"/>
  <c r="D19" i="9" s="1"/>
  <c r="E243" i="9"/>
  <c r="D243" i="9" s="1"/>
  <c r="F243" i="9"/>
  <c r="F315" i="9"/>
  <c r="E315" i="9"/>
  <c r="D315" i="9" s="1"/>
  <c r="F960" i="9"/>
  <c r="E960" i="9"/>
  <c r="D960" i="9" s="1"/>
  <c r="F385" i="9"/>
  <c r="E385" i="9"/>
  <c r="D385" i="9" s="1"/>
  <c r="E93" i="9"/>
  <c r="D93" i="9" s="1"/>
  <c r="F93" i="9"/>
  <c r="E99" i="9"/>
  <c r="D99" i="9" s="1"/>
  <c r="F99" i="9"/>
  <c r="E107" i="9"/>
  <c r="D107" i="9" s="1"/>
  <c r="F107" i="9"/>
  <c r="E87" i="9"/>
  <c r="D87" i="9" s="1"/>
  <c r="F87" i="9"/>
  <c r="E62" i="9"/>
  <c r="D62" i="9" s="1"/>
  <c r="F62" i="9"/>
  <c r="E95" i="9"/>
  <c r="D95" i="9" s="1"/>
  <c r="F95" i="9"/>
  <c r="E101" i="9"/>
  <c r="D101" i="9" s="1"/>
  <c r="F101" i="9"/>
  <c r="E97" i="9"/>
  <c r="D97" i="9" s="1"/>
  <c r="F97" i="9"/>
  <c r="E105" i="9"/>
  <c r="D105" i="9" s="1"/>
  <c r="F105" i="9"/>
  <c r="E108" i="9"/>
  <c r="D108" i="9" s="1"/>
  <c r="F108" i="9"/>
  <c r="E85" i="9"/>
  <c r="D85" i="9" s="1"/>
  <c r="F85" i="9"/>
  <c r="E88" i="9"/>
  <c r="D88" i="9" s="1"/>
  <c r="F88" i="9"/>
  <c r="E66" i="9"/>
  <c r="D66" i="9" s="1"/>
  <c r="F66" i="9"/>
  <c r="E70" i="9"/>
  <c r="D70" i="9" s="1"/>
  <c r="F70" i="9"/>
  <c r="E57" i="9"/>
  <c r="D57" i="9" s="1"/>
  <c r="F57" i="9"/>
  <c r="E94" i="9"/>
  <c r="D94" i="9" s="1"/>
  <c r="F94" i="9"/>
  <c r="E103" i="9"/>
  <c r="D103" i="9" s="1"/>
  <c r="F103" i="9"/>
  <c r="E96" i="9"/>
  <c r="D96" i="9" s="1"/>
  <c r="F96" i="9"/>
  <c r="E106" i="9"/>
  <c r="D106" i="9" s="1"/>
  <c r="F106" i="9"/>
  <c r="E89" i="9"/>
  <c r="D89" i="9" s="1"/>
  <c r="F89" i="9"/>
  <c r="E86" i="9"/>
  <c r="D86" i="9" s="1"/>
  <c r="F86" i="9"/>
  <c r="E80" i="9"/>
  <c r="D80" i="9" s="1"/>
  <c r="F80" i="9"/>
  <c r="E50" i="9"/>
  <c r="D50" i="9" s="1"/>
  <c r="F50" i="9"/>
  <c r="E78" i="9"/>
  <c r="D78" i="9" s="1"/>
  <c r="F78" i="9"/>
  <c r="E76" i="9"/>
  <c r="D76" i="9" s="1"/>
  <c r="F76" i="9"/>
  <c r="E91" i="9"/>
  <c r="D91" i="9" s="1"/>
  <c r="F91" i="9"/>
  <c r="E111" i="9"/>
  <c r="D111" i="9" s="1"/>
  <c r="F111" i="9"/>
  <c r="E82" i="9"/>
  <c r="D82" i="9" s="1"/>
  <c r="F82" i="9"/>
  <c r="E64" i="9"/>
  <c r="D64" i="9" s="1"/>
  <c r="F64" i="9"/>
  <c r="E77" i="9"/>
  <c r="D77" i="9" s="1"/>
  <c r="F77" i="9"/>
  <c r="E61" i="9"/>
  <c r="D61" i="9" s="1"/>
  <c r="F61" i="9"/>
  <c r="E92" i="9"/>
  <c r="D92" i="9" s="1"/>
  <c r="F92" i="9"/>
  <c r="E102" i="9"/>
  <c r="D102" i="9" s="1"/>
  <c r="F102" i="9"/>
  <c r="E98" i="9"/>
  <c r="D98" i="9" s="1"/>
  <c r="F98" i="9"/>
  <c r="E104" i="9"/>
  <c r="D104" i="9" s="1"/>
  <c r="F104" i="9"/>
  <c r="E109" i="9"/>
  <c r="D109" i="9" s="1"/>
  <c r="F109" i="9"/>
  <c r="E83" i="9"/>
  <c r="D83" i="9" s="1"/>
  <c r="F83" i="9"/>
  <c r="E81" i="9"/>
  <c r="D81" i="9" s="1"/>
  <c r="F81" i="9"/>
  <c r="E63" i="9"/>
  <c r="D63" i="9" s="1"/>
  <c r="F63" i="9"/>
  <c r="E65" i="9"/>
  <c r="D65" i="9" s="1"/>
  <c r="F65" i="9"/>
  <c r="E74" i="9"/>
  <c r="D74" i="9" s="1"/>
  <c r="F74" i="9"/>
  <c r="E60" i="9"/>
  <c r="D60" i="9" s="1"/>
  <c r="F60" i="9"/>
  <c r="G129" i="16"/>
  <c r="O91" i="9"/>
  <c r="O95" i="9"/>
  <c r="O93" i="9"/>
  <c r="O101" i="9"/>
  <c r="O99" i="9"/>
  <c r="O97" i="9"/>
  <c r="O111" i="9"/>
  <c r="O105" i="9"/>
  <c r="O107" i="9"/>
  <c r="O108" i="9"/>
  <c r="O82" i="9"/>
  <c r="O85" i="9"/>
  <c r="O87" i="9"/>
  <c r="O88" i="9"/>
  <c r="O64" i="9"/>
  <c r="O66" i="9"/>
  <c r="O62" i="9"/>
  <c r="O70" i="9"/>
  <c r="O77" i="9"/>
  <c r="O57" i="9"/>
  <c r="O61" i="9"/>
  <c r="O92" i="9"/>
  <c r="O94" i="9"/>
  <c r="O102" i="9"/>
  <c r="O103" i="9"/>
  <c r="O98" i="9"/>
  <c r="O96" i="9"/>
  <c r="O104" i="9"/>
  <c r="O106" i="9"/>
  <c r="O109" i="9"/>
  <c r="O89" i="9"/>
  <c r="O83" i="9"/>
  <c r="O86" i="9"/>
  <c r="O81" i="9"/>
  <c r="O80" i="9"/>
  <c r="O63" i="9"/>
  <c r="O50" i="9"/>
  <c r="O65" i="9"/>
  <c r="O78" i="9"/>
  <c r="O74" i="9"/>
  <c r="O76" i="9"/>
  <c r="O60" i="9"/>
  <c r="M24" i="9"/>
  <c r="N24" i="9"/>
  <c r="M27" i="9"/>
  <c r="N27" i="9"/>
  <c r="M31" i="9"/>
  <c r="N31" i="9"/>
  <c r="M32" i="9"/>
  <c r="N32" i="9"/>
  <c r="M33" i="9"/>
  <c r="N33" i="9"/>
  <c r="M35" i="9"/>
  <c r="N35" i="9"/>
  <c r="M43" i="9"/>
  <c r="N43" i="9"/>
  <c r="M44" i="9"/>
  <c r="N44" i="9"/>
  <c r="M45" i="9"/>
  <c r="N45" i="9"/>
  <c r="M47" i="9"/>
  <c r="N47" i="9"/>
  <c r="C31" i="9"/>
  <c r="C47" i="9"/>
  <c r="C43" i="9"/>
  <c r="C33" i="9"/>
  <c r="C32" i="9"/>
  <c r="C45" i="9"/>
  <c r="C44" i="9"/>
  <c r="C35" i="9"/>
  <c r="C27" i="9"/>
  <c r="C24" i="9"/>
  <c r="N16" i="9"/>
  <c r="M16" i="9"/>
  <c r="C16" i="9"/>
  <c r="N9" i="9"/>
  <c r="M9" i="9"/>
  <c r="C9" i="9"/>
  <c r="N8" i="9"/>
  <c r="M8" i="9"/>
  <c r="C8" i="9"/>
  <c r="N5" i="9"/>
  <c r="M5" i="9"/>
  <c r="C5" i="9"/>
  <c r="F214" i="9" l="1"/>
  <c r="E214" i="9"/>
  <c r="D214" i="9" s="1"/>
  <c r="E1372" i="9"/>
  <c r="D1372" i="9" s="1"/>
  <c r="F1372" i="9"/>
  <c r="F1177" i="9"/>
  <c r="E1177" i="9"/>
  <c r="D1177" i="9" s="1"/>
  <c r="E18" i="9"/>
  <c r="D18" i="9" s="1"/>
  <c r="F18" i="9"/>
  <c r="E342" i="9"/>
  <c r="D342" i="9" s="1"/>
  <c r="F342" i="9"/>
  <c r="E182" i="9"/>
  <c r="D182" i="9" s="1"/>
  <c r="F182" i="9"/>
  <c r="E25" i="9"/>
  <c r="D25" i="9" s="1"/>
  <c r="F25" i="9"/>
  <c r="F280" i="9"/>
  <c r="E280" i="9"/>
  <c r="D280" i="9" s="1"/>
  <c r="E230" i="9"/>
  <c r="D230" i="9" s="1"/>
  <c r="F230" i="9"/>
  <c r="F1399" i="9"/>
  <c r="E1399" i="9"/>
  <c r="D1399" i="9" s="1"/>
  <c r="E362" i="9"/>
  <c r="D362" i="9" s="1"/>
  <c r="F362" i="9"/>
  <c r="E241" i="9"/>
  <c r="D241" i="9" s="1"/>
  <c r="F241" i="9"/>
  <c r="E343" i="9"/>
  <c r="D343" i="9" s="1"/>
  <c r="F343" i="9"/>
  <c r="E224" i="9"/>
  <c r="D224" i="9" s="1"/>
  <c r="F224" i="9"/>
  <c r="E8" i="9"/>
  <c r="D8" i="9" s="1"/>
  <c r="F8" i="9"/>
  <c r="E43" i="9"/>
  <c r="D43" i="9" s="1"/>
  <c r="F43" i="9"/>
  <c r="E16" i="9"/>
  <c r="D16" i="9" s="1"/>
  <c r="F16" i="9"/>
  <c r="E27" i="9"/>
  <c r="D27" i="9" s="1"/>
  <c r="F27" i="9"/>
  <c r="E32" i="9"/>
  <c r="D32" i="9" s="1"/>
  <c r="F32" i="9"/>
  <c r="E31" i="9"/>
  <c r="D31" i="9" s="1"/>
  <c r="F31" i="9"/>
  <c r="E9" i="9"/>
  <c r="D9" i="9" s="1"/>
  <c r="F9" i="9"/>
  <c r="E35" i="9"/>
  <c r="D35" i="9" s="1"/>
  <c r="F35" i="9"/>
  <c r="E33" i="9"/>
  <c r="D33" i="9" s="1"/>
  <c r="F33" i="9"/>
  <c r="E44" i="9"/>
  <c r="D44" i="9" s="1"/>
  <c r="F44" i="9"/>
  <c r="F5" i="9"/>
  <c r="E5" i="9"/>
  <c r="D5" i="9" s="1"/>
  <c r="E24" i="9"/>
  <c r="D24" i="9" s="1"/>
  <c r="F24" i="9"/>
  <c r="E45" i="9"/>
  <c r="D45" i="9" s="1"/>
  <c r="F45" i="9"/>
  <c r="E47" i="9"/>
  <c r="D47" i="9" s="1"/>
  <c r="F47" i="9"/>
  <c r="O47" i="9"/>
  <c r="O44" i="9"/>
  <c r="O35" i="9"/>
  <c r="O32" i="9"/>
  <c r="O27" i="9"/>
  <c r="O9" i="9"/>
  <c r="O8" i="9"/>
  <c r="O5" i="9"/>
  <c r="O45" i="9"/>
  <c r="O43" i="9"/>
  <c r="O33" i="9"/>
  <c r="O31" i="9"/>
  <c r="O24" i="9"/>
  <c r="O16" i="9"/>
</calcChain>
</file>

<file path=xl/comments1.xml><?xml version="1.0" encoding="utf-8"?>
<comments xmlns="http://schemas.openxmlformats.org/spreadsheetml/2006/main">
  <authors>
    <author>AM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calculated field
Upstream = 1
Downstream = -1
Sum = net upstream
(assuming all downstream fish went first upstream; consider filtering out small fish that may be resident)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calculated field:
If fish is at range that is sampled 50% of the time, multiply count by 2. If fish is at range where strata overlap, i.e. range that is sampled 100% of the time multiply by 1.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AM</author>
  </authors>
  <commentList>
    <comment ref="N2" authorId="0">
      <text>
        <r>
          <rPr>
            <b/>
            <sz val="9"/>
            <color indexed="81"/>
            <rFont val="Tahoma"/>
            <family val="2"/>
          </rPr>
          <t>This table describes the range strata sampled. The overlap is used to calculate the expanded count. See sheet "Fish R1" and sheet "Fish R2".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AM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This table summarizes the two pivot tables to the right and ensures a continuous series of dates (if there is no fish for a given day, the day does not show up in the pivot table).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Expanded Net Count is the number of fish that moved upstream minus the number of fish that moved downstream (=&gt; net number of fish that moved upstream) and expanded to account for the subsampling scheme. This number does not take into account any DIDSON downtime.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Expansion accounts for sub-sampling only, not DIDSON downtime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AM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calculated field
Upstream = 1
Downstream = -1
Sum = net upstream
(assuming all downstream fish went first upstream; consider filtering out small fish that may be resident)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calculated field:
If fish is at range that is sampled 50% of the time, multiply count by 2. If fish is at range where strata overlap, i.e. range that is sampled 100% of the time multiply by 1.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AM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calculated field
Upstream = 1
Downstream = -1
Sum = net upstream
(assuming all downstream fish went first upstream; consider filtering out small fish that may be resident)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calculated field:
If fish is at range that is sampled 50% of the time, multiply count by 2. If fish is at range where strata overlap, i.e. range that is sampled 100% of the time multiply by 1.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AM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calculated field
Upstream = 1
Downstream = -1
Sum = net upstream
(assuming all downstream fish went first upstream; consider filtering out small fish that may be resident)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enter manually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calculated field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calculated field:
If fish is at range that is sampled 50% of the time, multiply count by 2. If fish is at range where strata overlap, i.e. range that is sampled 100% of the time multiply by 1.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FC_CSOT_2012-07-08_030000_HF_P1225" type="6" refreshedVersion="3" background="1" saveData="1">
    <textPr codePage="437" sourceFile="U:\Eagle River Report\Data\C-sot Text Files\FC_CSOT_2012-07-08_030000_HF_P1225.txt" delimited="0">
      <textFields count="23">
        <textField/>
        <textField position="7"/>
        <textField position="14"/>
        <textField position="20"/>
        <textField position="25"/>
        <textField position="32"/>
        <textField position="41"/>
        <textField position="50"/>
        <textField position="52"/>
        <textField position="59"/>
        <textField position="65"/>
        <textField position="72"/>
        <textField position="82"/>
        <textField position="94"/>
        <textField position="97"/>
        <textField position="101"/>
        <textField position="103"/>
        <textField position="113"/>
        <textField position="115"/>
        <textField position="118"/>
        <textField position="122"/>
        <textField position="124"/>
        <textField position="134"/>
      </textFields>
    </textPr>
  </connection>
  <connection id="2" name="FC_CSOT_2012-08-17_000000_P0952" type="6" refreshedVersion="3" background="1" saveData="1">
    <textPr codePage="437" sourceFile="C:\Documents and Settings\Fish Wheel\Desktop\For Scott\ALL C-sot Files\6-15 to 9-15 Reviewed DIDSON CSOT\8-17-2012\FC_CSOT_2012-08-17_000000_P0952.txt" delimited="0">
      <textFields count="10">
        <textField/>
        <textField position="20"/>
        <textField position="26"/>
        <textField position="33"/>
        <textField position="42"/>
        <textField position="50"/>
        <textField position="59"/>
        <textField position="65"/>
        <textField position="72"/>
        <textField position="82"/>
      </textFields>
    </textPr>
  </connection>
</connections>
</file>

<file path=xl/sharedStrings.xml><?xml version="1.0" encoding="utf-8"?>
<sst xmlns="http://schemas.openxmlformats.org/spreadsheetml/2006/main" count="6165" uniqueCount="116">
  <si>
    <t>Stratum</t>
  </si>
  <si>
    <t>Date</t>
  </si>
  <si>
    <t>Time</t>
  </si>
  <si>
    <t>Direction</t>
  </si>
  <si>
    <t>Start R1</t>
  </si>
  <si>
    <t>End R1</t>
  </si>
  <si>
    <t>Start R2</t>
  </si>
  <si>
    <t>End R2</t>
  </si>
  <si>
    <t>Overlap End R</t>
  </si>
  <si>
    <t>Overlap Start R</t>
  </si>
  <si>
    <t>Start Time</t>
  </si>
  <si>
    <t>End Time</t>
  </si>
  <si>
    <t>R1</t>
  </si>
  <si>
    <t>xx:00, xx:30</t>
  </si>
  <si>
    <t>R2</t>
  </si>
  <si>
    <t>xx:15, xx:45</t>
  </si>
  <si>
    <t>Up</t>
  </si>
  <si>
    <t>Date Time</t>
  </si>
  <si>
    <t>R</t>
  </si>
  <si>
    <t>Length (cm)</t>
  </si>
  <si>
    <t>Expanded Count</t>
  </si>
  <si>
    <t>Grand Total</t>
  </si>
  <si>
    <t>Count</t>
  </si>
  <si>
    <t>Dn</t>
  </si>
  <si>
    <t>Fish Observed</t>
  </si>
  <si>
    <t>Summary Range Stratum R1</t>
  </si>
  <si>
    <t>Expanded Net Count</t>
  </si>
  <si>
    <t>Range Stratum R1</t>
  </si>
  <si>
    <t>Summary Range Stratum R2</t>
  </si>
  <si>
    <t>Range Stratum R2</t>
  </si>
  <si>
    <t>Summary (no size filter)</t>
  </si>
  <si>
    <t>Observer</t>
  </si>
  <si>
    <t>Scheme</t>
  </si>
  <si>
    <t>Stratification Scheme</t>
  </si>
  <si>
    <t>Chinook</t>
  </si>
  <si>
    <t>Sockeye</t>
  </si>
  <si>
    <t>Chum</t>
  </si>
  <si>
    <t>Coho</t>
  </si>
  <si>
    <t>JBER</t>
  </si>
  <si>
    <t>Total</t>
  </si>
  <si>
    <t>Values</t>
  </si>
  <si>
    <t>DIDSON out</t>
  </si>
  <si>
    <t>Only 2 schemes- the window was not adjusted when the DIDSON was moved in and out throughout the rest of the season</t>
  </si>
  <si>
    <t>the overlap is only about 1 meter</t>
  </si>
  <si>
    <t>Pink</t>
  </si>
  <si>
    <t>na</t>
  </si>
  <si>
    <t>%</t>
  </si>
  <si>
    <t>Unk</t>
  </si>
  <si>
    <t>Total %</t>
  </si>
  <si>
    <t>Comment</t>
  </si>
  <si>
    <t>CFS</t>
  </si>
  <si>
    <t>SG (ft)</t>
  </si>
  <si>
    <t>Down</t>
  </si>
  <si>
    <t>Aquacoustics</t>
  </si>
  <si>
    <t>R1 + R2</t>
  </si>
  <si>
    <t>Total Expanded Net Count</t>
  </si>
  <si>
    <t>Total Fish Observed</t>
  </si>
  <si>
    <t>?</t>
  </si>
  <si>
    <t>Action</t>
  </si>
  <si>
    <t>DIDSON taken out because of flood</t>
  </si>
  <si>
    <t>DIDSON taken out because of flood and live firing</t>
  </si>
  <si>
    <t>Date Time 3-Hour Blocks</t>
  </si>
  <si>
    <t>Row Labels</t>
  </si>
  <si>
    <t>Sum of Expanded Count</t>
  </si>
  <si>
    <t>Staff Gage</t>
  </si>
  <si>
    <t>Stream Data</t>
  </si>
  <si>
    <t>DIDSON Data</t>
  </si>
  <si>
    <t>Fish Wheel Catch</t>
  </si>
  <si>
    <t>Start</t>
  </si>
  <si>
    <t>Fist day</t>
  </si>
  <si>
    <t>Stop</t>
  </si>
  <si>
    <t>Software crash</t>
  </si>
  <si>
    <t>Actually starts @ 1545</t>
  </si>
  <si>
    <t>Moved DIDSON</t>
  </si>
  <si>
    <t>Software crash and 1515 file missing</t>
  </si>
  <si>
    <t>Moved DIDSON, changed range of stratums</t>
  </si>
  <si>
    <t>Log on DIDSON, lost aim, moved</t>
  </si>
  <si>
    <t>Overnight image deteroirates</t>
  </si>
  <si>
    <t>The previous 30 minutes of files were too short</t>
  </si>
  <si>
    <t>DIDSON reaimed, major log on DIDSON, causing poor image</t>
  </si>
  <si>
    <t>Lowered arm on tripod stanchion</t>
  </si>
  <si>
    <t>Cleaned</t>
  </si>
  <si>
    <t>Power outage</t>
  </si>
  <si>
    <t>Power back on</t>
  </si>
  <si>
    <t>Moved DIDSON, ran continously</t>
  </si>
  <si>
    <t>Finally got sonar tilt to be -2.0</t>
  </si>
  <si>
    <t>Major flooding, end of data collection</t>
  </si>
  <si>
    <t xml:space="preserve">Total DIDSON Study Period </t>
  </si>
  <si>
    <t>Sampled</t>
  </si>
  <si>
    <t>Unsampled</t>
  </si>
  <si>
    <t>Days</t>
  </si>
  <si>
    <t>Hours</t>
  </si>
  <si>
    <t>Percent Sampled</t>
  </si>
  <si>
    <t>More</t>
  </si>
  <si>
    <t>Hour of Day</t>
  </si>
  <si>
    <t>Date Hour</t>
  </si>
  <si>
    <t>DIDSON not imagining well</t>
  </si>
  <si>
    <t>All Fish</t>
  </si>
  <si>
    <t>Hrs Within High Tide</t>
  </si>
  <si>
    <t>Hrs Within Low Tide</t>
  </si>
  <si>
    <t>within 2 hrs of high tide</t>
  </si>
  <si>
    <t>wihtin 2 hrs of low tide</t>
  </si>
  <si>
    <t>0514-0620</t>
  </si>
  <si>
    <t>0630-0718</t>
  </si>
  <si>
    <t>0731-0915</t>
  </si>
  <si>
    <t>Fish 0731-0811</t>
  </si>
  <si>
    <t>Length bin (cm)</t>
  </si>
  <si>
    <t>R &lt;= 3 m</t>
  </si>
  <si>
    <t>R &gt; 3 m</t>
  </si>
  <si>
    <t>within High Tide</t>
  </si>
  <si>
    <t>within Low Tide</t>
  </si>
  <si>
    <t xml:space="preserve">all fish </t>
  </si>
  <si>
    <t>fish 6/30 - 7/17</t>
  </si>
  <si>
    <t>Bin</t>
  </si>
  <si>
    <t>Frequency</t>
  </si>
  <si>
    <t>fish 6/30 - 7/9 (strong tides)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</si>
</sst>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yyyy\-mm\-dd\ \ \ \ hh:mm"/>
    <numFmt numFmtId="165" formatCode="yyyy\-mm\-dd\ \ \ \ hh:mm:ss"/>
    <numFmt numFmtId="166" formatCode="0.0"/>
    <numFmt numFmtId="167" formatCode="[$-409]d\-mmm;@"/>
    <numFmt numFmtId="168" formatCode="mm/dd/yy;@"/>
    <numFmt numFmtId="169" formatCode="0.0%"/>
    <numFmt numFmtId="170" formatCode="m/d/yy;@"/>
    <numFmt numFmtId="171" formatCode="#,##0.0"/>
    <numFmt numFmtId="172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0" fillId="7" borderId="0" applyNumberFormat="0" applyBorder="0" applyAlignment="0" applyProtection="0"/>
    <xf numFmtId="0" fontId="11" fillId="10" borderId="0" applyNumberFormat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11" borderId="0" applyNumberFormat="0" applyBorder="0" applyAlignment="0" applyProtection="0"/>
  </cellStyleXfs>
  <cellXfs count="150">
    <xf numFmtId="0" fontId="0" fillId="0" borderId="0" xfId="0"/>
    <xf numFmtId="0" fontId="0" fillId="0" borderId="0" xfId="0" applyAlignment="1">
      <alignment horizontal="right"/>
    </xf>
    <xf numFmtId="21" fontId="0" fillId="0" borderId="0" xfId="0" applyNumberFormat="1"/>
    <xf numFmtId="0" fontId="0" fillId="0" borderId="1" xfId="0" applyBorder="1"/>
    <xf numFmtId="164" fontId="0" fillId="0" borderId="0" xfId="0" applyNumberFormat="1"/>
    <xf numFmtId="0" fontId="0" fillId="2" borderId="0" xfId="0" applyFill="1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right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168" fontId="0" fillId="0" borderId="0" xfId="0" applyNumberFormat="1"/>
    <xf numFmtId="167" fontId="0" fillId="0" borderId="0" xfId="0" applyNumberFormat="1" applyFont="1" applyAlignment="1">
      <alignment horizontal="center"/>
    </xf>
    <xf numFmtId="167" fontId="0" fillId="0" borderId="0" xfId="0" applyNumberFormat="1" applyFont="1" applyFill="1" applyAlignment="1">
      <alignment horizont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0" fontId="0" fillId="2" borderId="1" xfId="0" applyFill="1" applyBorder="1"/>
    <xf numFmtId="167" fontId="0" fillId="0" borderId="0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164" fontId="0" fillId="6" borderId="0" xfId="0" applyNumberFormat="1" applyFill="1"/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Fill="1"/>
    <xf numFmtId="0" fontId="1" fillId="0" borderId="0" xfId="0" applyFont="1"/>
    <xf numFmtId="14" fontId="0" fillId="0" borderId="0" xfId="0" applyNumberFormat="1" applyFill="1" applyAlignment="1">
      <alignment horizontal="left"/>
    </xf>
    <xf numFmtId="0" fontId="0" fillId="0" borderId="0" xfId="0" applyNumberFormat="1" applyFill="1"/>
    <xf numFmtId="0" fontId="0" fillId="0" borderId="0" xfId="0" applyFont="1" applyAlignment="1">
      <alignment horizontal="right"/>
    </xf>
    <xf numFmtId="169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0" borderId="0" xfId="0" applyFont="1" applyFill="1" applyAlignment="1">
      <alignment horizontal="right"/>
    </xf>
    <xf numFmtId="169" fontId="0" fillId="0" borderId="0" xfId="0" applyNumberFormat="1" applyAlignment="1">
      <alignment horizontal="right"/>
    </xf>
    <xf numFmtId="169" fontId="0" fillId="0" borderId="0" xfId="0" applyNumberFormat="1" applyAlignment="1">
      <alignment horizontal="center"/>
    </xf>
    <xf numFmtId="170" fontId="1" fillId="0" borderId="0" xfId="0" applyNumberFormat="1" applyFont="1"/>
    <xf numFmtId="170" fontId="0" fillId="0" borderId="0" xfId="0" applyNumberForma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8" fontId="0" fillId="3" borderId="1" xfId="0" applyNumberFormat="1" applyFill="1" applyBorder="1" applyAlignment="1">
      <alignment horizontal="right" vertical="center"/>
    </xf>
    <xf numFmtId="168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68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/>
    <xf numFmtId="0" fontId="1" fillId="0" borderId="1" xfId="0" applyFont="1" applyBorder="1"/>
    <xf numFmtId="21" fontId="0" fillId="0" borderId="0" xfId="0" applyNumberFormat="1" applyFill="1" applyAlignment="1">
      <alignment horizontal="center"/>
    </xf>
    <xf numFmtId="1" fontId="0" fillId="0" borderId="1" xfId="0" applyNumberFormat="1" applyBorder="1" applyAlignment="1">
      <alignment horizontal="right"/>
    </xf>
    <xf numFmtId="167" fontId="0" fillId="5" borderId="0" xfId="0" applyNumberFormat="1" applyFont="1" applyFill="1" applyBorder="1" applyAlignment="1">
      <alignment horizontal="center"/>
    </xf>
    <xf numFmtId="1" fontId="0" fillId="5" borderId="0" xfId="0" applyNumberFormat="1" applyFill="1" applyAlignment="1">
      <alignment horizontal="right"/>
    </xf>
    <xf numFmtId="1" fontId="0" fillId="5" borderId="0" xfId="0" applyNumberFormat="1" applyFill="1"/>
    <xf numFmtId="167" fontId="0" fillId="5" borderId="0" xfId="0" applyNumberFormat="1" applyFont="1" applyFill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3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/>
    <xf numFmtId="168" fontId="0" fillId="0" borderId="0" xfId="0" applyNumberFormat="1" applyAlignment="1">
      <alignment horizontal="left"/>
    </xf>
    <xf numFmtId="14" fontId="9" fillId="0" borderId="0" xfId="2" applyNumberFormat="1" applyFont="1" applyFill="1"/>
    <xf numFmtId="21" fontId="9" fillId="0" borderId="0" xfId="2" applyNumberFormat="1" applyFont="1" applyFill="1"/>
    <xf numFmtId="165" fontId="9" fillId="0" borderId="0" xfId="0" applyNumberFormat="1" applyFont="1" applyFill="1" applyAlignment="1">
      <alignment horizontal="center"/>
    </xf>
    <xf numFmtId="0" fontId="9" fillId="0" borderId="0" xfId="2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2" applyFont="1" applyFill="1"/>
    <xf numFmtId="0" fontId="5" fillId="0" borderId="2" xfId="0" applyFont="1" applyBorder="1" applyAlignment="1">
      <alignment horizontal="right"/>
    </xf>
    <xf numFmtId="3" fontId="5" fillId="0" borderId="2" xfId="0" applyNumberFormat="1" applyFont="1" applyBorder="1"/>
    <xf numFmtId="3" fontId="5" fillId="0" borderId="0" xfId="0" applyNumberFormat="1" applyFont="1" applyAlignment="1">
      <alignment horizontal="right"/>
    </xf>
    <xf numFmtId="0" fontId="5" fillId="0" borderId="0" xfId="0" applyFont="1" applyFill="1" applyBorder="1"/>
    <xf numFmtId="0" fontId="5" fillId="0" borderId="0" xfId="0" applyFont="1"/>
    <xf numFmtId="168" fontId="5" fillId="0" borderId="0" xfId="0" applyNumberFormat="1" applyFont="1"/>
    <xf numFmtId="168" fontId="5" fillId="0" borderId="0" xfId="0" applyNumberFormat="1" applyFont="1" applyAlignment="1">
      <alignment horizontal="left"/>
    </xf>
    <xf numFmtId="1" fontId="0" fillId="0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left"/>
    </xf>
    <xf numFmtId="170" fontId="1" fillId="0" borderId="3" xfId="0" applyNumberFormat="1" applyFont="1" applyBorder="1"/>
    <xf numFmtId="0" fontId="1" fillId="0" borderId="3" xfId="0" applyFont="1" applyBorder="1" applyAlignment="1">
      <alignment wrapText="1"/>
    </xf>
    <xf numFmtId="0" fontId="1" fillId="0" borderId="0" xfId="0" applyFont="1" applyAlignment="1">
      <alignment vertical="center"/>
    </xf>
    <xf numFmtId="20" fontId="0" fillId="0" borderId="0" xfId="0" applyNumberFormat="1"/>
    <xf numFmtId="170" fontId="1" fillId="0" borderId="1" xfId="0" applyNumberFormat="1" applyFont="1" applyBorder="1"/>
    <xf numFmtId="166" fontId="0" fillId="0" borderId="0" xfId="0" applyNumberFormat="1"/>
    <xf numFmtId="2" fontId="0" fillId="0" borderId="0" xfId="0" applyNumberFormat="1"/>
    <xf numFmtId="166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1" fillId="6" borderId="4" xfId="0" applyFont="1" applyFill="1" applyBorder="1"/>
    <xf numFmtId="0" fontId="1" fillId="6" borderId="10" xfId="0" applyFont="1" applyFill="1" applyBorder="1" applyAlignment="1">
      <alignment horizontal="right"/>
    </xf>
    <xf numFmtId="0" fontId="0" fillId="6" borderId="7" xfId="0" applyFill="1" applyBorder="1"/>
    <xf numFmtId="0" fontId="1" fillId="6" borderId="9" xfId="0" applyFont="1" applyFill="1" applyBorder="1" applyAlignment="1">
      <alignment horizontal="center"/>
    </xf>
    <xf numFmtId="171" fontId="0" fillId="6" borderId="6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9" fontId="0" fillId="6" borderId="6" xfId="0" applyNumberFormat="1" applyFill="1" applyBorder="1" applyAlignment="1">
      <alignment horizontal="center"/>
    </xf>
    <xf numFmtId="166" fontId="11" fillId="10" borderId="0" xfId="3" applyNumberFormat="1"/>
    <xf numFmtId="0" fontId="11" fillId="10" borderId="0" xfId="3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1" xfId="0" applyFill="1" applyBorder="1" applyAlignment="1"/>
    <xf numFmtId="0" fontId="12" fillId="0" borderId="12" xfId="0" applyFont="1" applyFill="1" applyBorder="1" applyAlignment="1">
      <alignment horizontal="center"/>
    </xf>
    <xf numFmtId="0" fontId="0" fillId="0" borderId="0" xfId="0" applyAlignment="1">
      <alignment horizontal="left"/>
    </xf>
    <xf numFmtId="166" fontId="10" fillId="7" borderId="0" xfId="2" applyNumberFormat="1"/>
    <xf numFmtId="9" fontId="0" fillId="0" borderId="0" xfId="5" applyFont="1"/>
    <xf numFmtId="0" fontId="12" fillId="0" borderId="0" xfId="0" applyFont="1" applyFill="1" applyBorder="1" applyAlignment="1">
      <alignment horizontal="center"/>
    </xf>
    <xf numFmtId="0" fontId="0" fillId="0" borderId="0" xfId="0" applyBorder="1"/>
    <xf numFmtId="166" fontId="0" fillId="0" borderId="0" xfId="0" applyNumberFormat="1" applyBorder="1"/>
    <xf numFmtId="172" fontId="0" fillId="0" borderId="0" xfId="4" applyNumberFormat="1" applyFont="1"/>
    <xf numFmtId="9" fontId="0" fillId="0" borderId="0" xfId="5" applyFont="1" applyBorder="1"/>
    <xf numFmtId="0" fontId="12" fillId="0" borderId="0" xfId="0" applyFont="1"/>
    <xf numFmtId="172" fontId="1" fillId="0" borderId="0" xfId="4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0" fontId="1" fillId="0" borderId="0" xfId="0" applyNumberFormat="1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8" borderId="0" xfId="0" applyFont="1" applyFill="1" applyAlignment="1">
      <alignment horizontal="center"/>
    </xf>
    <xf numFmtId="2" fontId="10" fillId="7" borderId="0" xfId="2" applyNumberFormat="1" applyAlignment="1">
      <alignment horizontal="center"/>
    </xf>
    <xf numFmtId="166" fontId="11" fillId="10" borderId="0" xfId="3" applyNumberFormat="1" applyAlignment="1">
      <alignment horizontal="center"/>
    </xf>
    <xf numFmtId="2" fontId="0" fillId="0" borderId="0" xfId="0" applyNumberFormat="1" applyAlignment="1">
      <alignment horizontal="center"/>
    </xf>
    <xf numFmtId="0" fontId="12" fillId="0" borderId="1" xfId="0" applyFont="1" applyBorder="1" applyAlignment="1">
      <alignment horizontal="center"/>
    </xf>
    <xf numFmtId="1" fontId="0" fillId="0" borderId="0" xfId="0" applyNumberFormat="1" applyFill="1" applyAlignment="1">
      <alignment horizontal="right"/>
    </xf>
    <xf numFmtId="0" fontId="7" fillId="0" borderId="0" xfId="0" applyFont="1" applyFill="1"/>
    <xf numFmtId="0" fontId="13" fillId="0" borderId="0" xfId="6" applyFill="1"/>
  </cellXfs>
  <cellStyles count="7">
    <cellStyle name="Bad" xfId="3" builtinId="27"/>
    <cellStyle name="Comma" xfId="4" builtinId="3"/>
    <cellStyle name="Good" xfId="2" builtinId="26"/>
    <cellStyle name="Neutral" xfId="6" builtinId="28"/>
    <cellStyle name="Normal" xfId="0" builtinId="0"/>
    <cellStyle name="Normal 2" xfId="1"/>
    <cellStyle name="Percent" xfId="5" builtinId="5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FF99"/>
        </patternFill>
      </fill>
    </dxf>
    <dxf>
      <fill>
        <patternFill patternType="solid">
          <bgColor rgb="FFFFFF9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'DIDSON vs Discharge and Catch'!$K$3</c:f>
              <c:strCache>
                <c:ptCount val="1"/>
                <c:pt idx="0">
                  <c:v>SG (ft)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'DIDSON vs Discharge and Catch'!$J$4:$J$127</c:f>
              <c:numCache>
                <c:formatCode>m/d/yy;@</c:formatCode>
                <c:ptCount val="124"/>
                <c:pt idx="0">
                  <c:v>41043</c:v>
                </c:pt>
                <c:pt idx="1">
                  <c:v>41044</c:v>
                </c:pt>
                <c:pt idx="2">
                  <c:v>41045</c:v>
                </c:pt>
                <c:pt idx="3">
                  <c:v>41046</c:v>
                </c:pt>
                <c:pt idx="4">
                  <c:v>41047</c:v>
                </c:pt>
                <c:pt idx="5">
                  <c:v>41048</c:v>
                </c:pt>
                <c:pt idx="6">
                  <c:v>41049</c:v>
                </c:pt>
                <c:pt idx="7">
                  <c:v>41050</c:v>
                </c:pt>
                <c:pt idx="8">
                  <c:v>41051</c:v>
                </c:pt>
                <c:pt idx="9">
                  <c:v>41052</c:v>
                </c:pt>
                <c:pt idx="10">
                  <c:v>41053</c:v>
                </c:pt>
                <c:pt idx="11">
                  <c:v>41054</c:v>
                </c:pt>
                <c:pt idx="12">
                  <c:v>41055</c:v>
                </c:pt>
                <c:pt idx="13">
                  <c:v>41056</c:v>
                </c:pt>
                <c:pt idx="14">
                  <c:v>41057</c:v>
                </c:pt>
                <c:pt idx="15">
                  <c:v>41058</c:v>
                </c:pt>
                <c:pt idx="16">
                  <c:v>41059</c:v>
                </c:pt>
                <c:pt idx="17">
                  <c:v>41060</c:v>
                </c:pt>
                <c:pt idx="18">
                  <c:v>41061</c:v>
                </c:pt>
                <c:pt idx="19">
                  <c:v>41062</c:v>
                </c:pt>
                <c:pt idx="20">
                  <c:v>41063</c:v>
                </c:pt>
                <c:pt idx="21">
                  <c:v>41064</c:v>
                </c:pt>
                <c:pt idx="22">
                  <c:v>41065</c:v>
                </c:pt>
                <c:pt idx="23">
                  <c:v>41066</c:v>
                </c:pt>
                <c:pt idx="24">
                  <c:v>41067</c:v>
                </c:pt>
                <c:pt idx="25">
                  <c:v>41068</c:v>
                </c:pt>
                <c:pt idx="26">
                  <c:v>41069</c:v>
                </c:pt>
                <c:pt idx="27">
                  <c:v>41070</c:v>
                </c:pt>
                <c:pt idx="28">
                  <c:v>41071</c:v>
                </c:pt>
                <c:pt idx="29">
                  <c:v>41072</c:v>
                </c:pt>
                <c:pt idx="30">
                  <c:v>41073</c:v>
                </c:pt>
                <c:pt idx="31">
                  <c:v>41074</c:v>
                </c:pt>
                <c:pt idx="32">
                  <c:v>41075</c:v>
                </c:pt>
                <c:pt idx="33">
                  <c:v>41076</c:v>
                </c:pt>
                <c:pt idx="34">
                  <c:v>41077</c:v>
                </c:pt>
                <c:pt idx="35">
                  <c:v>41078</c:v>
                </c:pt>
                <c:pt idx="36">
                  <c:v>41079</c:v>
                </c:pt>
                <c:pt idx="37">
                  <c:v>41080</c:v>
                </c:pt>
                <c:pt idx="38">
                  <c:v>41081</c:v>
                </c:pt>
                <c:pt idx="39">
                  <c:v>41082</c:v>
                </c:pt>
                <c:pt idx="40">
                  <c:v>41083</c:v>
                </c:pt>
                <c:pt idx="41">
                  <c:v>41084</c:v>
                </c:pt>
                <c:pt idx="42">
                  <c:v>41085</c:v>
                </c:pt>
                <c:pt idx="43">
                  <c:v>41086</c:v>
                </c:pt>
                <c:pt idx="44">
                  <c:v>41087</c:v>
                </c:pt>
                <c:pt idx="45">
                  <c:v>41088</c:v>
                </c:pt>
                <c:pt idx="46">
                  <c:v>41089</c:v>
                </c:pt>
                <c:pt idx="47">
                  <c:v>41090</c:v>
                </c:pt>
                <c:pt idx="48">
                  <c:v>41091</c:v>
                </c:pt>
                <c:pt idx="49">
                  <c:v>41092</c:v>
                </c:pt>
                <c:pt idx="50">
                  <c:v>41093</c:v>
                </c:pt>
                <c:pt idx="51">
                  <c:v>41094</c:v>
                </c:pt>
                <c:pt idx="52">
                  <c:v>41095</c:v>
                </c:pt>
                <c:pt idx="53">
                  <c:v>41096</c:v>
                </c:pt>
                <c:pt idx="54">
                  <c:v>41097</c:v>
                </c:pt>
                <c:pt idx="55">
                  <c:v>41098</c:v>
                </c:pt>
                <c:pt idx="56">
                  <c:v>41099</c:v>
                </c:pt>
                <c:pt idx="57">
                  <c:v>41100</c:v>
                </c:pt>
                <c:pt idx="58">
                  <c:v>41101</c:v>
                </c:pt>
                <c:pt idx="59">
                  <c:v>41102</c:v>
                </c:pt>
                <c:pt idx="60">
                  <c:v>41103</c:v>
                </c:pt>
                <c:pt idx="61">
                  <c:v>41104</c:v>
                </c:pt>
                <c:pt idx="62">
                  <c:v>41105</c:v>
                </c:pt>
                <c:pt idx="63">
                  <c:v>41106</c:v>
                </c:pt>
                <c:pt idx="64">
                  <c:v>41107</c:v>
                </c:pt>
                <c:pt idx="65">
                  <c:v>41108</c:v>
                </c:pt>
                <c:pt idx="66">
                  <c:v>41109</c:v>
                </c:pt>
                <c:pt idx="67">
                  <c:v>41110</c:v>
                </c:pt>
                <c:pt idx="68">
                  <c:v>41111</c:v>
                </c:pt>
                <c:pt idx="69">
                  <c:v>41112</c:v>
                </c:pt>
                <c:pt idx="70">
                  <c:v>41113</c:v>
                </c:pt>
                <c:pt idx="71">
                  <c:v>41114</c:v>
                </c:pt>
                <c:pt idx="72">
                  <c:v>41115</c:v>
                </c:pt>
                <c:pt idx="73">
                  <c:v>41116</c:v>
                </c:pt>
                <c:pt idx="74">
                  <c:v>41117</c:v>
                </c:pt>
                <c:pt idx="75">
                  <c:v>41118</c:v>
                </c:pt>
                <c:pt idx="76">
                  <c:v>41119</c:v>
                </c:pt>
                <c:pt idx="77">
                  <c:v>41120</c:v>
                </c:pt>
                <c:pt idx="78">
                  <c:v>41121</c:v>
                </c:pt>
                <c:pt idx="79">
                  <c:v>41122</c:v>
                </c:pt>
                <c:pt idx="80">
                  <c:v>41123</c:v>
                </c:pt>
                <c:pt idx="81">
                  <c:v>41124</c:v>
                </c:pt>
                <c:pt idx="82">
                  <c:v>41125</c:v>
                </c:pt>
                <c:pt idx="83">
                  <c:v>41126</c:v>
                </c:pt>
                <c:pt idx="84">
                  <c:v>41127</c:v>
                </c:pt>
                <c:pt idx="85">
                  <c:v>41128</c:v>
                </c:pt>
                <c:pt idx="86">
                  <c:v>41129</c:v>
                </c:pt>
                <c:pt idx="87">
                  <c:v>41130</c:v>
                </c:pt>
                <c:pt idx="88">
                  <c:v>41131</c:v>
                </c:pt>
                <c:pt idx="89">
                  <c:v>41132</c:v>
                </c:pt>
                <c:pt idx="90">
                  <c:v>41133</c:v>
                </c:pt>
                <c:pt idx="91">
                  <c:v>41134</c:v>
                </c:pt>
                <c:pt idx="92">
                  <c:v>41135</c:v>
                </c:pt>
                <c:pt idx="93">
                  <c:v>41136</c:v>
                </c:pt>
                <c:pt idx="94">
                  <c:v>41137</c:v>
                </c:pt>
                <c:pt idx="95">
                  <c:v>41138</c:v>
                </c:pt>
                <c:pt idx="96">
                  <c:v>41139</c:v>
                </c:pt>
                <c:pt idx="97">
                  <c:v>41140</c:v>
                </c:pt>
                <c:pt idx="98">
                  <c:v>41141</c:v>
                </c:pt>
                <c:pt idx="99">
                  <c:v>41142</c:v>
                </c:pt>
                <c:pt idx="100">
                  <c:v>41143</c:v>
                </c:pt>
                <c:pt idx="101">
                  <c:v>41144</c:v>
                </c:pt>
                <c:pt idx="102">
                  <c:v>41145</c:v>
                </c:pt>
                <c:pt idx="103">
                  <c:v>41146</c:v>
                </c:pt>
                <c:pt idx="104">
                  <c:v>41147</c:v>
                </c:pt>
                <c:pt idx="105">
                  <c:v>41148</c:v>
                </c:pt>
                <c:pt idx="106">
                  <c:v>41149</c:v>
                </c:pt>
                <c:pt idx="107">
                  <c:v>41150</c:v>
                </c:pt>
                <c:pt idx="108">
                  <c:v>41151</c:v>
                </c:pt>
                <c:pt idx="109">
                  <c:v>41152</c:v>
                </c:pt>
                <c:pt idx="110">
                  <c:v>41153</c:v>
                </c:pt>
                <c:pt idx="111">
                  <c:v>41154</c:v>
                </c:pt>
                <c:pt idx="112">
                  <c:v>41155</c:v>
                </c:pt>
                <c:pt idx="113">
                  <c:v>41156</c:v>
                </c:pt>
                <c:pt idx="114">
                  <c:v>41157</c:v>
                </c:pt>
                <c:pt idx="115">
                  <c:v>41158</c:v>
                </c:pt>
                <c:pt idx="116">
                  <c:v>41159</c:v>
                </c:pt>
                <c:pt idx="117">
                  <c:v>41160</c:v>
                </c:pt>
                <c:pt idx="118">
                  <c:v>41161</c:v>
                </c:pt>
                <c:pt idx="119">
                  <c:v>41162</c:v>
                </c:pt>
                <c:pt idx="120">
                  <c:v>41163</c:v>
                </c:pt>
                <c:pt idx="121">
                  <c:v>41164</c:v>
                </c:pt>
                <c:pt idx="122">
                  <c:v>41165</c:v>
                </c:pt>
                <c:pt idx="123">
                  <c:v>41166</c:v>
                </c:pt>
              </c:numCache>
            </c:numRef>
          </c:xVal>
          <c:yVal>
            <c:numRef>
              <c:f>'DIDSON vs Discharge and Catch'!$K$4:$K$127</c:f>
              <c:numCache>
                <c:formatCode>General</c:formatCode>
                <c:ptCount val="124"/>
                <c:pt idx="9">
                  <c:v>1.05</c:v>
                </c:pt>
                <c:pt idx="10">
                  <c:v>1.18</c:v>
                </c:pt>
                <c:pt idx="11">
                  <c:v>1.26</c:v>
                </c:pt>
                <c:pt idx="12">
                  <c:v>1.28</c:v>
                </c:pt>
                <c:pt idx="13">
                  <c:v>1.28</c:v>
                </c:pt>
                <c:pt idx="14">
                  <c:v>1.2</c:v>
                </c:pt>
                <c:pt idx="15">
                  <c:v>1.21</c:v>
                </c:pt>
                <c:pt idx="16">
                  <c:v>1.19</c:v>
                </c:pt>
                <c:pt idx="17">
                  <c:v>1.19</c:v>
                </c:pt>
                <c:pt idx="18">
                  <c:v>1.18</c:v>
                </c:pt>
                <c:pt idx="19">
                  <c:v>1.2</c:v>
                </c:pt>
                <c:pt idx="20">
                  <c:v>1.22</c:v>
                </c:pt>
                <c:pt idx="21">
                  <c:v>1.22</c:v>
                </c:pt>
                <c:pt idx="22">
                  <c:v>1.35</c:v>
                </c:pt>
                <c:pt idx="23">
                  <c:v>1.46</c:v>
                </c:pt>
                <c:pt idx="24">
                  <c:v>1.48</c:v>
                </c:pt>
                <c:pt idx="25">
                  <c:v>1.56</c:v>
                </c:pt>
                <c:pt idx="26">
                  <c:v>1.64</c:v>
                </c:pt>
                <c:pt idx="27">
                  <c:v>1.75</c:v>
                </c:pt>
                <c:pt idx="28">
                  <c:v>1.75</c:v>
                </c:pt>
                <c:pt idx="29">
                  <c:v>1.74</c:v>
                </c:pt>
                <c:pt idx="30">
                  <c:v>1.83</c:v>
                </c:pt>
                <c:pt idx="31">
                  <c:v>1.79</c:v>
                </c:pt>
                <c:pt idx="32">
                  <c:v>1.75</c:v>
                </c:pt>
                <c:pt idx="33">
                  <c:v>1.72</c:v>
                </c:pt>
                <c:pt idx="34">
                  <c:v>1.73</c:v>
                </c:pt>
                <c:pt idx="35">
                  <c:v>1.88</c:v>
                </c:pt>
                <c:pt idx="36">
                  <c:v>2.15</c:v>
                </c:pt>
                <c:pt idx="37">
                  <c:v>2.38</c:v>
                </c:pt>
                <c:pt idx="38">
                  <c:v>2.4</c:v>
                </c:pt>
                <c:pt idx="39">
                  <c:v>2.7</c:v>
                </c:pt>
                <c:pt idx="40">
                  <c:v>2.85</c:v>
                </c:pt>
                <c:pt idx="41">
                  <c:v>3</c:v>
                </c:pt>
                <c:pt idx="42">
                  <c:v>3</c:v>
                </c:pt>
                <c:pt idx="43">
                  <c:v>2.75</c:v>
                </c:pt>
                <c:pt idx="44">
                  <c:v>2.5</c:v>
                </c:pt>
                <c:pt idx="45">
                  <c:v>2.3199999999999998</c:v>
                </c:pt>
                <c:pt idx="46">
                  <c:v>2.1800000000000002</c:v>
                </c:pt>
                <c:pt idx="47">
                  <c:v>2.25</c:v>
                </c:pt>
                <c:pt idx="48">
                  <c:v>2.25</c:v>
                </c:pt>
                <c:pt idx="49">
                  <c:v>2.15</c:v>
                </c:pt>
                <c:pt idx="50">
                  <c:v>2.1</c:v>
                </c:pt>
                <c:pt idx="51">
                  <c:v>2.0699999999999998</c:v>
                </c:pt>
                <c:pt idx="52">
                  <c:v>2</c:v>
                </c:pt>
                <c:pt idx="53">
                  <c:v>1.95</c:v>
                </c:pt>
                <c:pt idx="54">
                  <c:v>2</c:v>
                </c:pt>
                <c:pt idx="55">
                  <c:v>1.95</c:v>
                </c:pt>
                <c:pt idx="56">
                  <c:v>1.85</c:v>
                </c:pt>
                <c:pt idx="57">
                  <c:v>1.76</c:v>
                </c:pt>
                <c:pt idx="58">
                  <c:v>1.65</c:v>
                </c:pt>
                <c:pt idx="59">
                  <c:v>1.58</c:v>
                </c:pt>
                <c:pt idx="60">
                  <c:v>1.55</c:v>
                </c:pt>
                <c:pt idx="61">
                  <c:v>1.58</c:v>
                </c:pt>
                <c:pt idx="62">
                  <c:v>1.65</c:v>
                </c:pt>
                <c:pt idx="63">
                  <c:v>1.75</c:v>
                </c:pt>
                <c:pt idx="64">
                  <c:v>1.75</c:v>
                </c:pt>
                <c:pt idx="65">
                  <c:v>1.78</c:v>
                </c:pt>
                <c:pt idx="66">
                  <c:v>1.8</c:v>
                </c:pt>
                <c:pt idx="67">
                  <c:v>2.2799999999999998</c:v>
                </c:pt>
                <c:pt idx="68">
                  <c:v>2.35</c:v>
                </c:pt>
                <c:pt idx="69">
                  <c:v>3.45</c:v>
                </c:pt>
                <c:pt idx="70">
                  <c:v>3.55</c:v>
                </c:pt>
                <c:pt idx="71">
                  <c:v>2.85</c:v>
                </c:pt>
                <c:pt idx="72">
                  <c:v>2.4500000000000002</c:v>
                </c:pt>
                <c:pt idx="73">
                  <c:v>2.4</c:v>
                </c:pt>
                <c:pt idx="74">
                  <c:v>2.38</c:v>
                </c:pt>
                <c:pt idx="75">
                  <c:v>2.4500000000000002</c:v>
                </c:pt>
                <c:pt idx="76">
                  <c:v>2.5</c:v>
                </c:pt>
                <c:pt idx="77">
                  <c:v>2.4</c:v>
                </c:pt>
                <c:pt idx="78">
                  <c:v>2.2999999999999998</c:v>
                </c:pt>
                <c:pt idx="79">
                  <c:v>2.1</c:v>
                </c:pt>
                <c:pt idx="80">
                  <c:v>2.42</c:v>
                </c:pt>
                <c:pt idx="81">
                  <c:v>2.4500000000000002</c:v>
                </c:pt>
                <c:pt idx="82">
                  <c:v>2.1</c:v>
                </c:pt>
                <c:pt idx="83">
                  <c:v>1.9</c:v>
                </c:pt>
                <c:pt idx="84">
                  <c:v>1.8</c:v>
                </c:pt>
                <c:pt idx="85">
                  <c:v>1.88</c:v>
                </c:pt>
                <c:pt idx="86">
                  <c:v>1.88</c:v>
                </c:pt>
                <c:pt idx="87">
                  <c:v>1.85</c:v>
                </c:pt>
                <c:pt idx="88">
                  <c:v>1.98</c:v>
                </c:pt>
                <c:pt idx="89">
                  <c:v>1.96</c:v>
                </c:pt>
                <c:pt idx="90">
                  <c:v>2.0499999999999998</c:v>
                </c:pt>
                <c:pt idx="91">
                  <c:v>2.14</c:v>
                </c:pt>
                <c:pt idx="92">
                  <c:v>2.13</c:v>
                </c:pt>
                <c:pt idx="93">
                  <c:v>2.13</c:v>
                </c:pt>
                <c:pt idx="94">
                  <c:v>2.15</c:v>
                </c:pt>
                <c:pt idx="95">
                  <c:v>2.0499999999999998</c:v>
                </c:pt>
                <c:pt idx="96">
                  <c:v>1.95</c:v>
                </c:pt>
                <c:pt idx="97">
                  <c:v>2</c:v>
                </c:pt>
                <c:pt idx="98">
                  <c:v>2.0499999999999998</c:v>
                </c:pt>
                <c:pt idx="99">
                  <c:v>2.0299999999999998</c:v>
                </c:pt>
                <c:pt idx="100">
                  <c:v>1.87</c:v>
                </c:pt>
                <c:pt idx="101">
                  <c:v>1.88</c:v>
                </c:pt>
                <c:pt idx="102">
                  <c:v>1.8</c:v>
                </c:pt>
                <c:pt idx="103">
                  <c:v>1.73</c:v>
                </c:pt>
                <c:pt idx="104">
                  <c:v>1.75</c:v>
                </c:pt>
                <c:pt idx="105">
                  <c:v>2.08</c:v>
                </c:pt>
                <c:pt idx="106">
                  <c:v>2.37</c:v>
                </c:pt>
                <c:pt idx="107">
                  <c:v>2.04</c:v>
                </c:pt>
                <c:pt idx="108">
                  <c:v>1.95</c:v>
                </c:pt>
                <c:pt idx="109">
                  <c:v>1.9</c:v>
                </c:pt>
                <c:pt idx="110">
                  <c:v>1.7</c:v>
                </c:pt>
                <c:pt idx="111">
                  <c:v>1.625</c:v>
                </c:pt>
                <c:pt idx="112">
                  <c:v>1.65</c:v>
                </c:pt>
                <c:pt idx="113">
                  <c:v>1.78</c:v>
                </c:pt>
                <c:pt idx="114">
                  <c:v>1.74</c:v>
                </c:pt>
                <c:pt idx="115">
                  <c:v>1.67</c:v>
                </c:pt>
                <c:pt idx="116">
                  <c:v>1.4</c:v>
                </c:pt>
                <c:pt idx="117">
                  <c:v>1.25</c:v>
                </c:pt>
                <c:pt idx="118">
                  <c:v>1.175</c:v>
                </c:pt>
                <c:pt idx="119">
                  <c:v>1.1000000000000001</c:v>
                </c:pt>
                <c:pt idx="120">
                  <c:v>1.03</c:v>
                </c:pt>
                <c:pt idx="121">
                  <c:v>1</c:v>
                </c:pt>
                <c:pt idx="122">
                  <c:v>0.97</c:v>
                </c:pt>
                <c:pt idx="123">
                  <c:v>0.95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40160"/>
        <c:axId val="103741696"/>
      </c:scatterChart>
      <c:scatterChart>
        <c:scatterStyle val="lineMarker"/>
        <c:varyColors val="0"/>
        <c:ser>
          <c:idx val="1"/>
          <c:order val="1"/>
          <c:tx>
            <c:v>CFS</c:v>
          </c:tx>
          <c:marker>
            <c:symbol val="none"/>
          </c:marker>
          <c:xVal>
            <c:numRef>
              <c:f>'DIDSON vs Discharge and Catch'!$J$4:$J$127</c:f>
              <c:numCache>
                <c:formatCode>m/d/yy;@</c:formatCode>
                <c:ptCount val="124"/>
                <c:pt idx="0">
                  <c:v>41043</c:v>
                </c:pt>
                <c:pt idx="1">
                  <c:v>41044</c:v>
                </c:pt>
                <c:pt idx="2">
                  <c:v>41045</c:v>
                </c:pt>
                <c:pt idx="3">
                  <c:v>41046</c:v>
                </c:pt>
                <c:pt idx="4">
                  <c:v>41047</c:v>
                </c:pt>
                <c:pt idx="5">
                  <c:v>41048</c:v>
                </c:pt>
                <c:pt idx="6">
                  <c:v>41049</c:v>
                </c:pt>
                <c:pt idx="7">
                  <c:v>41050</c:v>
                </c:pt>
                <c:pt idx="8">
                  <c:v>41051</c:v>
                </c:pt>
                <c:pt idx="9">
                  <c:v>41052</c:v>
                </c:pt>
                <c:pt idx="10">
                  <c:v>41053</c:v>
                </c:pt>
                <c:pt idx="11">
                  <c:v>41054</c:v>
                </c:pt>
                <c:pt idx="12">
                  <c:v>41055</c:v>
                </c:pt>
                <c:pt idx="13">
                  <c:v>41056</c:v>
                </c:pt>
                <c:pt idx="14">
                  <c:v>41057</c:v>
                </c:pt>
                <c:pt idx="15">
                  <c:v>41058</c:v>
                </c:pt>
                <c:pt idx="16">
                  <c:v>41059</c:v>
                </c:pt>
                <c:pt idx="17">
                  <c:v>41060</c:v>
                </c:pt>
                <c:pt idx="18">
                  <c:v>41061</c:v>
                </c:pt>
                <c:pt idx="19">
                  <c:v>41062</c:v>
                </c:pt>
                <c:pt idx="20">
                  <c:v>41063</c:v>
                </c:pt>
                <c:pt idx="21">
                  <c:v>41064</c:v>
                </c:pt>
                <c:pt idx="22">
                  <c:v>41065</c:v>
                </c:pt>
                <c:pt idx="23">
                  <c:v>41066</c:v>
                </c:pt>
                <c:pt idx="24">
                  <c:v>41067</c:v>
                </c:pt>
                <c:pt idx="25">
                  <c:v>41068</c:v>
                </c:pt>
                <c:pt idx="26">
                  <c:v>41069</c:v>
                </c:pt>
                <c:pt idx="27">
                  <c:v>41070</c:v>
                </c:pt>
                <c:pt idx="28">
                  <c:v>41071</c:v>
                </c:pt>
                <c:pt idx="29">
                  <c:v>41072</c:v>
                </c:pt>
                <c:pt idx="30">
                  <c:v>41073</c:v>
                </c:pt>
                <c:pt idx="31">
                  <c:v>41074</c:v>
                </c:pt>
                <c:pt idx="32">
                  <c:v>41075</c:v>
                </c:pt>
                <c:pt idx="33">
                  <c:v>41076</c:v>
                </c:pt>
                <c:pt idx="34">
                  <c:v>41077</c:v>
                </c:pt>
                <c:pt idx="35">
                  <c:v>41078</c:v>
                </c:pt>
                <c:pt idx="36">
                  <c:v>41079</c:v>
                </c:pt>
                <c:pt idx="37">
                  <c:v>41080</c:v>
                </c:pt>
                <c:pt idx="38">
                  <c:v>41081</c:v>
                </c:pt>
                <c:pt idx="39">
                  <c:v>41082</c:v>
                </c:pt>
                <c:pt idx="40">
                  <c:v>41083</c:v>
                </c:pt>
                <c:pt idx="41">
                  <c:v>41084</c:v>
                </c:pt>
                <c:pt idx="42">
                  <c:v>41085</c:v>
                </c:pt>
                <c:pt idx="43">
                  <c:v>41086</c:v>
                </c:pt>
                <c:pt idx="44">
                  <c:v>41087</c:v>
                </c:pt>
                <c:pt idx="45">
                  <c:v>41088</c:v>
                </c:pt>
                <c:pt idx="46">
                  <c:v>41089</c:v>
                </c:pt>
                <c:pt idx="47">
                  <c:v>41090</c:v>
                </c:pt>
                <c:pt idx="48">
                  <c:v>41091</c:v>
                </c:pt>
                <c:pt idx="49">
                  <c:v>41092</c:v>
                </c:pt>
                <c:pt idx="50">
                  <c:v>41093</c:v>
                </c:pt>
                <c:pt idx="51">
                  <c:v>41094</c:v>
                </c:pt>
                <c:pt idx="52">
                  <c:v>41095</c:v>
                </c:pt>
                <c:pt idx="53">
                  <c:v>41096</c:v>
                </c:pt>
                <c:pt idx="54">
                  <c:v>41097</c:v>
                </c:pt>
                <c:pt idx="55">
                  <c:v>41098</c:v>
                </c:pt>
                <c:pt idx="56">
                  <c:v>41099</c:v>
                </c:pt>
                <c:pt idx="57">
                  <c:v>41100</c:v>
                </c:pt>
                <c:pt idx="58">
                  <c:v>41101</c:v>
                </c:pt>
                <c:pt idx="59">
                  <c:v>41102</c:v>
                </c:pt>
                <c:pt idx="60">
                  <c:v>41103</c:v>
                </c:pt>
                <c:pt idx="61">
                  <c:v>41104</c:v>
                </c:pt>
                <c:pt idx="62">
                  <c:v>41105</c:v>
                </c:pt>
                <c:pt idx="63">
                  <c:v>41106</c:v>
                </c:pt>
                <c:pt idx="64">
                  <c:v>41107</c:v>
                </c:pt>
                <c:pt idx="65">
                  <c:v>41108</c:v>
                </c:pt>
                <c:pt idx="66">
                  <c:v>41109</c:v>
                </c:pt>
                <c:pt idx="67">
                  <c:v>41110</c:v>
                </c:pt>
                <c:pt idx="68">
                  <c:v>41111</c:v>
                </c:pt>
                <c:pt idx="69">
                  <c:v>41112</c:v>
                </c:pt>
                <c:pt idx="70">
                  <c:v>41113</c:v>
                </c:pt>
                <c:pt idx="71">
                  <c:v>41114</c:v>
                </c:pt>
                <c:pt idx="72">
                  <c:v>41115</c:v>
                </c:pt>
                <c:pt idx="73">
                  <c:v>41116</c:v>
                </c:pt>
                <c:pt idx="74">
                  <c:v>41117</c:v>
                </c:pt>
                <c:pt idx="75">
                  <c:v>41118</c:v>
                </c:pt>
                <c:pt idx="76">
                  <c:v>41119</c:v>
                </c:pt>
                <c:pt idx="77">
                  <c:v>41120</c:v>
                </c:pt>
                <c:pt idx="78">
                  <c:v>41121</c:v>
                </c:pt>
                <c:pt idx="79">
                  <c:v>41122</c:v>
                </c:pt>
                <c:pt idx="80">
                  <c:v>41123</c:v>
                </c:pt>
                <c:pt idx="81">
                  <c:v>41124</c:v>
                </c:pt>
                <c:pt idx="82">
                  <c:v>41125</c:v>
                </c:pt>
                <c:pt idx="83">
                  <c:v>41126</c:v>
                </c:pt>
                <c:pt idx="84">
                  <c:v>41127</c:v>
                </c:pt>
                <c:pt idx="85">
                  <c:v>41128</c:v>
                </c:pt>
                <c:pt idx="86">
                  <c:v>41129</c:v>
                </c:pt>
                <c:pt idx="87">
                  <c:v>41130</c:v>
                </c:pt>
                <c:pt idx="88">
                  <c:v>41131</c:v>
                </c:pt>
                <c:pt idx="89">
                  <c:v>41132</c:v>
                </c:pt>
                <c:pt idx="90">
                  <c:v>41133</c:v>
                </c:pt>
                <c:pt idx="91">
                  <c:v>41134</c:v>
                </c:pt>
                <c:pt idx="92">
                  <c:v>41135</c:v>
                </c:pt>
                <c:pt idx="93">
                  <c:v>41136</c:v>
                </c:pt>
                <c:pt idx="94">
                  <c:v>41137</c:v>
                </c:pt>
                <c:pt idx="95">
                  <c:v>41138</c:v>
                </c:pt>
                <c:pt idx="96">
                  <c:v>41139</c:v>
                </c:pt>
                <c:pt idx="97">
                  <c:v>41140</c:v>
                </c:pt>
                <c:pt idx="98">
                  <c:v>41141</c:v>
                </c:pt>
                <c:pt idx="99">
                  <c:v>41142</c:v>
                </c:pt>
                <c:pt idx="100">
                  <c:v>41143</c:v>
                </c:pt>
                <c:pt idx="101">
                  <c:v>41144</c:v>
                </c:pt>
                <c:pt idx="102">
                  <c:v>41145</c:v>
                </c:pt>
                <c:pt idx="103">
                  <c:v>41146</c:v>
                </c:pt>
                <c:pt idx="104">
                  <c:v>41147</c:v>
                </c:pt>
                <c:pt idx="105">
                  <c:v>41148</c:v>
                </c:pt>
                <c:pt idx="106">
                  <c:v>41149</c:v>
                </c:pt>
                <c:pt idx="107">
                  <c:v>41150</c:v>
                </c:pt>
                <c:pt idx="108">
                  <c:v>41151</c:v>
                </c:pt>
                <c:pt idx="109">
                  <c:v>41152</c:v>
                </c:pt>
                <c:pt idx="110">
                  <c:v>41153</c:v>
                </c:pt>
                <c:pt idx="111">
                  <c:v>41154</c:v>
                </c:pt>
                <c:pt idx="112">
                  <c:v>41155</c:v>
                </c:pt>
                <c:pt idx="113">
                  <c:v>41156</c:v>
                </c:pt>
                <c:pt idx="114">
                  <c:v>41157</c:v>
                </c:pt>
                <c:pt idx="115">
                  <c:v>41158</c:v>
                </c:pt>
                <c:pt idx="116">
                  <c:v>41159</c:v>
                </c:pt>
                <c:pt idx="117">
                  <c:v>41160</c:v>
                </c:pt>
                <c:pt idx="118">
                  <c:v>41161</c:v>
                </c:pt>
                <c:pt idx="119">
                  <c:v>41162</c:v>
                </c:pt>
                <c:pt idx="120">
                  <c:v>41163</c:v>
                </c:pt>
                <c:pt idx="121">
                  <c:v>41164</c:v>
                </c:pt>
                <c:pt idx="122">
                  <c:v>41165</c:v>
                </c:pt>
                <c:pt idx="123">
                  <c:v>41166</c:v>
                </c:pt>
              </c:numCache>
            </c:numRef>
          </c:xVal>
          <c:yVal>
            <c:numRef>
              <c:f>'DIDSON vs Discharge and Catch'!$L$4:$L$126</c:f>
              <c:numCache>
                <c:formatCode>General</c:formatCode>
                <c:ptCount val="123"/>
                <c:pt idx="0">
                  <c:v>313</c:v>
                </c:pt>
                <c:pt idx="1">
                  <c:v>310</c:v>
                </c:pt>
                <c:pt idx="2">
                  <c:v>312</c:v>
                </c:pt>
                <c:pt idx="3">
                  <c:v>309</c:v>
                </c:pt>
                <c:pt idx="4">
                  <c:v>313</c:v>
                </c:pt>
                <c:pt idx="5">
                  <c:v>309</c:v>
                </c:pt>
                <c:pt idx="6">
                  <c:v>305</c:v>
                </c:pt>
                <c:pt idx="7">
                  <c:v>304</c:v>
                </c:pt>
                <c:pt idx="8">
                  <c:v>309</c:v>
                </c:pt>
                <c:pt idx="9">
                  <c:v>353</c:v>
                </c:pt>
                <c:pt idx="10">
                  <c:v>418</c:v>
                </c:pt>
                <c:pt idx="11">
                  <c:v>485</c:v>
                </c:pt>
                <c:pt idx="12">
                  <c:v>505</c:v>
                </c:pt>
                <c:pt idx="13">
                  <c:v>481</c:v>
                </c:pt>
                <c:pt idx="14">
                  <c:v>472</c:v>
                </c:pt>
                <c:pt idx="15">
                  <c:v>461</c:v>
                </c:pt>
                <c:pt idx="16">
                  <c:v>462</c:v>
                </c:pt>
                <c:pt idx="17">
                  <c:v>461</c:v>
                </c:pt>
                <c:pt idx="18">
                  <c:v>458</c:v>
                </c:pt>
                <c:pt idx="19">
                  <c:v>450</c:v>
                </c:pt>
                <c:pt idx="20">
                  <c:v>466</c:v>
                </c:pt>
                <c:pt idx="21">
                  <c:v>504</c:v>
                </c:pt>
                <c:pt idx="22">
                  <c:v>523</c:v>
                </c:pt>
                <c:pt idx="23">
                  <c:v>575</c:v>
                </c:pt>
                <c:pt idx="24">
                  <c:v>626</c:v>
                </c:pt>
                <c:pt idx="25">
                  <c:v>634</c:v>
                </c:pt>
                <c:pt idx="26">
                  <c:v>699</c:v>
                </c:pt>
                <c:pt idx="27">
                  <c:v>792</c:v>
                </c:pt>
                <c:pt idx="28">
                  <c:v>846</c:v>
                </c:pt>
                <c:pt idx="29">
                  <c:v>864</c:v>
                </c:pt>
                <c:pt idx="30">
                  <c:v>988</c:v>
                </c:pt>
                <c:pt idx="31">
                  <c:v>949</c:v>
                </c:pt>
                <c:pt idx="32">
                  <c:v>860</c:v>
                </c:pt>
                <c:pt idx="33">
                  <c:v>825</c:v>
                </c:pt>
                <c:pt idx="34">
                  <c:v>834</c:v>
                </c:pt>
                <c:pt idx="35">
                  <c:v>967</c:v>
                </c:pt>
                <c:pt idx="36">
                  <c:v>1324</c:v>
                </c:pt>
                <c:pt idx="37">
                  <c:v>1683</c:v>
                </c:pt>
                <c:pt idx="38">
                  <c:v>1810</c:v>
                </c:pt>
                <c:pt idx="39">
                  <c:v>1992</c:v>
                </c:pt>
                <c:pt idx="40">
                  <c:v>2244</c:v>
                </c:pt>
                <c:pt idx="41">
                  <c:v>2447</c:v>
                </c:pt>
                <c:pt idx="42">
                  <c:v>2519</c:v>
                </c:pt>
                <c:pt idx="43">
                  <c:v>2286</c:v>
                </c:pt>
                <c:pt idx="44">
                  <c:v>1987</c:v>
                </c:pt>
                <c:pt idx="45">
                  <c:v>1753</c:v>
                </c:pt>
                <c:pt idx="46">
                  <c:v>1562</c:v>
                </c:pt>
                <c:pt idx="47">
                  <c:v>1558</c:v>
                </c:pt>
                <c:pt idx="48">
                  <c:v>1556</c:v>
                </c:pt>
                <c:pt idx="49">
                  <c:v>1472</c:v>
                </c:pt>
                <c:pt idx="50">
                  <c:v>1416</c:v>
                </c:pt>
                <c:pt idx="51">
                  <c:v>1379</c:v>
                </c:pt>
                <c:pt idx="52">
                  <c:v>1276</c:v>
                </c:pt>
                <c:pt idx="53">
                  <c:v>1190</c:v>
                </c:pt>
                <c:pt idx="54">
                  <c:v>1188</c:v>
                </c:pt>
                <c:pt idx="55">
                  <c:v>1170</c:v>
                </c:pt>
                <c:pt idx="56">
                  <c:v>1045</c:v>
                </c:pt>
                <c:pt idx="57">
                  <c:v>895</c:v>
                </c:pt>
                <c:pt idx="58">
                  <c:v>773</c:v>
                </c:pt>
                <c:pt idx="59">
                  <c:v>708</c:v>
                </c:pt>
                <c:pt idx="60">
                  <c:v>684</c:v>
                </c:pt>
                <c:pt idx="61">
                  <c:v>673</c:v>
                </c:pt>
                <c:pt idx="62">
                  <c:v>734</c:v>
                </c:pt>
                <c:pt idx="63">
                  <c:v>853</c:v>
                </c:pt>
                <c:pt idx="64">
                  <c:v>761</c:v>
                </c:pt>
                <c:pt idx="65">
                  <c:v>848</c:v>
                </c:pt>
                <c:pt idx="66">
                  <c:v>1046</c:v>
                </c:pt>
                <c:pt idx="67">
                  <c:v>1348</c:v>
                </c:pt>
                <c:pt idx="68">
                  <c:v>1632</c:v>
                </c:pt>
                <c:pt idx="69">
                  <c:v>2634</c:v>
                </c:pt>
                <c:pt idx="70">
                  <c:v>3092</c:v>
                </c:pt>
                <c:pt idx="71">
                  <c:v>2384</c:v>
                </c:pt>
                <c:pt idx="72">
                  <c:v>1932</c:v>
                </c:pt>
                <c:pt idx="73">
                  <c:v>1778</c:v>
                </c:pt>
                <c:pt idx="74">
                  <c:v>1752</c:v>
                </c:pt>
                <c:pt idx="75">
                  <c:v>1788</c:v>
                </c:pt>
                <c:pt idx="76">
                  <c:v>1842</c:v>
                </c:pt>
                <c:pt idx="77">
                  <c:v>1814</c:v>
                </c:pt>
                <c:pt idx="78">
                  <c:v>1631</c:v>
                </c:pt>
                <c:pt idx="79">
                  <c:v>1398</c:v>
                </c:pt>
                <c:pt idx="80">
                  <c:v>1685</c:v>
                </c:pt>
                <c:pt idx="81">
                  <c:v>1833</c:v>
                </c:pt>
                <c:pt idx="82">
                  <c:v>1461</c:v>
                </c:pt>
                <c:pt idx="83">
                  <c:v>1221</c:v>
                </c:pt>
                <c:pt idx="84">
                  <c:v>1031</c:v>
                </c:pt>
                <c:pt idx="85">
                  <c:v>1009</c:v>
                </c:pt>
                <c:pt idx="86">
                  <c:v>1038</c:v>
                </c:pt>
                <c:pt idx="87">
                  <c:v>973</c:v>
                </c:pt>
                <c:pt idx="88">
                  <c:v>1105</c:v>
                </c:pt>
                <c:pt idx="89">
                  <c:v>1126</c:v>
                </c:pt>
                <c:pt idx="90">
                  <c:v>1201</c:v>
                </c:pt>
                <c:pt idx="91">
                  <c:v>1333</c:v>
                </c:pt>
                <c:pt idx="92">
                  <c:v>1354</c:v>
                </c:pt>
                <c:pt idx="93">
                  <c:v>1374</c:v>
                </c:pt>
                <c:pt idx="94">
                  <c:v>1423</c:v>
                </c:pt>
                <c:pt idx="95">
                  <c:v>1341</c:v>
                </c:pt>
                <c:pt idx="96">
                  <c:v>1161</c:v>
                </c:pt>
                <c:pt idx="97">
                  <c:v>1146</c:v>
                </c:pt>
                <c:pt idx="98">
                  <c:v>1369</c:v>
                </c:pt>
                <c:pt idx="99">
                  <c:v>1330</c:v>
                </c:pt>
                <c:pt idx="100">
                  <c:v>1012</c:v>
                </c:pt>
                <c:pt idx="101">
                  <c:v>966</c:v>
                </c:pt>
                <c:pt idx="102">
                  <c:v>1042</c:v>
                </c:pt>
                <c:pt idx="103">
                  <c:v>872</c:v>
                </c:pt>
                <c:pt idx="104">
                  <c:v>843</c:v>
                </c:pt>
                <c:pt idx="105">
                  <c:v>1092</c:v>
                </c:pt>
                <c:pt idx="106">
                  <c:v>1774</c:v>
                </c:pt>
                <c:pt idx="107">
                  <c:v>1407</c:v>
                </c:pt>
                <c:pt idx="108">
                  <c:v>1094</c:v>
                </c:pt>
                <c:pt idx="109">
                  <c:v>1090</c:v>
                </c:pt>
                <c:pt idx="110">
                  <c:v>1021</c:v>
                </c:pt>
                <c:pt idx="111">
                  <c:v>866</c:v>
                </c:pt>
                <c:pt idx="112">
                  <c:v>728</c:v>
                </c:pt>
                <c:pt idx="113">
                  <c:v>887</c:v>
                </c:pt>
                <c:pt idx="114">
                  <c:v>780</c:v>
                </c:pt>
                <c:pt idx="115">
                  <c:v>805</c:v>
                </c:pt>
                <c:pt idx="116">
                  <c:v>614</c:v>
                </c:pt>
                <c:pt idx="117">
                  <c:v>525</c:v>
                </c:pt>
                <c:pt idx="118">
                  <c:v>463</c:v>
                </c:pt>
                <c:pt idx="119">
                  <c:v>419</c:v>
                </c:pt>
                <c:pt idx="120">
                  <c:v>391</c:v>
                </c:pt>
                <c:pt idx="121">
                  <c:v>372</c:v>
                </c:pt>
                <c:pt idx="122">
                  <c:v>368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51808"/>
        <c:axId val="103350272"/>
      </c:scatterChart>
      <c:valAx>
        <c:axId val="103740160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crossAx val="103741696"/>
        <c:crosses val="autoZero"/>
        <c:crossBetween val="midCat"/>
      </c:valAx>
      <c:valAx>
        <c:axId val="103741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740160"/>
        <c:crosses val="autoZero"/>
        <c:crossBetween val="midCat"/>
      </c:valAx>
      <c:valAx>
        <c:axId val="10335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03351808"/>
        <c:crosses val="max"/>
        <c:crossBetween val="midCat"/>
      </c:valAx>
      <c:valAx>
        <c:axId val="103351808"/>
        <c:scaling>
          <c:orientation val="minMax"/>
        </c:scaling>
        <c:delete val="1"/>
        <c:axPos val="b"/>
        <c:numFmt formatCode="m/d/yy;@" sourceLinked="1"/>
        <c:majorTickMark val="out"/>
        <c:minorTickMark val="none"/>
        <c:tickLblPos val="none"/>
        <c:crossAx val="1033502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773464663780528E-2"/>
          <c:y val="0.1072304850782542"/>
          <c:w val="0.79349476257102103"/>
          <c:h val="0.632618839311753"/>
        </c:manualLayout>
      </c:layout>
      <c:scatterChart>
        <c:scatterStyle val="lineMarker"/>
        <c:varyColors val="0"/>
        <c:ser>
          <c:idx val="1"/>
          <c:order val="0"/>
          <c:tx>
            <c:v>DIDSON Expanded Net Upstream Count</c:v>
          </c:tx>
          <c:spPr>
            <a:ln w="15875">
              <a:solidFill>
                <a:schemeClr val="tx1"/>
              </a:solidFill>
              <a:prstDash val="sysDash"/>
            </a:ln>
          </c:spPr>
          <c:marker>
            <c:symbol val="triangle"/>
            <c:size val="3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'DIDSON vs Discharge and Catch'!$A$4:$A$128</c:f>
              <c:numCache>
                <c:formatCode>m/d/yy;@</c:formatCode>
                <c:ptCount val="125"/>
                <c:pt idx="0">
                  <c:v>41043</c:v>
                </c:pt>
                <c:pt idx="1">
                  <c:v>41044</c:v>
                </c:pt>
                <c:pt idx="2">
                  <c:v>41045</c:v>
                </c:pt>
                <c:pt idx="3">
                  <c:v>41046</c:v>
                </c:pt>
                <c:pt idx="4">
                  <c:v>41047</c:v>
                </c:pt>
                <c:pt idx="5">
                  <c:v>41048</c:v>
                </c:pt>
                <c:pt idx="6">
                  <c:v>41049</c:v>
                </c:pt>
                <c:pt idx="7">
                  <c:v>41050</c:v>
                </c:pt>
                <c:pt idx="8">
                  <c:v>41051</c:v>
                </c:pt>
                <c:pt idx="9">
                  <c:v>41052</c:v>
                </c:pt>
                <c:pt idx="10">
                  <c:v>41053</c:v>
                </c:pt>
                <c:pt idx="11">
                  <c:v>41054</c:v>
                </c:pt>
                <c:pt idx="12">
                  <c:v>41055</c:v>
                </c:pt>
                <c:pt idx="13">
                  <c:v>41056</c:v>
                </c:pt>
                <c:pt idx="14">
                  <c:v>41057</c:v>
                </c:pt>
                <c:pt idx="15">
                  <c:v>41058</c:v>
                </c:pt>
                <c:pt idx="16">
                  <c:v>41059</c:v>
                </c:pt>
                <c:pt idx="17">
                  <c:v>41060</c:v>
                </c:pt>
                <c:pt idx="18">
                  <c:v>41061</c:v>
                </c:pt>
                <c:pt idx="19">
                  <c:v>41062</c:v>
                </c:pt>
                <c:pt idx="20">
                  <c:v>41063</c:v>
                </c:pt>
                <c:pt idx="21">
                  <c:v>41064</c:v>
                </c:pt>
                <c:pt idx="22">
                  <c:v>41065</c:v>
                </c:pt>
                <c:pt idx="23">
                  <c:v>41066</c:v>
                </c:pt>
                <c:pt idx="24">
                  <c:v>41067</c:v>
                </c:pt>
                <c:pt idx="25">
                  <c:v>41068</c:v>
                </c:pt>
                <c:pt idx="26">
                  <c:v>41069</c:v>
                </c:pt>
                <c:pt idx="27">
                  <c:v>41070</c:v>
                </c:pt>
                <c:pt idx="28">
                  <c:v>41071</c:v>
                </c:pt>
                <c:pt idx="29">
                  <c:v>41072</c:v>
                </c:pt>
                <c:pt idx="30">
                  <c:v>41073</c:v>
                </c:pt>
                <c:pt idx="31">
                  <c:v>41074</c:v>
                </c:pt>
                <c:pt idx="32">
                  <c:v>41075</c:v>
                </c:pt>
                <c:pt idx="33">
                  <c:v>41076</c:v>
                </c:pt>
                <c:pt idx="34">
                  <c:v>41077</c:v>
                </c:pt>
                <c:pt idx="35">
                  <c:v>41078</c:v>
                </c:pt>
                <c:pt idx="36">
                  <c:v>41079</c:v>
                </c:pt>
                <c:pt idx="37">
                  <c:v>41080</c:v>
                </c:pt>
                <c:pt idx="38">
                  <c:v>41081</c:v>
                </c:pt>
                <c:pt idx="39">
                  <c:v>41082</c:v>
                </c:pt>
                <c:pt idx="40">
                  <c:v>41083</c:v>
                </c:pt>
                <c:pt idx="41">
                  <c:v>41084</c:v>
                </c:pt>
                <c:pt idx="42">
                  <c:v>41085</c:v>
                </c:pt>
                <c:pt idx="43">
                  <c:v>41086</c:v>
                </c:pt>
                <c:pt idx="44">
                  <c:v>41087</c:v>
                </c:pt>
                <c:pt idx="45">
                  <c:v>41088</c:v>
                </c:pt>
                <c:pt idx="46">
                  <c:v>41089</c:v>
                </c:pt>
                <c:pt idx="47">
                  <c:v>41090</c:v>
                </c:pt>
                <c:pt idx="48">
                  <c:v>41091</c:v>
                </c:pt>
                <c:pt idx="49">
                  <c:v>41092</c:v>
                </c:pt>
                <c:pt idx="50">
                  <c:v>41093</c:v>
                </c:pt>
                <c:pt idx="51">
                  <c:v>41094</c:v>
                </c:pt>
                <c:pt idx="52">
                  <c:v>41095</c:v>
                </c:pt>
                <c:pt idx="53">
                  <c:v>41096</c:v>
                </c:pt>
                <c:pt idx="54">
                  <c:v>41097</c:v>
                </c:pt>
                <c:pt idx="55">
                  <c:v>41098</c:v>
                </c:pt>
                <c:pt idx="56">
                  <c:v>41099</c:v>
                </c:pt>
                <c:pt idx="57">
                  <c:v>41100</c:v>
                </c:pt>
                <c:pt idx="58">
                  <c:v>41101</c:v>
                </c:pt>
                <c:pt idx="59">
                  <c:v>41102</c:v>
                </c:pt>
                <c:pt idx="60">
                  <c:v>41103</c:v>
                </c:pt>
                <c:pt idx="61">
                  <c:v>41104</c:v>
                </c:pt>
                <c:pt idx="62">
                  <c:v>41105</c:v>
                </c:pt>
                <c:pt idx="63">
                  <c:v>41106</c:v>
                </c:pt>
                <c:pt idx="64">
                  <c:v>41107</c:v>
                </c:pt>
                <c:pt idx="65">
                  <c:v>41108</c:v>
                </c:pt>
                <c:pt idx="66">
                  <c:v>41109</c:v>
                </c:pt>
                <c:pt idx="67">
                  <c:v>41110</c:v>
                </c:pt>
                <c:pt idx="68">
                  <c:v>41111</c:v>
                </c:pt>
                <c:pt idx="69">
                  <c:v>41112</c:v>
                </c:pt>
                <c:pt idx="70">
                  <c:v>41113</c:v>
                </c:pt>
                <c:pt idx="71">
                  <c:v>41114</c:v>
                </c:pt>
                <c:pt idx="72">
                  <c:v>41115</c:v>
                </c:pt>
                <c:pt idx="73">
                  <c:v>41116</c:v>
                </c:pt>
                <c:pt idx="74">
                  <c:v>41117</c:v>
                </c:pt>
                <c:pt idx="75">
                  <c:v>41118</c:v>
                </c:pt>
                <c:pt idx="76">
                  <c:v>41119</c:v>
                </c:pt>
                <c:pt idx="77">
                  <c:v>41120</c:v>
                </c:pt>
                <c:pt idx="78">
                  <c:v>41121</c:v>
                </c:pt>
                <c:pt idx="79">
                  <c:v>41122</c:v>
                </c:pt>
                <c:pt idx="80">
                  <c:v>41123</c:v>
                </c:pt>
                <c:pt idx="81">
                  <c:v>41124</c:v>
                </c:pt>
                <c:pt idx="82">
                  <c:v>41125</c:v>
                </c:pt>
                <c:pt idx="83">
                  <c:v>41126</c:v>
                </c:pt>
                <c:pt idx="84">
                  <c:v>41127</c:v>
                </c:pt>
                <c:pt idx="85">
                  <c:v>41128</c:v>
                </c:pt>
                <c:pt idx="86">
                  <c:v>41129</c:v>
                </c:pt>
                <c:pt idx="87">
                  <c:v>41130</c:v>
                </c:pt>
                <c:pt idx="88">
                  <c:v>41131</c:v>
                </c:pt>
                <c:pt idx="89">
                  <c:v>41132</c:v>
                </c:pt>
                <c:pt idx="90">
                  <c:v>41133</c:v>
                </c:pt>
                <c:pt idx="91">
                  <c:v>41134</c:v>
                </c:pt>
                <c:pt idx="92">
                  <c:v>41135</c:v>
                </c:pt>
                <c:pt idx="93">
                  <c:v>41136</c:v>
                </c:pt>
                <c:pt idx="94">
                  <c:v>41137</c:v>
                </c:pt>
                <c:pt idx="95">
                  <c:v>41138</c:v>
                </c:pt>
                <c:pt idx="96">
                  <c:v>41139</c:v>
                </c:pt>
                <c:pt idx="97">
                  <c:v>41140</c:v>
                </c:pt>
                <c:pt idx="98">
                  <c:v>41141</c:v>
                </c:pt>
                <c:pt idx="99">
                  <c:v>41142</c:v>
                </c:pt>
                <c:pt idx="100">
                  <c:v>41143</c:v>
                </c:pt>
                <c:pt idx="101">
                  <c:v>41144</c:v>
                </c:pt>
                <c:pt idx="102">
                  <c:v>41145</c:v>
                </c:pt>
                <c:pt idx="103">
                  <c:v>41146</c:v>
                </c:pt>
                <c:pt idx="104">
                  <c:v>41147</c:v>
                </c:pt>
                <c:pt idx="105">
                  <c:v>41148</c:v>
                </c:pt>
                <c:pt idx="106">
                  <c:v>41149</c:v>
                </c:pt>
                <c:pt idx="107">
                  <c:v>41150</c:v>
                </c:pt>
                <c:pt idx="108">
                  <c:v>41151</c:v>
                </c:pt>
                <c:pt idx="109">
                  <c:v>41152</c:v>
                </c:pt>
                <c:pt idx="110">
                  <c:v>41153</c:v>
                </c:pt>
                <c:pt idx="111">
                  <c:v>41154</c:v>
                </c:pt>
                <c:pt idx="112">
                  <c:v>41155</c:v>
                </c:pt>
                <c:pt idx="113">
                  <c:v>41156</c:v>
                </c:pt>
                <c:pt idx="114">
                  <c:v>41157</c:v>
                </c:pt>
                <c:pt idx="115">
                  <c:v>41158</c:v>
                </c:pt>
                <c:pt idx="116">
                  <c:v>41159</c:v>
                </c:pt>
                <c:pt idx="117">
                  <c:v>41160</c:v>
                </c:pt>
                <c:pt idx="118">
                  <c:v>41161</c:v>
                </c:pt>
                <c:pt idx="119">
                  <c:v>41162</c:v>
                </c:pt>
                <c:pt idx="120">
                  <c:v>41163</c:v>
                </c:pt>
                <c:pt idx="121">
                  <c:v>41164</c:v>
                </c:pt>
                <c:pt idx="122">
                  <c:v>41165</c:v>
                </c:pt>
                <c:pt idx="123">
                  <c:v>41166</c:v>
                </c:pt>
                <c:pt idx="124">
                  <c:v>41167</c:v>
                </c:pt>
              </c:numCache>
            </c:numRef>
          </c:xVal>
          <c:yVal>
            <c:numRef>
              <c:f>'DIDSON vs Discharge and Catch'!$H$4:$H$128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6</c:v>
                </c:pt>
                <c:pt idx="17">
                  <c:v>0</c:v>
                </c:pt>
                <c:pt idx="18">
                  <c:v>2</c:v>
                </c:pt>
                <c:pt idx="19">
                  <c:v>5</c:v>
                </c:pt>
                <c:pt idx="20">
                  <c:v>11</c:v>
                </c:pt>
                <c:pt idx="21">
                  <c:v>6</c:v>
                </c:pt>
                <c:pt idx="22">
                  <c:v>9</c:v>
                </c:pt>
                <c:pt idx="23">
                  <c:v>21</c:v>
                </c:pt>
                <c:pt idx="24">
                  <c:v>21</c:v>
                </c:pt>
                <c:pt idx="25">
                  <c:v>20</c:v>
                </c:pt>
                <c:pt idx="26">
                  <c:v>27</c:v>
                </c:pt>
                <c:pt idx="27">
                  <c:v>23</c:v>
                </c:pt>
                <c:pt idx="28">
                  <c:v>36</c:v>
                </c:pt>
                <c:pt idx="29">
                  <c:v>11</c:v>
                </c:pt>
                <c:pt idx="30">
                  <c:v>4</c:v>
                </c:pt>
                <c:pt idx="31">
                  <c:v>27</c:v>
                </c:pt>
                <c:pt idx="32">
                  <c:v>16</c:v>
                </c:pt>
                <c:pt idx="33">
                  <c:v>22</c:v>
                </c:pt>
                <c:pt idx="34">
                  <c:v>28</c:v>
                </c:pt>
                <c:pt idx="35">
                  <c:v>46</c:v>
                </c:pt>
                <c:pt idx="36">
                  <c:v>15</c:v>
                </c:pt>
                <c:pt idx="37">
                  <c:v>2</c:v>
                </c:pt>
                <c:pt idx="47">
                  <c:v>20</c:v>
                </c:pt>
                <c:pt idx="48">
                  <c:v>23</c:v>
                </c:pt>
                <c:pt idx="49">
                  <c:v>10</c:v>
                </c:pt>
                <c:pt idx="50">
                  <c:v>16</c:v>
                </c:pt>
                <c:pt idx="51">
                  <c:v>16</c:v>
                </c:pt>
                <c:pt idx="52">
                  <c:v>19</c:v>
                </c:pt>
                <c:pt idx="53">
                  <c:v>12</c:v>
                </c:pt>
                <c:pt idx="54">
                  <c:v>12</c:v>
                </c:pt>
                <c:pt idx="55">
                  <c:v>20</c:v>
                </c:pt>
                <c:pt idx="56">
                  <c:v>12</c:v>
                </c:pt>
                <c:pt idx="57">
                  <c:v>27</c:v>
                </c:pt>
                <c:pt idx="58">
                  <c:v>22</c:v>
                </c:pt>
                <c:pt idx="59">
                  <c:v>20</c:v>
                </c:pt>
                <c:pt idx="60">
                  <c:v>0</c:v>
                </c:pt>
                <c:pt idx="61">
                  <c:v>24</c:v>
                </c:pt>
                <c:pt idx="62">
                  <c:v>19</c:v>
                </c:pt>
                <c:pt idx="63">
                  <c:v>14</c:v>
                </c:pt>
                <c:pt idx="64">
                  <c:v>30</c:v>
                </c:pt>
                <c:pt idx="65">
                  <c:v>46</c:v>
                </c:pt>
                <c:pt idx="78">
                  <c:v>341</c:v>
                </c:pt>
                <c:pt idx="79">
                  <c:v>228</c:v>
                </c:pt>
                <c:pt idx="80">
                  <c:v>22</c:v>
                </c:pt>
                <c:pt idx="81">
                  <c:v>131</c:v>
                </c:pt>
                <c:pt idx="82">
                  <c:v>191</c:v>
                </c:pt>
                <c:pt idx="83">
                  <c:v>168</c:v>
                </c:pt>
                <c:pt idx="84">
                  <c:v>163</c:v>
                </c:pt>
                <c:pt idx="85">
                  <c:v>128</c:v>
                </c:pt>
                <c:pt idx="86">
                  <c:v>134</c:v>
                </c:pt>
                <c:pt idx="87">
                  <c:v>144</c:v>
                </c:pt>
                <c:pt idx="88">
                  <c:v>70</c:v>
                </c:pt>
                <c:pt idx="89">
                  <c:v>100</c:v>
                </c:pt>
                <c:pt idx="90">
                  <c:v>70</c:v>
                </c:pt>
                <c:pt idx="91">
                  <c:v>60</c:v>
                </c:pt>
                <c:pt idx="92">
                  <c:v>44</c:v>
                </c:pt>
                <c:pt idx="93">
                  <c:v>86</c:v>
                </c:pt>
                <c:pt idx="94">
                  <c:v>38</c:v>
                </c:pt>
                <c:pt idx="95">
                  <c:v>32</c:v>
                </c:pt>
                <c:pt idx="96">
                  <c:v>30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24</c:v>
                </c:pt>
                <c:pt idx="101">
                  <c:v>18</c:v>
                </c:pt>
                <c:pt idx="102">
                  <c:v>34</c:v>
                </c:pt>
                <c:pt idx="103">
                  <c:v>58</c:v>
                </c:pt>
                <c:pt idx="104">
                  <c:v>6</c:v>
                </c:pt>
                <c:pt idx="105">
                  <c:v>4</c:v>
                </c:pt>
                <c:pt idx="106">
                  <c:v>2</c:v>
                </c:pt>
                <c:pt idx="107">
                  <c:v>26</c:v>
                </c:pt>
                <c:pt idx="108">
                  <c:v>12</c:v>
                </c:pt>
                <c:pt idx="109">
                  <c:v>6</c:v>
                </c:pt>
                <c:pt idx="110">
                  <c:v>2</c:v>
                </c:pt>
                <c:pt idx="111">
                  <c:v>10</c:v>
                </c:pt>
                <c:pt idx="112">
                  <c:v>8</c:v>
                </c:pt>
                <c:pt idx="113">
                  <c:v>8</c:v>
                </c:pt>
                <c:pt idx="117">
                  <c:v>6</c:v>
                </c:pt>
                <c:pt idx="118">
                  <c:v>4</c:v>
                </c:pt>
                <c:pt idx="119">
                  <c:v>0</c:v>
                </c:pt>
                <c:pt idx="120">
                  <c:v>8</c:v>
                </c:pt>
                <c:pt idx="121">
                  <c:v>0</c:v>
                </c:pt>
                <c:pt idx="122">
                  <c:v>6</c:v>
                </c:pt>
                <c:pt idx="123">
                  <c:v>4</c:v>
                </c:pt>
                <c:pt idx="12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87904"/>
        <c:axId val="103389824"/>
      </c:scatterChart>
      <c:valAx>
        <c:axId val="103387904"/>
        <c:scaling>
          <c:orientation val="minMax"/>
          <c:max val="41168"/>
          <c:min val="41043"/>
        </c:scaling>
        <c:delete val="0"/>
        <c:axPos val="b"/>
        <c:numFmt formatCode="[$-409]d\-mmm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3389824"/>
        <c:crossesAt val="0"/>
        <c:crossBetween val="midCat"/>
        <c:majorUnit val="7"/>
      </c:valAx>
      <c:valAx>
        <c:axId val="103389824"/>
        <c:scaling>
          <c:orientation val="minMax"/>
          <c:max val="35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  <a:r>
                  <a:rPr lang="en-US" baseline="0"/>
                  <a:t> (# fish/day)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4032767643175041E-2"/>
              <c:y val="0.349620151647710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3387904"/>
        <c:crossesAt val="41043"/>
        <c:crossBetween val="midCat"/>
      </c:valAx>
    </c:plotArea>
    <c:legend>
      <c:legendPos val="r"/>
      <c:layout>
        <c:manualLayout>
          <c:xMode val="edge"/>
          <c:yMode val="edge"/>
          <c:x val="0.11560212278229497"/>
          <c:y val="0.13862080738757951"/>
          <c:w val="0.37612259099220902"/>
          <c:h val="0.14556683558776076"/>
        </c:manualLayout>
      </c:layout>
      <c:overlay val="0"/>
      <c:spPr>
        <a:solidFill>
          <a:schemeClr val="bg1"/>
        </a:solidFill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773464663780528E-2"/>
          <c:y val="0.1072304850782542"/>
          <c:w val="0.83523125381899965"/>
          <c:h val="0.78666003402473461"/>
        </c:manualLayout>
      </c:layout>
      <c:barChart>
        <c:barDir val="col"/>
        <c:grouping val="clustered"/>
        <c:varyColors val="0"/>
        <c:ser>
          <c:idx val="0"/>
          <c:order val="1"/>
          <c:tx>
            <c:v>Chinook (n=26)</c:v>
          </c:tx>
          <c:invertIfNegative val="0"/>
          <c:cat>
            <c:numRef>
              <c:f>'DIDSON vs Discharge and Catch'!$N$4:$N$128</c:f>
              <c:numCache>
                <c:formatCode>m/d/yyyy</c:formatCode>
                <c:ptCount val="125"/>
                <c:pt idx="0">
                  <c:v>41043</c:v>
                </c:pt>
                <c:pt idx="1">
                  <c:v>41044</c:v>
                </c:pt>
                <c:pt idx="2">
                  <c:v>41045</c:v>
                </c:pt>
                <c:pt idx="3">
                  <c:v>41046</c:v>
                </c:pt>
                <c:pt idx="4">
                  <c:v>41047</c:v>
                </c:pt>
                <c:pt idx="5">
                  <c:v>41048</c:v>
                </c:pt>
                <c:pt idx="6">
                  <c:v>41049</c:v>
                </c:pt>
                <c:pt idx="7">
                  <c:v>41050</c:v>
                </c:pt>
                <c:pt idx="8">
                  <c:v>41051</c:v>
                </c:pt>
                <c:pt idx="9">
                  <c:v>41052</c:v>
                </c:pt>
                <c:pt idx="10">
                  <c:v>41053</c:v>
                </c:pt>
                <c:pt idx="11">
                  <c:v>41054</c:v>
                </c:pt>
                <c:pt idx="12">
                  <c:v>41055</c:v>
                </c:pt>
                <c:pt idx="13">
                  <c:v>41056</c:v>
                </c:pt>
                <c:pt idx="14">
                  <c:v>41057</c:v>
                </c:pt>
                <c:pt idx="15">
                  <c:v>41058</c:v>
                </c:pt>
                <c:pt idx="16">
                  <c:v>41059</c:v>
                </c:pt>
                <c:pt idx="17">
                  <c:v>41060</c:v>
                </c:pt>
                <c:pt idx="18">
                  <c:v>41061</c:v>
                </c:pt>
                <c:pt idx="19">
                  <c:v>41062</c:v>
                </c:pt>
                <c:pt idx="20">
                  <c:v>41063</c:v>
                </c:pt>
                <c:pt idx="21">
                  <c:v>41064</c:v>
                </c:pt>
                <c:pt idx="22">
                  <c:v>41065</c:v>
                </c:pt>
                <c:pt idx="23">
                  <c:v>41066</c:v>
                </c:pt>
                <c:pt idx="24">
                  <c:v>41067</c:v>
                </c:pt>
                <c:pt idx="25">
                  <c:v>41068</c:v>
                </c:pt>
                <c:pt idx="26">
                  <c:v>41069</c:v>
                </c:pt>
                <c:pt idx="27">
                  <c:v>41070</c:v>
                </c:pt>
                <c:pt idx="28">
                  <c:v>41071</c:v>
                </c:pt>
                <c:pt idx="29">
                  <c:v>41072</c:v>
                </c:pt>
                <c:pt idx="30">
                  <c:v>41073</c:v>
                </c:pt>
                <c:pt idx="31">
                  <c:v>41074</c:v>
                </c:pt>
                <c:pt idx="32">
                  <c:v>41075</c:v>
                </c:pt>
                <c:pt idx="33">
                  <c:v>41076</c:v>
                </c:pt>
                <c:pt idx="34">
                  <c:v>41077</c:v>
                </c:pt>
                <c:pt idx="35">
                  <c:v>41078</c:v>
                </c:pt>
                <c:pt idx="36">
                  <c:v>41079</c:v>
                </c:pt>
                <c:pt idx="37">
                  <c:v>41080</c:v>
                </c:pt>
                <c:pt idx="38">
                  <c:v>41081</c:v>
                </c:pt>
                <c:pt idx="39">
                  <c:v>41082</c:v>
                </c:pt>
                <c:pt idx="40">
                  <c:v>41083</c:v>
                </c:pt>
                <c:pt idx="41">
                  <c:v>41084</c:v>
                </c:pt>
                <c:pt idx="42">
                  <c:v>41085</c:v>
                </c:pt>
                <c:pt idx="43">
                  <c:v>41086</c:v>
                </c:pt>
                <c:pt idx="44">
                  <c:v>41087</c:v>
                </c:pt>
                <c:pt idx="45">
                  <c:v>41088</c:v>
                </c:pt>
                <c:pt idx="46">
                  <c:v>41089</c:v>
                </c:pt>
                <c:pt idx="47">
                  <c:v>41090</c:v>
                </c:pt>
                <c:pt idx="48">
                  <c:v>41091</c:v>
                </c:pt>
                <c:pt idx="49">
                  <c:v>41092</c:v>
                </c:pt>
                <c:pt idx="50">
                  <c:v>41093</c:v>
                </c:pt>
                <c:pt idx="51">
                  <c:v>41094</c:v>
                </c:pt>
                <c:pt idx="52">
                  <c:v>41095</c:v>
                </c:pt>
                <c:pt idx="53">
                  <c:v>41096</c:v>
                </c:pt>
                <c:pt idx="54">
                  <c:v>41097</c:v>
                </c:pt>
                <c:pt idx="55">
                  <c:v>41098</c:v>
                </c:pt>
                <c:pt idx="56">
                  <c:v>41099</c:v>
                </c:pt>
                <c:pt idx="57">
                  <c:v>41100</c:v>
                </c:pt>
                <c:pt idx="58">
                  <c:v>41101</c:v>
                </c:pt>
                <c:pt idx="59">
                  <c:v>41102</c:v>
                </c:pt>
                <c:pt idx="60">
                  <c:v>41103</c:v>
                </c:pt>
                <c:pt idx="61">
                  <c:v>41104</c:v>
                </c:pt>
                <c:pt idx="62">
                  <c:v>41105</c:v>
                </c:pt>
                <c:pt idx="63">
                  <c:v>41106</c:v>
                </c:pt>
                <c:pt idx="64">
                  <c:v>41107</c:v>
                </c:pt>
                <c:pt idx="65">
                  <c:v>41108</c:v>
                </c:pt>
                <c:pt idx="66">
                  <c:v>41109</c:v>
                </c:pt>
                <c:pt idx="67">
                  <c:v>41110</c:v>
                </c:pt>
                <c:pt idx="68">
                  <c:v>41111</c:v>
                </c:pt>
                <c:pt idx="69">
                  <c:v>41112</c:v>
                </c:pt>
                <c:pt idx="70">
                  <c:v>41113</c:v>
                </c:pt>
                <c:pt idx="71">
                  <c:v>41114</c:v>
                </c:pt>
                <c:pt idx="72">
                  <c:v>41115</c:v>
                </c:pt>
                <c:pt idx="73">
                  <c:v>41116</c:v>
                </c:pt>
                <c:pt idx="74">
                  <c:v>41117</c:v>
                </c:pt>
                <c:pt idx="75">
                  <c:v>41118</c:v>
                </c:pt>
                <c:pt idx="76">
                  <c:v>41119</c:v>
                </c:pt>
                <c:pt idx="77">
                  <c:v>41120</c:v>
                </c:pt>
                <c:pt idx="78">
                  <c:v>41121</c:v>
                </c:pt>
                <c:pt idx="79">
                  <c:v>41122</c:v>
                </c:pt>
                <c:pt idx="80">
                  <c:v>41123</c:v>
                </c:pt>
                <c:pt idx="81">
                  <c:v>41124</c:v>
                </c:pt>
                <c:pt idx="82">
                  <c:v>41125</c:v>
                </c:pt>
                <c:pt idx="83">
                  <c:v>41126</c:v>
                </c:pt>
                <c:pt idx="84">
                  <c:v>41127</c:v>
                </c:pt>
                <c:pt idx="85">
                  <c:v>41128</c:v>
                </c:pt>
                <c:pt idx="86">
                  <c:v>41129</c:v>
                </c:pt>
                <c:pt idx="87">
                  <c:v>41130</c:v>
                </c:pt>
                <c:pt idx="88">
                  <c:v>41131</c:v>
                </c:pt>
                <c:pt idx="89">
                  <c:v>41132</c:v>
                </c:pt>
                <c:pt idx="90">
                  <c:v>41133</c:v>
                </c:pt>
                <c:pt idx="91">
                  <c:v>41134</c:v>
                </c:pt>
                <c:pt idx="92">
                  <c:v>41135</c:v>
                </c:pt>
                <c:pt idx="93">
                  <c:v>41136</c:v>
                </c:pt>
                <c:pt idx="94">
                  <c:v>41137</c:v>
                </c:pt>
                <c:pt idx="95">
                  <c:v>41138</c:v>
                </c:pt>
                <c:pt idx="96">
                  <c:v>41139</c:v>
                </c:pt>
                <c:pt idx="97">
                  <c:v>41140</c:v>
                </c:pt>
                <c:pt idx="98">
                  <c:v>41141</c:v>
                </c:pt>
                <c:pt idx="99">
                  <c:v>41142</c:v>
                </c:pt>
                <c:pt idx="100">
                  <c:v>41143</c:v>
                </c:pt>
                <c:pt idx="101">
                  <c:v>41144</c:v>
                </c:pt>
                <c:pt idx="102">
                  <c:v>41145</c:v>
                </c:pt>
                <c:pt idx="103">
                  <c:v>41146</c:v>
                </c:pt>
                <c:pt idx="104">
                  <c:v>41147</c:v>
                </c:pt>
                <c:pt idx="105">
                  <c:v>41148</c:v>
                </c:pt>
                <c:pt idx="106">
                  <c:v>41149</c:v>
                </c:pt>
                <c:pt idx="107">
                  <c:v>41150</c:v>
                </c:pt>
                <c:pt idx="108">
                  <c:v>41151</c:v>
                </c:pt>
                <c:pt idx="109">
                  <c:v>41152</c:v>
                </c:pt>
                <c:pt idx="110">
                  <c:v>41153</c:v>
                </c:pt>
                <c:pt idx="111">
                  <c:v>41154</c:v>
                </c:pt>
                <c:pt idx="112">
                  <c:v>41155</c:v>
                </c:pt>
                <c:pt idx="113">
                  <c:v>41156</c:v>
                </c:pt>
                <c:pt idx="114">
                  <c:v>41157</c:v>
                </c:pt>
                <c:pt idx="115">
                  <c:v>41158</c:v>
                </c:pt>
                <c:pt idx="116">
                  <c:v>41159</c:v>
                </c:pt>
                <c:pt idx="117">
                  <c:v>41160</c:v>
                </c:pt>
                <c:pt idx="118">
                  <c:v>41161</c:v>
                </c:pt>
                <c:pt idx="119">
                  <c:v>41162</c:v>
                </c:pt>
                <c:pt idx="120">
                  <c:v>41163</c:v>
                </c:pt>
                <c:pt idx="121">
                  <c:v>41164</c:v>
                </c:pt>
                <c:pt idx="122">
                  <c:v>41165</c:v>
                </c:pt>
                <c:pt idx="123">
                  <c:v>41166</c:v>
                </c:pt>
                <c:pt idx="124">
                  <c:v>41167</c:v>
                </c:pt>
              </c:numCache>
            </c:numRef>
          </c:cat>
          <c:val>
            <c:numRef>
              <c:f>'DIDSON vs Discharge and Catch'!$O$4:$O$128</c:f>
              <c:numCache>
                <c:formatCode>General</c:formatCode>
                <c:ptCount val="125"/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2"/>
          <c:order val="2"/>
          <c:tx>
            <c:v>Sockeye (n=83)</c:v>
          </c:tx>
          <c:spPr>
            <a:solidFill>
              <a:schemeClr val="accent2"/>
            </a:solidFill>
          </c:spPr>
          <c:invertIfNegative val="0"/>
          <c:cat>
            <c:numRef>
              <c:f>'DIDSON vs Discharge and Catch'!$N$4:$N$128</c:f>
              <c:numCache>
                <c:formatCode>m/d/yyyy</c:formatCode>
                <c:ptCount val="125"/>
                <c:pt idx="0">
                  <c:v>41043</c:v>
                </c:pt>
                <c:pt idx="1">
                  <c:v>41044</c:v>
                </c:pt>
                <c:pt idx="2">
                  <c:v>41045</c:v>
                </c:pt>
                <c:pt idx="3">
                  <c:v>41046</c:v>
                </c:pt>
                <c:pt idx="4">
                  <c:v>41047</c:v>
                </c:pt>
                <c:pt idx="5">
                  <c:v>41048</c:v>
                </c:pt>
                <c:pt idx="6">
                  <c:v>41049</c:v>
                </c:pt>
                <c:pt idx="7">
                  <c:v>41050</c:v>
                </c:pt>
                <c:pt idx="8">
                  <c:v>41051</c:v>
                </c:pt>
                <c:pt idx="9">
                  <c:v>41052</c:v>
                </c:pt>
                <c:pt idx="10">
                  <c:v>41053</c:v>
                </c:pt>
                <c:pt idx="11">
                  <c:v>41054</c:v>
                </c:pt>
                <c:pt idx="12">
                  <c:v>41055</c:v>
                </c:pt>
                <c:pt idx="13">
                  <c:v>41056</c:v>
                </c:pt>
                <c:pt idx="14">
                  <c:v>41057</c:v>
                </c:pt>
                <c:pt idx="15">
                  <c:v>41058</c:v>
                </c:pt>
                <c:pt idx="16">
                  <c:v>41059</c:v>
                </c:pt>
                <c:pt idx="17">
                  <c:v>41060</c:v>
                </c:pt>
                <c:pt idx="18">
                  <c:v>41061</c:v>
                </c:pt>
                <c:pt idx="19">
                  <c:v>41062</c:v>
                </c:pt>
                <c:pt idx="20">
                  <c:v>41063</c:v>
                </c:pt>
                <c:pt idx="21">
                  <c:v>41064</c:v>
                </c:pt>
                <c:pt idx="22">
                  <c:v>41065</c:v>
                </c:pt>
                <c:pt idx="23">
                  <c:v>41066</c:v>
                </c:pt>
                <c:pt idx="24">
                  <c:v>41067</c:v>
                </c:pt>
                <c:pt idx="25">
                  <c:v>41068</c:v>
                </c:pt>
                <c:pt idx="26">
                  <c:v>41069</c:v>
                </c:pt>
                <c:pt idx="27">
                  <c:v>41070</c:v>
                </c:pt>
                <c:pt idx="28">
                  <c:v>41071</c:v>
                </c:pt>
                <c:pt idx="29">
                  <c:v>41072</c:v>
                </c:pt>
                <c:pt idx="30">
                  <c:v>41073</c:v>
                </c:pt>
                <c:pt idx="31">
                  <c:v>41074</c:v>
                </c:pt>
                <c:pt idx="32">
                  <c:v>41075</c:v>
                </c:pt>
                <c:pt idx="33">
                  <c:v>41076</c:v>
                </c:pt>
                <c:pt idx="34">
                  <c:v>41077</c:v>
                </c:pt>
                <c:pt idx="35">
                  <c:v>41078</c:v>
                </c:pt>
                <c:pt idx="36">
                  <c:v>41079</c:v>
                </c:pt>
                <c:pt idx="37">
                  <c:v>41080</c:v>
                </c:pt>
                <c:pt idx="38">
                  <c:v>41081</c:v>
                </c:pt>
                <c:pt idx="39">
                  <c:v>41082</c:v>
                </c:pt>
                <c:pt idx="40">
                  <c:v>41083</c:v>
                </c:pt>
                <c:pt idx="41">
                  <c:v>41084</c:v>
                </c:pt>
                <c:pt idx="42">
                  <c:v>41085</c:v>
                </c:pt>
                <c:pt idx="43">
                  <c:v>41086</c:v>
                </c:pt>
                <c:pt idx="44">
                  <c:v>41087</c:v>
                </c:pt>
                <c:pt idx="45">
                  <c:v>41088</c:v>
                </c:pt>
                <c:pt idx="46">
                  <c:v>41089</c:v>
                </c:pt>
                <c:pt idx="47">
                  <c:v>41090</c:v>
                </c:pt>
                <c:pt idx="48">
                  <c:v>41091</c:v>
                </c:pt>
                <c:pt idx="49">
                  <c:v>41092</c:v>
                </c:pt>
                <c:pt idx="50">
                  <c:v>41093</c:v>
                </c:pt>
                <c:pt idx="51">
                  <c:v>41094</c:v>
                </c:pt>
                <c:pt idx="52">
                  <c:v>41095</c:v>
                </c:pt>
                <c:pt idx="53">
                  <c:v>41096</c:v>
                </c:pt>
                <c:pt idx="54">
                  <c:v>41097</c:v>
                </c:pt>
                <c:pt idx="55">
                  <c:v>41098</c:v>
                </c:pt>
                <c:pt idx="56">
                  <c:v>41099</c:v>
                </c:pt>
                <c:pt idx="57">
                  <c:v>41100</c:v>
                </c:pt>
                <c:pt idx="58">
                  <c:v>41101</c:v>
                </c:pt>
                <c:pt idx="59">
                  <c:v>41102</c:v>
                </c:pt>
                <c:pt idx="60">
                  <c:v>41103</c:v>
                </c:pt>
                <c:pt idx="61">
                  <c:v>41104</c:v>
                </c:pt>
                <c:pt idx="62">
                  <c:v>41105</c:v>
                </c:pt>
                <c:pt idx="63">
                  <c:v>41106</c:v>
                </c:pt>
                <c:pt idx="64">
                  <c:v>41107</c:v>
                </c:pt>
                <c:pt idx="65">
                  <c:v>41108</c:v>
                </c:pt>
                <c:pt idx="66">
                  <c:v>41109</c:v>
                </c:pt>
                <c:pt idx="67">
                  <c:v>41110</c:v>
                </c:pt>
                <c:pt idx="68">
                  <c:v>41111</c:v>
                </c:pt>
                <c:pt idx="69">
                  <c:v>41112</c:v>
                </c:pt>
                <c:pt idx="70">
                  <c:v>41113</c:v>
                </c:pt>
                <c:pt idx="71">
                  <c:v>41114</c:v>
                </c:pt>
                <c:pt idx="72">
                  <c:v>41115</c:v>
                </c:pt>
                <c:pt idx="73">
                  <c:v>41116</c:v>
                </c:pt>
                <c:pt idx="74">
                  <c:v>41117</c:v>
                </c:pt>
                <c:pt idx="75">
                  <c:v>41118</c:v>
                </c:pt>
                <c:pt idx="76">
                  <c:v>41119</c:v>
                </c:pt>
                <c:pt idx="77">
                  <c:v>41120</c:v>
                </c:pt>
                <c:pt idx="78">
                  <c:v>41121</c:v>
                </c:pt>
                <c:pt idx="79">
                  <c:v>41122</c:v>
                </c:pt>
                <c:pt idx="80">
                  <c:v>41123</c:v>
                </c:pt>
                <c:pt idx="81">
                  <c:v>41124</c:v>
                </c:pt>
                <c:pt idx="82">
                  <c:v>41125</c:v>
                </c:pt>
                <c:pt idx="83">
                  <c:v>41126</c:v>
                </c:pt>
                <c:pt idx="84">
                  <c:v>41127</c:v>
                </c:pt>
                <c:pt idx="85">
                  <c:v>41128</c:v>
                </c:pt>
                <c:pt idx="86">
                  <c:v>41129</c:v>
                </c:pt>
                <c:pt idx="87">
                  <c:v>41130</c:v>
                </c:pt>
                <c:pt idx="88">
                  <c:v>41131</c:v>
                </c:pt>
                <c:pt idx="89">
                  <c:v>41132</c:v>
                </c:pt>
                <c:pt idx="90">
                  <c:v>41133</c:v>
                </c:pt>
                <c:pt idx="91">
                  <c:v>41134</c:v>
                </c:pt>
                <c:pt idx="92">
                  <c:v>41135</c:v>
                </c:pt>
                <c:pt idx="93">
                  <c:v>41136</c:v>
                </c:pt>
                <c:pt idx="94">
                  <c:v>41137</c:v>
                </c:pt>
                <c:pt idx="95">
                  <c:v>41138</c:v>
                </c:pt>
                <c:pt idx="96">
                  <c:v>41139</c:v>
                </c:pt>
                <c:pt idx="97">
                  <c:v>41140</c:v>
                </c:pt>
                <c:pt idx="98">
                  <c:v>41141</c:v>
                </c:pt>
                <c:pt idx="99">
                  <c:v>41142</c:v>
                </c:pt>
                <c:pt idx="100">
                  <c:v>41143</c:v>
                </c:pt>
                <c:pt idx="101">
                  <c:v>41144</c:v>
                </c:pt>
                <c:pt idx="102">
                  <c:v>41145</c:v>
                </c:pt>
                <c:pt idx="103">
                  <c:v>41146</c:v>
                </c:pt>
                <c:pt idx="104">
                  <c:v>41147</c:v>
                </c:pt>
                <c:pt idx="105">
                  <c:v>41148</c:v>
                </c:pt>
                <c:pt idx="106">
                  <c:v>41149</c:v>
                </c:pt>
                <c:pt idx="107">
                  <c:v>41150</c:v>
                </c:pt>
                <c:pt idx="108">
                  <c:v>41151</c:v>
                </c:pt>
                <c:pt idx="109">
                  <c:v>41152</c:v>
                </c:pt>
                <c:pt idx="110">
                  <c:v>41153</c:v>
                </c:pt>
                <c:pt idx="111">
                  <c:v>41154</c:v>
                </c:pt>
                <c:pt idx="112">
                  <c:v>41155</c:v>
                </c:pt>
                <c:pt idx="113">
                  <c:v>41156</c:v>
                </c:pt>
                <c:pt idx="114">
                  <c:v>41157</c:v>
                </c:pt>
                <c:pt idx="115">
                  <c:v>41158</c:v>
                </c:pt>
                <c:pt idx="116">
                  <c:v>41159</c:v>
                </c:pt>
                <c:pt idx="117">
                  <c:v>41160</c:v>
                </c:pt>
                <c:pt idx="118">
                  <c:v>41161</c:v>
                </c:pt>
                <c:pt idx="119">
                  <c:v>41162</c:v>
                </c:pt>
                <c:pt idx="120">
                  <c:v>41163</c:v>
                </c:pt>
                <c:pt idx="121">
                  <c:v>41164</c:v>
                </c:pt>
                <c:pt idx="122">
                  <c:v>41165</c:v>
                </c:pt>
                <c:pt idx="123">
                  <c:v>41166</c:v>
                </c:pt>
                <c:pt idx="124">
                  <c:v>41167</c:v>
                </c:pt>
              </c:numCache>
            </c:numRef>
          </c:cat>
          <c:val>
            <c:numRef>
              <c:f>'DIDSON vs Discharge and Catch'!$Q$4:$Q$128</c:f>
              <c:numCache>
                <c:formatCode>General</c:formatCode>
                <c:ptCount val="125"/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33</c:v>
                </c:pt>
                <c:pt idx="75">
                  <c:v>3</c:v>
                </c:pt>
                <c:pt idx="76">
                  <c:v>4</c:v>
                </c:pt>
                <c:pt idx="77">
                  <c:v>15</c:v>
                </c:pt>
                <c:pt idx="78">
                  <c:v>8</c:v>
                </c:pt>
                <c:pt idx="79">
                  <c:v>0</c:v>
                </c:pt>
                <c:pt idx="80">
                  <c:v>1</c:v>
                </c:pt>
                <c:pt idx="81">
                  <c:v>3</c:v>
                </c:pt>
                <c:pt idx="82">
                  <c:v>0</c:v>
                </c:pt>
                <c:pt idx="83">
                  <c:v>4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3"/>
          <c:order val="3"/>
          <c:tx>
            <c:v>Chum (n=39)</c:v>
          </c:tx>
          <c:spPr>
            <a:solidFill>
              <a:schemeClr val="accent3"/>
            </a:solidFill>
          </c:spPr>
          <c:invertIfNegative val="0"/>
          <c:cat>
            <c:numRef>
              <c:f>'DIDSON vs Discharge and Catch'!$N$4:$N$128</c:f>
              <c:numCache>
                <c:formatCode>m/d/yyyy</c:formatCode>
                <c:ptCount val="125"/>
                <c:pt idx="0">
                  <c:v>41043</c:v>
                </c:pt>
                <c:pt idx="1">
                  <c:v>41044</c:v>
                </c:pt>
                <c:pt idx="2">
                  <c:v>41045</c:v>
                </c:pt>
                <c:pt idx="3">
                  <c:v>41046</c:v>
                </c:pt>
                <c:pt idx="4">
                  <c:v>41047</c:v>
                </c:pt>
                <c:pt idx="5">
                  <c:v>41048</c:v>
                </c:pt>
                <c:pt idx="6">
                  <c:v>41049</c:v>
                </c:pt>
                <c:pt idx="7">
                  <c:v>41050</c:v>
                </c:pt>
                <c:pt idx="8">
                  <c:v>41051</c:v>
                </c:pt>
                <c:pt idx="9">
                  <c:v>41052</c:v>
                </c:pt>
                <c:pt idx="10">
                  <c:v>41053</c:v>
                </c:pt>
                <c:pt idx="11">
                  <c:v>41054</c:v>
                </c:pt>
                <c:pt idx="12">
                  <c:v>41055</c:v>
                </c:pt>
                <c:pt idx="13">
                  <c:v>41056</c:v>
                </c:pt>
                <c:pt idx="14">
                  <c:v>41057</c:v>
                </c:pt>
                <c:pt idx="15">
                  <c:v>41058</c:v>
                </c:pt>
                <c:pt idx="16">
                  <c:v>41059</c:v>
                </c:pt>
                <c:pt idx="17">
                  <c:v>41060</c:v>
                </c:pt>
                <c:pt idx="18">
                  <c:v>41061</c:v>
                </c:pt>
                <c:pt idx="19">
                  <c:v>41062</c:v>
                </c:pt>
                <c:pt idx="20">
                  <c:v>41063</c:v>
                </c:pt>
                <c:pt idx="21">
                  <c:v>41064</c:v>
                </c:pt>
                <c:pt idx="22">
                  <c:v>41065</c:v>
                </c:pt>
                <c:pt idx="23">
                  <c:v>41066</c:v>
                </c:pt>
                <c:pt idx="24">
                  <c:v>41067</c:v>
                </c:pt>
                <c:pt idx="25">
                  <c:v>41068</c:v>
                </c:pt>
                <c:pt idx="26">
                  <c:v>41069</c:v>
                </c:pt>
                <c:pt idx="27">
                  <c:v>41070</c:v>
                </c:pt>
                <c:pt idx="28">
                  <c:v>41071</c:v>
                </c:pt>
                <c:pt idx="29">
                  <c:v>41072</c:v>
                </c:pt>
                <c:pt idx="30">
                  <c:v>41073</c:v>
                </c:pt>
                <c:pt idx="31">
                  <c:v>41074</c:v>
                </c:pt>
                <c:pt idx="32">
                  <c:v>41075</c:v>
                </c:pt>
                <c:pt idx="33">
                  <c:v>41076</c:v>
                </c:pt>
                <c:pt idx="34">
                  <c:v>41077</c:v>
                </c:pt>
                <c:pt idx="35">
                  <c:v>41078</c:v>
                </c:pt>
                <c:pt idx="36">
                  <c:v>41079</c:v>
                </c:pt>
                <c:pt idx="37">
                  <c:v>41080</c:v>
                </c:pt>
                <c:pt idx="38">
                  <c:v>41081</c:v>
                </c:pt>
                <c:pt idx="39">
                  <c:v>41082</c:v>
                </c:pt>
                <c:pt idx="40">
                  <c:v>41083</c:v>
                </c:pt>
                <c:pt idx="41">
                  <c:v>41084</c:v>
                </c:pt>
                <c:pt idx="42">
                  <c:v>41085</c:v>
                </c:pt>
                <c:pt idx="43">
                  <c:v>41086</c:v>
                </c:pt>
                <c:pt idx="44">
                  <c:v>41087</c:v>
                </c:pt>
                <c:pt idx="45">
                  <c:v>41088</c:v>
                </c:pt>
                <c:pt idx="46">
                  <c:v>41089</c:v>
                </c:pt>
                <c:pt idx="47">
                  <c:v>41090</c:v>
                </c:pt>
                <c:pt idx="48">
                  <c:v>41091</c:v>
                </c:pt>
                <c:pt idx="49">
                  <c:v>41092</c:v>
                </c:pt>
                <c:pt idx="50">
                  <c:v>41093</c:v>
                </c:pt>
                <c:pt idx="51">
                  <c:v>41094</c:v>
                </c:pt>
                <c:pt idx="52">
                  <c:v>41095</c:v>
                </c:pt>
                <c:pt idx="53">
                  <c:v>41096</c:v>
                </c:pt>
                <c:pt idx="54">
                  <c:v>41097</c:v>
                </c:pt>
                <c:pt idx="55">
                  <c:v>41098</c:v>
                </c:pt>
                <c:pt idx="56">
                  <c:v>41099</c:v>
                </c:pt>
                <c:pt idx="57">
                  <c:v>41100</c:v>
                </c:pt>
                <c:pt idx="58">
                  <c:v>41101</c:v>
                </c:pt>
                <c:pt idx="59">
                  <c:v>41102</c:v>
                </c:pt>
                <c:pt idx="60">
                  <c:v>41103</c:v>
                </c:pt>
                <c:pt idx="61">
                  <c:v>41104</c:v>
                </c:pt>
                <c:pt idx="62">
                  <c:v>41105</c:v>
                </c:pt>
                <c:pt idx="63">
                  <c:v>41106</c:v>
                </c:pt>
                <c:pt idx="64">
                  <c:v>41107</c:v>
                </c:pt>
                <c:pt idx="65">
                  <c:v>41108</c:v>
                </c:pt>
                <c:pt idx="66">
                  <c:v>41109</c:v>
                </c:pt>
                <c:pt idx="67">
                  <c:v>41110</c:v>
                </c:pt>
                <c:pt idx="68">
                  <c:v>41111</c:v>
                </c:pt>
                <c:pt idx="69">
                  <c:v>41112</c:v>
                </c:pt>
                <c:pt idx="70">
                  <c:v>41113</c:v>
                </c:pt>
                <c:pt idx="71">
                  <c:v>41114</c:v>
                </c:pt>
                <c:pt idx="72">
                  <c:v>41115</c:v>
                </c:pt>
                <c:pt idx="73">
                  <c:v>41116</c:v>
                </c:pt>
                <c:pt idx="74">
                  <c:v>41117</c:v>
                </c:pt>
                <c:pt idx="75">
                  <c:v>41118</c:v>
                </c:pt>
                <c:pt idx="76">
                  <c:v>41119</c:v>
                </c:pt>
                <c:pt idx="77">
                  <c:v>41120</c:v>
                </c:pt>
                <c:pt idx="78">
                  <c:v>41121</c:v>
                </c:pt>
                <c:pt idx="79">
                  <c:v>41122</c:v>
                </c:pt>
                <c:pt idx="80">
                  <c:v>41123</c:v>
                </c:pt>
                <c:pt idx="81">
                  <c:v>41124</c:v>
                </c:pt>
                <c:pt idx="82">
                  <c:v>41125</c:v>
                </c:pt>
                <c:pt idx="83">
                  <c:v>41126</c:v>
                </c:pt>
                <c:pt idx="84">
                  <c:v>41127</c:v>
                </c:pt>
                <c:pt idx="85">
                  <c:v>41128</c:v>
                </c:pt>
                <c:pt idx="86">
                  <c:v>41129</c:v>
                </c:pt>
                <c:pt idx="87">
                  <c:v>41130</c:v>
                </c:pt>
                <c:pt idx="88">
                  <c:v>41131</c:v>
                </c:pt>
                <c:pt idx="89">
                  <c:v>41132</c:v>
                </c:pt>
                <c:pt idx="90">
                  <c:v>41133</c:v>
                </c:pt>
                <c:pt idx="91">
                  <c:v>41134</c:v>
                </c:pt>
                <c:pt idx="92">
                  <c:v>41135</c:v>
                </c:pt>
                <c:pt idx="93">
                  <c:v>41136</c:v>
                </c:pt>
                <c:pt idx="94">
                  <c:v>41137</c:v>
                </c:pt>
                <c:pt idx="95">
                  <c:v>41138</c:v>
                </c:pt>
                <c:pt idx="96">
                  <c:v>41139</c:v>
                </c:pt>
                <c:pt idx="97">
                  <c:v>41140</c:v>
                </c:pt>
                <c:pt idx="98">
                  <c:v>41141</c:v>
                </c:pt>
                <c:pt idx="99">
                  <c:v>41142</c:v>
                </c:pt>
                <c:pt idx="100">
                  <c:v>41143</c:v>
                </c:pt>
                <c:pt idx="101">
                  <c:v>41144</c:v>
                </c:pt>
                <c:pt idx="102">
                  <c:v>41145</c:v>
                </c:pt>
                <c:pt idx="103">
                  <c:v>41146</c:v>
                </c:pt>
                <c:pt idx="104">
                  <c:v>41147</c:v>
                </c:pt>
                <c:pt idx="105">
                  <c:v>41148</c:v>
                </c:pt>
                <c:pt idx="106">
                  <c:v>41149</c:v>
                </c:pt>
                <c:pt idx="107">
                  <c:v>41150</c:v>
                </c:pt>
                <c:pt idx="108">
                  <c:v>41151</c:v>
                </c:pt>
                <c:pt idx="109">
                  <c:v>41152</c:v>
                </c:pt>
                <c:pt idx="110">
                  <c:v>41153</c:v>
                </c:pt>
                <c:pt idx="111">
                  <c:v>41154</c:v>
                </c:pt>
                <c:pt idx="112">
                  <c:v>41155</c:v>
                </c:pt>
                <c:pt idx="113">
                  <c:v>41156</c:v>
                </c:pt>
                <c:pt idx="114">
                  <c:v>41157</c:v>
                </c:pt>
                <c:pt idx="115">
                  <c:v>41158</c:v>
                </c:pt>
                <c:pt idx="116">
                  <c:v>41159</c:v>
                </c:pt>
                <c:pt idx="117">
                  <c:v>41160</c:v>
                </c:pt>
                <c:pt idx="118">
                  <c:v>41161</c:v>
                </c:pt>
                <c:pt idx="119">
                  <c:v>41162</c:v>
                </c:pt>
                <c:pt idx="120">
                  <c:v>41163</c:v>
                </c:pt>
                <c:pt idx="121">
                  <c:v>41164</c:v>
                </c:pt>
                <c:pt idx="122">
                  <c:v>41165</c:v>
                </c:pt>
                <c:pt idx="123">
                  <c:v>41166</c:v>
                </c:pt>
                <c:pt idx="124">
                  <c:v>41167</c:v>
                </c:pt>
              </c:numCache>
            </c:numRef>
          </c:cat>
          <c:val>
            <c:numRef>
              <c:f>'DIDSON vs Discharge and Catch'!$S$4:$S$128</c:f>
              <c:numCache>
                <c:formatCode>General</c:formatCode>
                <c:ptCount val="125"/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5</c:v>
                </c:pt>
                <c:pt idx="75">
                  <c:v>4</c:v>
                </c:pt>
                <c:pt idx="76">
                  <c:v>3</c:v>
                </c:pt>
                <c:pt idx="77">
                  <c:v>1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2</c:v>
                </c:pt>
                <c:pt idx="82">
                  <c:v>1</c:v>
                </c:pt>
                <c:pt idx="83">
                  <c:v>6</c:v>
                </c:pt>
                <c:pt idx="84">
                  <c:v>0</c:v>
                </c:pt>
                <c:pt idx="85">
                  <c:v>3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4"/>
          <c:order val="4"/>
          <c:tx>
            <c:v>Pink (n=12)</c:v>
          </c:tx>
          <c:spPr>
            <a:solidFill>
              <a:schemeClr val="accent4"/>
            </a:solidFill>
          </c:spPr>
          <c:invertIfNegative val="0"/>
          <c:cat>
            <c:numRef>
              <c:f>'DIDSON vs Discharge and Catch'!$N$4:$N$128</c:f>
              <c:numCache>
                <c:formatCode>m/d/yyyy</c:formatCode>
                <c:ptCount val="125"/>
                <c:pt idx="0">
                  <c:v>41043</c:v>
                </c:pt>
                <c:pt idx="1">
                  <c:v>41044</c:v>
                </c:pt>
                <c:pt idx="2">
                  <c:v>41045</c:v>
                </c:pt>
                <c:pt idx="3">
                  <c:v>41046</c:v>
                </c:pt>
                <c:pt idx="4">
                  <c:v>41047</c:v>
                </c:pt>
                <c:pt idx="5">
                  <c:v>41048</c:v>
                </c:pt>
                <c:pt idx="6">
                  <c:v>41049</c:v>
                </c:pt>
                <c:pt idx="7">
                  <c:v>41050</c:v>
                </c:pt>
                <c:pt idx="8">
                  <c:v>41051</c:v>
                </c:pt>
                <c:pt idx="9">
                  <c:v>41052</c:v>
                </c:pt>
                <c:pt idx="10">
                  <c:v>41053</c:v>
                </c:pt>
                <c:pt idx="11">
                  <c:v>41054</c:v>
                </c:pt>
                <c:pt idx="12">
                  <c:v>41055</c:v>
                </c:pt>
                <c:pt idx="13">
                  <c:v>41056</c:v>
                </c:pt>
                <c:pt idx="14">
                  <c:v>41057</c:v>
                </c:pt>
                <c:pt idx="15">
                  <c:v>41058</c:v>
                </c:pt>
                <c:pt idx="16">
                  <c:v>41059</c:v>
                </c:pt>
                <c:pt idx="17">
                  <c:v>41060</c:v>
                </c:pt>
                <c:pt idx="18">
                  <c:v>41061</c:v>
                </c:pt>
                <c:pt idx="19">
                  <c:v>41062</c:v>
                </c:pt>
                <c:pt idx="20">
                  <c:v>41063</c:v>
                </c:pt>
                <c:pt idx="21">
                  <c:v>41064</c:v>
                </c:pt>
                <c:pt idx="22">
                  <c:v>41065</c:v>
                </c:pt>
                <c:pt idx="23">
                  <c:v>41066</c:v>
                </c:pt>
                <c:pt idx="24">
                  <c:v>41067</c:v>
                </c:pt>
                <c:pt idx="25">
                  <c:v>41068</c:v>
                </c:pt>
                <c:pt idx="26">
                  <c:v>41069</c:v>
                </c:pt>
                <c:pt idx="27">
                  <c:v>41070</c:v>
                </c:pt>
                <c:pt idx="28">
                  <c:v>41071</c:v>
                </c:pt>
                <c:pt idx="29">
                  <c:v>41072</c:v>
                </c:pt>
                <c:pt idx="30">
                  <c:v>41073</c:v>
                </c:pt>
                <c:pt idx="31">
                  <c:v>41074</c:v>
                </c:pt>
                <c:pt idx="32">
                  <c:v>41075</c:v>
                </c:pt>
                <c:pt idx="33">
                  <c:v>41076</c:v>
                </c:pt>
                <c:pt idx="34">
                  <c:v>41077</c:v>
                </c:pt>
                <c:pt idx="35">
                  <c:v>41078</c:v>
                </c:pt>
                <c:pt idx="36">
                  <c:v>41079</c:v>
                </c:pt>
                <c:pt idx="37">
                  <c:v>41080</c:v>
                </c:pt>
                <c:pt idx="38">
                  <c:v>41081</c:v>
                </c:pt>
                <c:pt idx="39">
                  <c:v>41082</c:v>
                </c:pt>
                <c:pt idx="40">
                  <c:v>41083</c:v>
                </c:pt>
                <c:pt idx="41">
                  <c:v>41084</c:v>
                </c:pt>
                <c:pt idx="42">
                  <c:v>41085</c:v>
                </c:pt>
                <c:pt idx="43">
                  <c:v>41086</c:v>
                </c:pt>
                <c:pt idx="44">
                  <c:v>41087</c:v>
                </c:pt>
                <c:pt idx="45">
                  <c:v>41088</c:v>
                </c:pt>
                <c:pt idx="46">
                  <c:v>41089</c:v>
                </c:pt>
                <c:pt idx="47">
                  <c:v>41090</c:v>
                </c:pt>
                <c:pt idx="48">
                  <c:v>41091</c:v>
                </c:pt>
                <c:pt idx="49">
                  <c:v>41092</c:v>
                </c:pt>
                <c:pt idx="50">
                  <c:v>41093</c:v>
                </c:pt>
                <c:pt idx="51">
                  <c:v>41094</c:v>
                </c:pt>
                <c:pt idx="52">
                  <c:v>41095</c:v>
                </c:pt>
                <c:pt idx="53">
                  <c:v>41096</c:v>
                </c:pt>
                <c:pt idx="54">
                  <c:v>41097</c:v>
                </c:pt>
                <c:pt idx="55">
                  <c:v>41098</c:v>
                </c:pt>
                <c:pt idx="56">
                  <c:v>41099</c:v>
                </c:pt>
                <c:pt idx="57">
                  <c:v>41100</c:v>
                </c:pt>
                <c:pt idx="58">
                  <c:v>41101</c:v>
                </c:pt>
                <c:pt idx="59">
                  <c:v>41102</c:v>
                </c:pt>
                <c:pt idx="60">
                  <c:v>41103</c:v>
                </c:pt>
                <c:pt idx="61">
                  <c:v>41104</c:v>
                </c:pt>
                <c:pt idx="62">
                  <c:v>41105</c:v>
                </c:pt>
                <c:pt idx="63">
                  <c:v>41106</c:v>
                </c:pt>
                <c:pt idx="64">
                  <c:v>41107</c:v>
                </c:pt>
                <c:pt idx="65">
                  <c:v>41108</c:v>
                </c:pt>
                <c:pt idx="66">
                  <c:v>41109</c:v>
                </c:pt>
                <c:pt idx="67">
                  <c:v>41110</c:v>
                </c:pt>
                <c:pt idx="68">
                  <c:v>41111</c:v>
                </c:pt>
                <c:pt idx="69">
                  <c:v>41112</c:v>
                </c:pt>
                <c:pt idx="70">
                  <c:v>41113</c:v>
                </c:pt>
                <c:pt idx="71">
                  <c:v>41114</c:v>
                </c:pt>
                <c:pt idx="72">
                  <c:v>41115</c:v>
                </c:pt>
                <c:pt idx="73">
                  <c:v>41116</c:v>
                </c:pt>
                <c:pt idx="74">
                  <c:v>41117</c:v>
                </c:pt>
                <c:pt idx="75">
                  <c:v>41118</c:v>
                </c:pt>
                <c:pt idx="76">
                  <c:v>41119</c:v>
                </c:pt>
                <c:pt idx="77">
                  <c:v>41120</c:v>
                </c:pt>
                <c:pt idx="78">
                  <c:v>41121</c:v>
                </c:pt>
                <c:pt idx="79">
                  <c:v>41122</c:v>
                </c:pt>
                <c:pt idx="80">
                  <c:v>41123</c:v>
                </c:pt>
                <c:pt idx="81">
                  <c:v>41124</c:v>
                </c:pt>
                <c:pt idx="82">
                  <c:v>41125</c:v>
                </c:pt>
                <c:pt idx="83">
                  <c:v>41126</c:v>
                </c:pt>
                <c:pt idx="84">
                  <c:v>41127</c:v>
                </c:pt>
                <c:pt idx="85">
                  <c:v>41128</c:v>
                </c:pt>
                <c:pt idx="86">
                  <c:v>41129</c:v>
                </c:pt>
                <c:pt idx="87">
                  <c:v>41130</c:v>
                </c:pt>
                <c:pt idx="88">
                  <c:v>41131</c:v>
                </c:pt>
                <c:pt idx="89">
                  <c:v>41132</c:v>
                </c:pt>
                <c:pt idx="90">
                  <c:v>41133</c:v>
                </c:pt>
                <c:pt idx="91">
                  <c:v>41134</c:v>
                </c:pt>
                <c:pt idx="92">
                  <c:v>41135</c:v>
                </c:pt>
                <c:pt idx="93">
                  <c:v>41136</c:v>
                </c:pt>
                <c:pt idx="94">
                  <c:v>41137</c:v>
                </c:pt>
                <c:pt idx="95">
                  <c:v>41138</c:v>
                </c:pt>
                <c:pt idx="96">
                  <c:v>41139</c:v>
                </c:pt>
                <c:pt idx="97">
                  <c:v>41140</c:v>
                </c:pt>
                <c:pt idx="98">
                  <c:v>41141</c:v>
                </c:pt>
                <c:pt idx="99">
                  <c:v>41142</c:v>
                </c:pt>
                <c:pt idx="100">
                  <c:v>41143</c:v>
                </c:pt>
                <c:pt idx="101">
                  <c:v>41144</c:v>
                </c:pt>
                <c:pt idx="102">
                  <c:v>41145</c:v>
                </c:pt>
                <c:pt idx="103">
                  <c:v>41146</c:v>
                </c:pt>
                <c:pt idx="104">
                  <c:v>41147</c:v>
                </c:pt>
                <c:pt idx="105">
                  <c:v>41148</c:v>
                </c:pt>
                <c:pt idx="106">
                  <c:v>41149</c:v>
                </c:pt>
                <c:pt idx="107">
                  <c:v>41150</c:v>
                </c:pt>
                <c:pt idx="108">
                  <c:v>41151</c:v>
                </c:pt>
                <c:pt idx="109">
                  <c:v>41152</c:v>
                </c:pt>
                <c:pt idx="110">
                  <c:v>41153</c:v>
                </c:pt>
                <c:pt idx="111">
                  <c:v>41154</c:v>
                </c:pt>
                <c:pt idx="112">
                  <c:v>41155</c:v>
                </c:pt>
                <c:pt idx="113">
                  <c:v>41156</c:v>
                </c:pt>
                <c:pt idx="114">
                  <c:v>41157</c:v>
                </c:pt>
                <c:pt idx="115">
                  <c:v>41158</c:v>
                </c:pt>
                <c:pt idx="116">
                  <c:v>41159</c:v>
                </c:pt>
                <c:pt idx="117">
                  <c:v>41160</c:v>
                </c:pt>
                <c:pt idx="118">
                  <c:v>41161</c:v>
                </c:pt>
                <c:pt idx="119">
                  <c:v>41162</c:v>
                </c:pt>
                <c:pt idx="120">
                  <c:v>41163</c:v>
                </c:pt>
                <c:pt idx="121">
                  <c:v>41164</c:v>
                </c:pt>
                <c:pt idx="122">
                  <c:v>41165</c:v>
                </c:pt>
                <c:pt idx="123">
                  <c:v>41166</c:v>
                </c:pt>
                <c:pt idx="124">
                  <c:v>41167</c:v>
                </c:pt>
              </c:numCache>
            </c:numRef>
          </c:cat>
          <c:val>
            <c:numRef>
              <c:f>'DIDSON vs Discharge and Catch'!$U$4:$U$128</c:f>
              <c:numCache>
                <c:formatCode>General</c:formatCode>
                <c:ptCount val="125"/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ser>
          <c:idx val="5"/>
          <c:order val="5"/>
          <c:tx>
            <c:v>Coho (n=8)</c:v>
          </c:tx>
          <c:spPr>
            <a:solidFill>
              <a:schemeClr val="accent5"/>
            </a:solidFill>
          </c:spPr>
          <c:invertIfNegative val="0"/>
          <c:cat>
            <c:numRef>
              <c:f>'DIDSON vs Discharge and Catch'!$N$4:$N$128</c:f>
              <c:numCache>
                <c:formatCode>m/d/yyyy</c:formatCode>
                <c:ptCount val="125"/>
                <c:pt idx="0">
                  <c:v>41043</c:v>
                </c:pt>
                <c:pt idx="1">
                  <c:v>41044</c:v>
                </c:pt>
                <c:pt idx="2">
                  <c:v>41045</c:v>
                </c:pt>
                <c:pt idx="3">
                  <c:v>41046</c:v>
                </c:pt>
                <c:pt idx="4">
                  <c:v>41047</c:v>
                </c:pt>
                <c:pt idx="5">
                  <c:v>41048</c:v>
                </c:pt>
                <c:pt idx="6">
                  <c:v>41049</c:v>
                </c:pt>
                <c:pt idx="7">
                  <c:v>41050</c:v>
                </c:pt>
                <c:pt idx="8">
                  <c:v>41051</c:v>
                </c:pt>
                <c:pt idx="9">
                  <c:v>41052</c:v>
                </c:pt>
                <c:pt idx="10">
                  <c:v>41053</c:v>
                </c:pt>
                <c:pt idx="11">
                  <c:v>41054</c:v>
                </c:pt>
                <c:pt idx="12">
                  <c:v>41055</c:v>
                </c:pt>
                <c:pt idx="13">
                  <c:v>41056</c:v>
                </c:pt>
                <c:pt idx="14">
                  <c:v>41057</c:v>
                </c:pt>
                <c:pt idx="15">
                  <c:v>41058</c:v>
                </c:pt>
                <c:pt idx="16">
                  <c:v>41059</c:v>
                </c:pt>
                <c:pt idx="17">
                  <c:v>41060</c:v>
                </c:pt>
                <c:pt idx="18">
                  <c:v>41061</c:v>
                </c:pt>
                <c:pt idx="19">
                  <c:v>41062</c:v>
                </c:pt>
                <c:pt idx="20">
                  <c:v>41063</c:v>
                </c:pt>
                <c:pt idx="21">
                  <c:v>41064</c:v>
                </c:pt>
                <c:pt idx="22">
                  <c:v>41065</c:v>
                </c:pt>
                <c:pt idx="23">
                  <c:v>41066</c:v>
                </c:pt>
                <c:pt idx="24">
                  <c:v>41067</c:v>
                </c:pt>
                <c:pt idx="25">
                  <c:v>41068</c:v>
                </c:pt>
                <c:pt idx="26">
                  <c:v>41069</c:v>
                </c:pt>
                <c:pt idx="27">
                  <c:v>41070</c:v>
                </c:pt>
                <c:pt idx="28">
                  <c:v>41071</c:v>
                </c:pt>
                <c:pt idx="29">
                  <c:v>41072</c:v>
                </c:pt>
                <c:pt idx="30">
                  <c:v>41073</c:v>
                </c:pt>
                <c:pt idx="31">
                  <c:v>41074</c:v>
                </c:pt>
                <c:pt idx="32">
                  <c:v>41075</c:v>
                </c:pt>
                <c:pt idx="33">
                  <c:v>41076</c:v>
                </c:pt>
                <c:pt idx="34">
                  <c:v>41077</c:v>
                </c:pt>
                <c:pt idx="35">
                  <c:v>41078</c:v>
                </c:pt>
                <c:pt idx="36">
                  <c:v>41079</c:v>
                </c:pt>
                <c:pt idx="37">
                  <c:v>41080</c:v>
                </c:pt>
                <c:pt idx="38">
                  <c:v>41081</c:v>
                </c:pt>
                <c:pt idx="39">
                  <c:v>41082</c:v>
                </c:pt>
                <c:pt idx="40">
                  <c:v>41083</c:v>
                </c:pt>
                <c:pt idx="41">
                  <c:v>41084</c:v>
                </c:pt>
                <c:pt idx="42">
                  <c:v>41085</c:v>
                </c:pt>
                <c:pt idx="43">
                  <c:v>41086</c:v>
                </c:pt>
                <c:pt idx="44">
                  <c:v>41087</c:v>
                </c:pt>
                <c:pt idx="45">
                  <c:v>41088</c:v>
                </c:pt>
                <c:pt idx="46">
                  <c:v>41089</c:v>
                </c:pt>
                <c:pt idx="47">
                  <c:v>41090</c:v>
                </c:pt>
                <c:pt idx="48">
                  <c:v>41091</c:v>
                </c:pt>
                <c:pt idx="49">
                  <c:v>41092</c:v>
                </c:pt>
                <c:pt idx="50">
                  <c:v>41093</c:v>
                </c:pt>
                <c:pt idx="51">
                  <c:v>41094</c:v>
                </c:pt>
                <c:pt idx="52">
                  <c:v>41095</c:v>
                </c:pt>
                <c:pt idx="53">
                  <c:v>41096</c:v>
                </c:pt>
                <c:pt idx="54">
                  <c:v>41097</c:v>
                </c:pt>
                <c:pt idx="55">
                  <c:v>41098</c:v>
                </c:pt>
                <c:pt idx="56">
                  <c:v>41099</c:v>
                </c:pt>
                <c:pt idx="57">
                  <c:v>41100</c:v>
                </c:pt>
                <c:pt idx="58">
                  <c:v>41101</c:v>
                </c:pt>
                <c:pt idx="59">
                  <c:v>41102</c:v>
                </c:pt>
                <c:pt idx="60">
                  <c:v>41103</c:v>
                </c:pt>
                <c:pt idx="61">
                  <c:v>41104</c:v>
                </c:pt>
                <c:pt idx="62">
                  <c:v>41105</c:v>
                </c:pt>
                <c:pt idx="63">
                  <c:v>41106</c:v>
                </c:pt>
                <c:pt idx="64">
                  <c:v>41107</c:v>
                </c:pt>
                <c:pt idx="65">
                  <c:v>41108</c:v>
                </c:pt>
                <c:pt idx="66">
                  <c:v>41109</c:v>
                </c:pt>
                <c:pt idx="67">
                  <c:v>41110</c:v>
                </c:pt>
                <c:pt idx="68">
                  <c:v>41111</c:v>
                </c:pt>
                <c:pt idx="69">
                  <c:v>41112</c:v>
                </c:pt>
                <c:pt idx="70">
                  <c:v>41113</c:v>
                </c:pt>
                <c:pt idx="71">
                  <c:v>41114</c:v>
                </c:pt>
                <c:pt idx="72">
                  <c:v>41115</c:v>
                </c:pt>
                <c:pt idx="73">
                  <c:v>41116</c:v>
                </c:pt>
                <c:pt idx="74">
                  <c:v>41117</c:v>
                </c:pt>
                <c:pt idx="75">
                  <c:v>41118</c:v>
                </c:pt>
                <c:pt idx="76">
                  <c:v>41119</c:v>
                </c:pt>
                <c:pt idx="77">
                  <c:v>41120</c:v>
                </c:pt>
                <c:pt idx="78">
                  <c:v>41121</c:v>
                </c:pt>
                <c:pt idx="79">
                  <c:v>41122</c:v>
                </c:pt>
                <c:pt idx="80">
                  <c:v>41123</c:v>
                </c:pt>
                <c:pt idx="81">
                  <c:v>41124</c:v>
                </c:pt>
                <c:pt idx="82">
                  <c:v>41125</c:v>
                </c:pt>
                <c:pt idx="83">
                  <c:v>41126</c:v>
                </c:pt>
                <c:pt idx="84">
                  <c:v>41127</c:v>
                </c:pt>
                <c:pt idx="85">
                  <c:v>41128</c:v>
                </c:pt>
                <c:pt idx="86">
                  <c:v>41129</c:v>
                </c:pt>
                <c:pt idx="87">
                  <c:v>41130</c:v>
                </c:pt>
                <c:pt idx="88">
                  <c:v>41131</c:v>
                </c:pt>
                <c:pt idx="89">
                  <c:v>41132</c:v>
                </c:pt>
                <c:pt idx="90">
                  <c:v>41133</c:v>
                </c:pt>
                <c:pt idx="91">
                  <c:v>41134</c:v>
                </c:pt>
                <c:pt idx="92">
                  <c:v>41135</c:v>
                </c:pt>
                <c:pt idx="93">
                  <c:v>41136</c:v>
                </c:pt>
                <c:pt idx="94">
                  <c:v>41137</c:v>
                </c:pt>
                <c:pt idx="95">
                  <c:v>41138</c:v>
                </c:pt>
                <c:pt idx="96">
                  <c:v>41139</c:v>
                </c:pt>
                <c:pt idx="97">
                  <c:v>41140</c:v>
                </c:pt>
                <c:pt idx="98">
                  <c:v>41141</c:v>
                </c:pt>
                <c:pt idx="99">
                  <c:v>41142</c:v>
                </c:pt>
                <c:pt idx="100">
                  <c:v>41143</c:v>
                </c:pt>
                <c:pt idx="101">
                  <c:v>41144</c:v>
                </c:pt>
                <c:pt idx="102">
                  <c:v>41145</c:v>
                </c:pt>
                <c:pt idx="103">
                  <c:v>41146</c:v>
                </c:pt>
                <c:pt idx="104">
                  <c:v>41147</c:v>
                </c:pt>
                <c:pt idx="105">
                  <c:v>41148</c:v>
                </c:pt>
                <c:pt idx="106">
                  <c:v>41149</c:v>
                </c:pt>
                <c:pt idx="107">
                  <c:v>41150</c:v>
                </c:pt>
                <c:pt idx="108">
                  <c:v>41151</c:v>
                </c:pt>
                <c:pt idx="109">
                  <c:v>41152</c:v>
                </c:pt>
                <c:pt idx="110">
                  <c:v>41153</c:v>
                </c:pt>
                <c:pt idx="111">
                  <c:v>41154</c:v>
                </c:pt>
                <c:pt idx="112">
                  <c:v>41155</c:v>
                </c:pt>
                <c:pt idx="113">
                  <c:v>41156</c:v>
                </c:pt>
                <c:pt idx="114">
                  <c:v>41157</c:v>
                </c:pt>
                <c:pt idx="115">
                  <c:v>41158</c:v>
                </c:pt>
                <c:pt idx="116">
                  <c:v>41159</c:v>
                </c:pt>
                <c:pt idx="117">
                  <c:v>41160</c:v>
                </c:pt>
                <c:pt idx="118">
                  <c:v>41161</c:v>
                </c:pt>
                <c:pt idx="119">
                  <c:v>41162</c:v>
                </c:pt>
                <c:pt idx="120">
                  <c:v>41163</c:v>
                </c:pt>
                <c:pt idx="121">
                  <c:v>41164</c:v>
                </c:pt>
                <c:pt idx="122">
                  <c:v>41165</c:v>
                </c:pt>
                <c:pt idx="123">
                  <c:v>41166</c:v>
                </c:pt>
                <c:pt idx="124">
                  <c:v>41167</c:v>
                </c:pt>
              </c:numCache>
            </c:numRef>
          </c:cat>
          <c:val>
            <c:numRef>
              <c:f>'DIDSON vs Discharge and Catch'!$W$4:$W$128</c:f>
              <c:numCache>
                <c:formatCode>General</c:formatCode>
                <c:ptCount val="125"/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3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90"/>
        <c:axId val="104179200"/>
        <c:axId val="104160640"/>
      </c:barChart>
      <c:scatterChart>
        <c:scatterStyle val="lineMarker"/>
        <c:varyColors val="0"/>
        <c:ser>
          <c:idx val="1"/>
          <c:order val="0"/>
          <c:tx>
            <c:v>DIDSON Expanded Net Upstream Count</c:v>
          </c:tx>
          <c:spPr>
            <a:ln w="12700">
              <a:solidFill>
                <a:schemeClr val="tx1"/>
              </a:solidFill>
              <a:prstDash val="sysDash"/>
            </a:ln>
          </c:spPr>
          <c:marker>
            <c:symbol val="triangle"/>
            <c:size val="3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'DIDSON vs Discharge and Catch'!$A$4:$A$128</c:f>
              <c:numCache>
                <c:formatCode>m/d/yy;@</c:formatCode>
                <c:ptCount val="125"/>
                <c:pt idx="0">
                  <c:v>41043</c:v>
                </c:pt>
                <c:pt idx="1">
                  <c:v>41044</c:v>
                </c:pt>
                <c:pt idx="2">
                  <c:v>41045</c:v>
                </c:pt>
                <c:pt idx="3">
                  <c:v>41046</c:v>
                </c:pt>
                <c:pt idx="4">
                  <c:v>41047</c:v>
                </c:pt>
                <c:pt idx="5">
                  <c:v>41048</c:v>
                </c:pt>
                <c:pt idx="6">
                  <c:v>41049</c:v>
                </c:pt>
                <c:pt idx="7">
                  <c:v>41050</c:v>
                </c:pt>
                <c:pt idx="8">
                  <c:v>41051</c:v>
                </c:pt>
                <c:pt idx="9">
                  <c:v>41052</c:v>
                </c:pt>
                <c:pt idx="10">
                  <c:v>41053</c:v>
                </c:pt>
                <c:pt idx="11">
                  <c:v>41054</c:v>
                </c:pt>
                <c:pt idx="12">
                  <c:v>41055</c:v>
                </c:pt>
                <c:pt idx="13">
                  <c:v>41056</c:v>
                </c:pt>
                <c:pt idx="14">
                  <c:v>41057</c:v>
                </c:pt>
                <c:pt idx="15">
                  <c:v>41058</c:v>
                </c:pt>
                <c:pt idx="16">
                  <c:v>41059</c:v>
                </c:pt>
                <c:pt idx="17">
                  <c:v>41060</c:v>
                </c:pt>
                <c:pt idx="18">
                  <c:v>41061</c:v>
                </c:pt>
                <c:pt idx="19">
                  <c:v>41062</c:v>
                </c:pt>
                <c:pt idx="20">
                  <c:v>41063</c:v>
                </c:pt>
                <c:pt idx="21">
                  <c:v>41064</c:v>
                </c:pt>
                <c:pt idx="22">
                  <c:v>41065</c:v>
                </c:pt>
                <c:pt idx="23">
                  <c:v>41066</c:v>
                </c:pt>
                <c:pt idx="24">
                  <c:v>41067</c:v>
                </c:pt>
                <c:pt idx="25">
                  <c:v>41068</c:v>
                </c:pt>
                <c:pt idx="26">
                  <c:v>41069</c:v>
                </c:pt>
                <c:pt idx="27">
                  <c:v>41070</c:v>
                </c:pt>
                <c:pt idx="28">
                  <c:v>41071</c:v>
                </c:pt>
                <c:pt idx="29">
                  <c:v>41072</c:v>
                </c:pt>
                <c:pt idx="30">
                  <c:v>41073</c:v>
                </c:pt>
                <c:pt idx="31">
                  <c:v>41074</c:v>
                </c:pt>
                <c:pt idx="32">
                  <c:v>41075</c:v>
                </c:pt>
                <c:pt idx="33">
                  <c:v>41076</c:v>
                </c:pt>
                <c:pt idx="34">
                  <c:v>41077</c:v>
                </c:pt>
                <c:pt idx="35">
                  <c:v>41078</c:v>
                </c:pt>
                <c:pt idx="36">
                  <c:v>41079</c:v>
                </c:pt>
                <c:pt idx="37">
                  <c:v>41080</c:v>
                </c:pt>
                <c:pt idx="38">
                  <c:v>41081</c:v>
                </c:pt>
                <c:pt idx="39">
                  <c:v>41082</c:v>
                </c:pt>
                <c:pt idx="40">
                  <c:v>41083</c:v>
                </c:pt>
                <c:pt idx="41">
                  <c:v>41084</c:v>
                </c:pt>
                <c:pt idx="42">
                  <c:v>41085</c:v>
                </c:pt>
                <c:pt idx="43">
                  <c:v>41086</c:v>
                </c:pt>
                <c:pt idx="44">
                  <c:v>41087</c:v>
                </c:pt>
                <c:pt idx="45">
                  <c:v>41088</c:v>
                </c:pt>
                <c:pt idx="46">
                  <c:v>41089</c:v>
                </c:pt>
                <c:pt idx="47">
                  <c:v>41090</c:v>
                </c:pt>
                <c:pt idx="48">
                  <c:v>41091</c:v>
                </c:pt>
                <c:pt idx="49">
                  <c:v>41092</c:v>
                </c:pt>
                <c:pt idx="50">
                  <c:v>41093</c:v>
                </c:pt>
                <c:pt idx="51">
                  <c:v>41094</c:v>
                </c:pt>
                <c:pt idx="52">
                  <c:v>41095</c:v>
                </c:pt>
                <c:pt idx="53">
                  <c:v>41096</c:v>
                </c:pt>
                <c:pt idx="54">
                  <c:v>41097</c:v>
                </c:pt>
                <c:pt idx="55">
                  <c:v>41098</c:v>
                </c:pt>
                <c:pt idx="56">
                  <c:v>41099</c:v>
                </c:pt>
                <c:pt idx="57">
                  <c:v>41100</c:v>
                </c:pt>
                <c:pt idx="58">
                  <c:v>41101</c:v>
                </c:pt>
                <c:pt idx="59">
                  <c:v>41102</c:v>
                </c:pt>
                <c:pt idx="60">
                  <c:v>41103</c:v>
                </c:pt>
                <c:pt idx="61">
                  <c:v>41104</c:v>
                </c:pt>
                <c:pt idx="62">
                  <c:v>41105</c:v>
                </c:pt>
                <c:pt idx="63">
                  <c:v>41106</c:v>
                </c:pt>
                <c:pt idx="64">
                  <c:v>41107</c:v>
                </c:pt>
                <c:pt idx="65">
                  <c:v>41108</c:v>
                </c:pt>
                <c:pt idx="66">
                  <c:v>41109</c:v>
                </c:pt>
                <c:pt idx="67">
                  <c:v>41110</c:v>
                </c:pt>
                <c:pt idx="68">
                  <c:v>41111</c:v>
                </c:pt>
                <c:pt idx="69">
                  <c:v>41112</c:v>
                </c:pt>
                <c:pt idx="70">
                  <c:v>41113</c:v>
                </c:pt>
                <c:pt idx="71">
                  <c:v>41114</c:v>
                </c:pt>
                <c:pt idx="72">
                  <c:v>41115</c:v>
                </c:pt>
                <c:pt idx="73">
                  <c:v>41116</c:v>
                </c:pt>
                <c:pt idx="74">
                  <c:v>41117</c:v>
                </c:pt>
                <c:pt idx="75">
                  <c:v>41118</c:v>
                </c:pt>
                <c:pt idx="76">
                  <c:v>41119</c:v>
                </c:pt>
                <c:pt idx="77">
                  <c:v>41120</c:v>
                </c:pt>
                <c:pt idx="78">
                  <c:v>41121</c:v>
                </c:pt>
                <c:pt idx="79">
                  <c:v>41122</c:v>
                </c:pt>
                <c:pt idx="80">
                  <c:v>41123</c:v>
                </c:pt>
                <c:pt idx="81">
                  <c:v>41124</c:v>
                </c:pt>
                <c:pt idx="82">
                  <c:v>41125</c:v>
                </c:pt>
                <c:pt idx="83">
                  <c:v>41126</c:v>
                </c:pt>
                <c:pt idx="84">
                  <c:v>41127</c:v>
                </c:pt>
                <c:pt idx="85">
                  <c:v>41128</c:v>
                </c:pt>
                <c:pt idx="86">
                  <c:v>41129</c:v>
                </c:pt>
                <c:pt idx="87">
                  <c:v>41130</c:v>
                </c:pt>
                <c:pt idx="88">
                  <c:v>41131</c:v>
                </c:pt>
                <c:pt idx="89">
                  <c:v>41132</c:v>
                </c:pt>
                <c:pt idx="90">
                  <c:v>41133</c:v>
                </c:pt>
                <c:pt idx="91">
                  <c:v>41134</c:v>
                </c:pt>
                <c:pt idx="92">
                  <c:v>41135</c:v>
                </c:pt>
                <c:pt idx="93">
                  <c:v>41136</c:v>
                </c:pt>
                <c:pt idx="94">
                  <c:v>41137</c:v>
                </c:pt>
                <c:pt idx="95">
                  <c:v>41138</c:v>
                </c:pt>
                <c:pt idx="96">
                  <c:v>41139</c:v>
                </c:pt>
                <c:pt idx="97">
                  <c:v>41140</c:v>
                </c:pt>
                <c:pt idx="98">
                  <c:v>41141</c:v>
                </c:pt>
                <c:pt idx="99">
                  <c:v>41142</c:v>
                </c:pt>
                <c:pt idx="100">
                  <c:v>41143</c:v>
                </c:pt>
                <c:pt idx="101">
                  <c:v>41144</c:v>
                </c:pt>
                <c:pt idx="102">
                  <c:v>41145</c:v>
                </c:pt>
                <c:pt idx="103">
                  <c:v>41146</c:v>
                </c:pt>
                <c:pt idx="104">
                  <c:v>41147</c:v>
                </c:pt>
                <c:pt idx="105">
                  <c:v>41148</c:v>
                </c:pt>
                <c:pt idx="106">
                  <c:v>41149</c:v>
                </c:pt>
                <c:pt idx="107">
                  <c:v>41150</c:v>
                </c:pt>
                <c:pt idx="108">
                  <c:v>41151</c:v>
                </c:pt>
                <c:pt idx="109">
                  <c:v>41152</c:v>
                </c:pt>
                <c:pt idx="110">
                  <c:v>41153</c:v>
                </c:pt>
                <c:pt idx="111">
                  <c:v>41154</c:v>
                </c:pt>
                <c:pt idx="112">
                  <c:v>41155</c:v>
                </c:pt>
                <c:pt idx="113">
                  <c:v>41156</c:v>
                </c:pt>
                <c:pt idx="114">
                  <c:v>41157</c:v>
                </c:pt>
                <c:pt idx="115">
                  <c:v>41158</c:v>
                </c:pt>
                <c:pt idx="116">
                  <c:v>41159</c:v>
                </c:pt>
                <c:pt idx="117">
                  <c:v>41160</c:v>
                </c:pt>
                <c:pt idx="118">
                  <c:v>41161</c:v>
                </c:pt>
                <c:pt idx="119">
                  <c:v>41162</c:v>
                </c:pt>
                <c:pt idx="120">
                  <c:v>41163</c:v>
                </c:pt>
                <c:pt idx="121">
                  <c:v>41164</c:v>
                </c:pt>
                <c:pt idx="122">
                  <c:v>41165</c:v>
                </c:pt>
                <c:pt idx="123">
                  <c:v>41166</c:v>
                </c:pt>
                <c:pt idx="124">
                  <c:v>41167</c:v>
                </c:pt>
              </c:numCache>
            </c:numRef>
          </c:xVal>
          <c:yVal>
            <c:numRef>
              <c:f>'DIDSON vs Discharge and Catch'!$H$4:$H$128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6</c:v>
                </c:pt>
                <c:pt idx="17">
                  <c:v>0</c:v>
                </c:pt>
                <c:pt idx="18">
                  <c:v>2</c:v>
                </c:pt>
                <c:pt idx="19">
                  <c:v>5</c:v>
                </c:pt>
                <c:pt idx="20">
                  <c:v>11</c:v>
                </c:pt>
                <c:pt idx="21">
                  <c:v>6</c:v>
                </c:pt>
                <c:pt idx="22">
                  <c:v>9</c:v>
                </c:pt>
                <c:pt idx="23">
                  <c:v>21</c:v>
                </c:pt>
                <c:pt idx="24">
                  <c:v>21</c:v>
                </c:pt>
                <c:pt idx="25">
                  <c:v>20</c:v>
                </c:pt>
                <c:pt idx="26">
                  <c:v>27</c:v>
                </c:pt>
                <c:pt idx="27">
                  <c:v>23</c:v>
                </c:pt>
                <c:pt idx="28">
                  <c:v>36</c:v>
                </c:pt>
                <c:pt idx="29">
                  <c:v>11</c:v>
                </c:pt>
                <c:pt idx="30">
                  <c:v>4</c:v>
                </c:pt>
                <c:pt idx="31">
                  <c:v>27</c:v>
                </c:pt>
                <c:pt idx="32">
                  <c:v>16</c:v>
                </c:pt>
                <c:pt idx="33">
                  <c:v>22</c:v>
                </c:pt>
                <c:pt idx="34">
                  <c:v>28</c:v>
                </c:pt>
                <c:pt idx="35">
                  <c:v>46</c:v>
                </c:pt>
                <c:pt idx="36">
                  <c:v>15</c:v>
                </c:pt>
                <c:pt idx="37">
                  <c:v>2</c:v>
                </c:pt>
                <c:pt idx="47">
                  <c:v>20</c:v>
                </c:pt>
                <c:pt idx="48">
                  <c:v>23</c:v>
                </c:pt>
                <c:pt idx="49">
                  <c:v>10</c:v>
                </c:pt>
                <c:pt idx="50">
                  <c:v>16</c:v>
                </c:pt>
                <c:pt idx="51">
                  <c:v>16</c:v>
                </c:pt>
                <c:pt idx="52">
                  <c:v>19</c:v>
                </c:pt>
                <c:pt idx="53">
                  <c:v>12</c:v>
                </c:pt>
                <c:pt idx="54">
                  <c:v>12</c:v>
                </c:pt>
                <c:pt idx="55">
                  <c:v>20</c:v>
                </c:pt>
                <c:pt idx="56">
                  <c:v>12</c:v>
                </c:pt>
                <c:pt idx="57">
                  <c:v>27</c:v>
                </c:pt>
                <c:pt idx="58">
                  <c:v>22</c:v>
                </c:pt>
                <c:pt idx="59">
                  <c:v>20</c:v>
                </c:pt>
                <c:pt idx="60">
                  <c:v>0</c:v>
                </c:pt>
                <c:pt idx="61">
                  <c:v>24</c:v>
                </c:pt>
                <c:pt idx="62">
                  <c:v>19</c:v>
                </c:pt>
                <c:pt idx="63">
                  <c:v>14</c:v>
                </c:pt>
                <c:pt idx="64">
                  <c:v>30</c:v>
                </c:pt>
                <c:pt idx="65">
                  <c:v>46</c:v>
                </c:pt>
                <c:pt idx="78">
                  <c:v>341</c:v>
                </c:pt>
                <c:pt idx="79">
                  <c:v>228</c:v>
                </c:pt>
                <c:pt idx="80">
                  <c:v>22</c:v>
                </c:pt>
                <c:pt idx="81">
                  <c:v>131</c:v>
                </c:pt>
                <c:pt idx="82">
                  <c:v>191</c:v>
                </c:pt>
                <c:pt idx="83">
                  <c:v>168</c:v>
                </c:pt>
                <c:pt idx="84">
                  <c:v>163</c:v>
                </c:pt>
                <c:pt idx="85">
                  <c:v>128</c:v>
                </c:pt>
                <c:pt idx="86">
                  <c:v>134</c:v>
                </c:pt>
                <c:pt idx="87">
                  <c:v>144</c:v>
                </c:pt>
                <c:pt idx="88">
                  <c:v>70</c:v>
                </c:pt>
                <c:pt idx="89">
                  <c:v>100</c:v>
                </c:pt>
                <c:pt idx="90">
                  <c:v>70</c:v>
                </c:pt>
                <c:pt idx="91">
                  <c:v>60</c:v>
                </c:pt>
                <c:pt idx="92">
                  <c:v>44</c:v>
                </c:pt>
                <c:pt idx="93">
                  <c:v>86</c:v>
                </c:pt>
                <c:pt idx="94">
                  <c:v>38</c:v>
                </c:pt>
                <c:pt idx="95">
                  <c:v>32</c:v>
                </c:pt>
                <c:pt idx="96">
                  <c:v>30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24</c:v>
                </c:pt>
                <c:pt idx="101">
                  <c:v>18</c:v>
                </c:pt>
                <c:pt idx="102">
                  <c:v>34</c:v>
                </c:pt>
                <c:pt idx="103">
                  <c:v>58</c:v>
                </c:pt>
                <c:pt idx="104">
                  <c:v>6</c:v>
                </c:pt>
                <c:pt idx="105">
                  <c:v>4</c:v>
                </c:pt>
                <c:pt idx="106">
                  <c:v>2</c:v>
                </c:pt>
                <c:pt idx="107">
                  <c:v>26</c:v>
                </c:pt>
                <c:pt idx="108">
                  <c:v>12</c:v>
                </c:pt>
                <c:pt idx="109">
                  <c:v>6</c:v>
                </c:pt>
                <c:pt idx="110">
                  <c:v>2</c:v>
                </c:pt>
                <c:pt idx="111">
                  <c:v>10</c:v>
                </c:pt>
                <c:pt idx="112">
                  <c:v>8</c:v>
                </c:pt>
                <c:pt idx="113">
                  <c:v>8</c:v>
                </c:pt>
                <c:pt idx="117">
                  <c:v>6</c:v>
                </c:pt>
                <c:pt idx="118">
                  <c:v>4</c:v>
                </c:pt>
                <c:pt idx="119">
                  <c:v>0</c:v>
                </c:pt>
                <c:pt idx="120">
                  <c:v>8</c:v>
                </c:pt>
                <c:pt idx="121">
                  <c:v>0</c:v>
                </c:pt>
                <c:pt idx="122">
                  <c:v>6</c:v>
                </c:pt>
                <c:pt idx="123">
                  <c:v>4</c:v>
                </c:pt>
                <c:pt idx="12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48352"/>
        <c:axId val="104158720"/>
      </c:scatterChart>
      <c:valAx>
        <c:axId val="104148352"/>
        <c:scaling>
          <c:orientation val="minMax"/>
          <c:max val="41168"/>
          <c:min val="41043"/>
        </c:scaling>
        <c:delete val="0"/>
        <c:axPos val="b"/>
        <c:numFmt formatCode="[$-409]d\-mmm;@" sourceLinked="0"/>
        <c:majorTickMark val="out"/>
        <c:minorTickMark val="in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4158720"/>
        <c:crosses val="autoZero"/>
        <c:crossBetween val="midCat"/>
        <c:majorUnit val="7"/>
        <c:minorUnit val="1"/>
      </c:valAx>
      <c:valAx>
        <c:axId val="104158720"/>
        <c:scaling>
          <c:orientation val="minMax"/>
          <c:max val="35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DIDSON Count</a:t>
                </a:r>
                <a:r>
                  <a:rPr lang="en-US" baseline="0"/>
                  <a:t> (# fish/day)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367961497647917E-2"/>
              <c:y val="0.2662868183143775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4148352"/>
        <c:crosses val="autoZero"/>
        <c:crossBetween val="midCat"/>
      </c:valAx>
      <c:valAx>
        <c:axId val="10416064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Fish Wheel Catch (# fsih/day)</a:t>
                </a:r>
              </a:p>
            </c:rich>
          </c:tx>
          <c:layout>
            <c:manualLayout>
              <c:xMode val="edge"/>
              <c:yMode val="edge"/>
              <c:x val="0.96209805351607391"/>
              <c:y val="0.2303992903664821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4179200"/>
        <c:crosses val="max"/>
        <c:crossBetween val="between"/>
      </c:valAx>
      <c:dateAx>
        <c:axId val="10417920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one"/>
        <c:crossAx val="104160640"/>
        <c:crosses val="autoZero"/>
        <c:auto val="1"/>
        <c:lblOffset val="100"/>
        <c:baseTimeUnit val="days"/>
      </c:dateAx>
    </c:plotArea>
    <c:legend>
      <c:legendPos val="r"/>
      <c:layout>
        <c:manualLayout>
          <c:xMode val="edge"/>
          <c:yMode val="edge"/>
          <c:x val="0.17275120873186911"/>
          <c:y val="0.17258360066102849"/>
          <c:w val="0.2913980096657382"/>
          <c:h val="0.30091814912024917"/>
        </c:manualLayout>
      </c:layout>
      <c:overlay val="0"/>
      <c:spPr>
        <a:solidFill>
          <a:schemeClr val="bg1"/>
        </a:solidFill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773464663780528E-2"/>
          <c:y val="0.10723048507825424"/>
          <c:w val="0.79349476257102103"/>
          <c:h val="0.63261883931175322"/>
        </c:manualLayout>
      </c:layout>
      <c:scatterChart>
        <c:scatterStyle val="lineMarker"/>
        <c:varyColors val="0"/>
        <c:ser>
          <c:idx val="1"/>
          <c:order val="1"/>
          <c:tx>
            <c:v>DIDSON Expanded Net Upstream Count</c:v>
          </c:tx>
          <c:spPr>
            <a:ln w="15875">
              <a:solidFill>
                <a:schemeClr val="tx1"/>
              </a:solidFill>
              <a:prstDash val="sysDash"/>
            </a:ln>
          </c:spPr>
          <c:marker>
            <c:symbol val="triangle"/>
            <c:size val="3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'DIDSON vs Discharge and Catch'!$A$4:$A$128</c:f>
              <c:numCache>
                <c:formatCode>m/d/yy;@</c:formatCode>
                <c:ptCount val="125"/>
                <c:pt idx="0">
                  <c:v>41043</c:v>
                </c:pt>
                <c:pt idx="1">
                  <c:v>41044</c:v>
                </c:pt>
                <c:pt idx="2">
                  <c:v>41045</c:v>
                </c:pt>
                <c:pt idx="3">
                  <c:v>41046</c:v>
                </c:pt>
                <c:pt idx="4">
                  <c:v>41047</c:v>
                </c:pt>
                <c:pt idx="5">
                  <c:v>41048</c:v>
                </c:pt>
                <c:pt idx="6">
                  <c:v>41049</c:v>
                </c:pt>
                <c:pt idx="7">
                  <c:v>41050</c:v>
                </c:pt>
                <c:pt idx="8">
                  <c:v>41051</c:v>
                </c:pt>
                <c:pt idx="9">
                  <c:v>41052</c:v>
                </c:pt>
                <c:pt idx="10">
                  <c:v>41053</c:v>
                </c:pt>
                <c:pt idx="11">
                  <c:v>41054</c:v>
                </c:pt>
                <c:pt idx="12">
                  <c:v>41055</c:v>
                </c:pt>
                <c:pt idx="13">
                  <c:v>41056</c:v>
                </c:pt>
                <c:pt idx="14">
                  <c:v>41057</c:v>
                </c:pt>
                <c:pt idx="15">
                  <c:v>41058</c:v>
                </c:pt>
                <c:pt idx="16">
                  <c:v>41059</c:v>
                </c:pt>
                <c:pt idx="17">
                  <c:v>41060</c:v>
                </c:pt>
                <c:pt idx="18">
                  <c:v>41061</c:v>
                </c:pt>
                <c:pt idx="19">
                  <c:v>41062</c:v>
                </c:pt>
                <c:pt idx="20">
                  <c:v>41063</c:v>
                </c:pt>
                <c:pt idx="21">
                  <c:v>41064</c:v>
                </c:pt>
                <c:pt idx="22">
                  <c:v>41065</c:v>
                </c:pt>
                <c:pt idx="23">
                  <c:v>41066</c:v>
                </c:pt>
                <c:pt idx="24">
                  <c:v>41067</c:v>
                </c:pt>
                <c:pt idx="25">
                  <c:v>41068</c:v>
                </c:pt>
                <c:pt idx="26">
                  <c:v>41069</c:v>
                </c:pt>
                <c:pt idx="27">
                  <c:v>41070</c:v>
                </c:pt>
                <c:pt idx="28">
                  <c:v>41071</c:v>
                </c:pt>
                <c:pt idx="29">
                  <c:v>41072</c:v>
                </c:pt>
                <c:pt idx="30">
                  <c:v>41073</c:v>
                </c:pt>
                <c:pt idx="31">
                  <c:v>41074</c:v>
                </c:pt>
                <c:pt idx="32">
                  <c:v>41075</c:v>
                </c:pt>
                <c:pt idx="33">
                  <c:v>41076</c:v>
                </c:pt>
                <c:pt idx="34">
                  <c:v>41077</c:v>
                </c:pt>
                <c:pt idx="35">
                  <c:v>41078</c:v>
                </c:pt>
                <c:pt idx="36">
                  <c:v>41079</c:v>
                </c:pt>
                <c:pt idx="37">
                  <c:v>41080</c:v>
                </c:pt>
                <c:pt idx="38">
                  <c:v>41081</c:v>
                </c:pt>
                <c:pt idx="39">
                  <c:v>41082</c:v>
                </c:pt>
                <c:pt idx="40">
                  <c:v>41083</c:v>
                </c:pt>
                <c:pt idx="41">
                  <c:v>41084</c:v>
                </c:pt>
                <c:pt idx="42">
                  <c:v>41085</c:v>
                </c:pt>
                <c:pt idx="43">
                  <c:v>41086</c:v>
                </c:pt>
                <c:pt idx="44">
                  <c:v>41087</c:v>
                </c:pt>
                <c:pt idx="45">
                  <c:v>41088</c:v>
                </c:pt>
                <c:pt idx="46">
                  <c:v>41089</c:v>
                </c:pt>
                <c:pt idx="47">
                  <c:v>41090</c:v>
                </c:pt>
                <c:pt idx="48">
                  <c:v>41091</c:v>
                </c:pt>
                <c:pt idx="49">
                  <c:v>41092</c:v>
                </c:pt>
                <c:pt idx="50">
                  <c:v>41093</c:v>
                </c:pt>
                <c:pt idx="51">
                  <c:v>41094</c:v>
                </c:pt>
                <c:pt idx="52">
                  <c:v>41095</c:v>
                </c:pt>
                <c:pt idx="53">
                  <c:v>41096</c:v>
                </c:pt>
                <c:pt idx="54">
                  <c:v>41097</c:v>
                </c:pt>
                <c:pt idx="55">
                  <c:v>41098</c:v>
                </c:pt>
                <c:pt idx="56">
                  <c:v>41099</c:v>
                </c:pt>
                <c:pt idx="57">
                  <c:v>41100</c:v>
                </c:pt>
                <c:pt idx="58">
                  <c:v>41101</c:v>
                </c:pt>
                <c:pt idx="59">
                  <c:v>41102</c:v>
                </c:pt>
                <c:pt idx="60">
                  <c:v>41103</c:v>
                </c:pt>
                <c:pt idx="61">
                  <c:v>41104</c:v>
                </c:pt>
                <c:pt idx="62">
                  <c:v>41105</c:v>
                </c:pt>
                <c:pt idx="63">
                  <c:v>41106</c:v>
                </c:pt>
                <c:pt idx="64">
                  <c:v>41107</c:v>
                </c:pt>
                <c:pt idx="65">
                  <c:v>41108</c:v>
                </c:pt>
                <c:pt idx="66">
                  <c:v>41109</c:v>
                </c:pt>
                <c:pt idx="67">
                  <c:v>41110</c:v>
                </c:pt>
                <c:pt idx="68">
                  <c:v>41111</c:v>
                </c:pt>
                <c:pt idx="69">
                  <c:v>41112</c:v>
                </c:pt>
                <c:pt idx="70">
                  <c:v>41113</c:v>
                </c:pt>
                <c:pt idx="71">
                  <c:v>41114</c:v>
                </c:pt>
                <c:pt idx="72">
                  <c:v>41115</c:v>
                </c:pt>
                <c:pt idx="73">
                  <c:v>41116</c:v>
                </c:pt>
                <c:pt idx="74">
                  <c:v>41117</c:v>
                </c:pt>
                <c:pt idx="75">
                  <c:v>41118</c:v>
                </c:pt>
                <c:pt idx="76">
                  <c:v>41119</c:v>
                </c:pt>
                <c:pt idx="77">
                  <c:v>41120</c:v>
                </c:pt>
                <c:pt idx="78">
                  <c:v>41121</c:v>
                </c:pt>
                <c:pt idx="79">
                  <c:v>41122</c:v>
                </c:pt>
                <c:pt idx="80">
                  <c:v>41123</c:v>
                </c:pt>
                <c:pt idx="81">
                  <c:v>41124</c:v>
                </c:pt>
                <c:pt idx="82">
                  <c:v>41125</c:v>
                </c:pt>
                <c:pt idx="83">
                  <c:v>41126</c:v>
                </c:pt>
                <c:pt idx="84">
                  <c:v>41127</c:v>
                </c:pt>
                <c:pt idx="85">
                  <c:v>41128</c:v>
                </c:pt>
                <c:pt idx="86">
                  <c:v>41129</c:v>
                </c:pt>
                <c:pt idx="87">
                  <c:v>41130</c:v>
                </c:pt>
                <c:pt idx="88">
                  <c:v>41131</c:v>
                </c:pt>
                <c:pt idx="89">
                  <c:v>41132</c:v>
                </c:pt>
                <c:pt idx="90">
                  <c:v>41133</c:v>
                </c:pt>
                <c:pt idx="91">
                  <c:v>41134</c:v>
                </c:pt>
                <c:pt idx="92">
                  <c:v>41135</c:v>
                </c:pt>
                <c:pt idx="93">
                  <c:v>41136</c:v>
                </c:pt>
                <c:pt idx="94">
                  <c:v>41137</c:v>
                </c:pt>
                <c:pt idx="95">
                  <c:v>41138</c:v>
                </c:pt>
                <c:pt idx="96">
                  <c:v>41139</c:v>
                </c:pt>
                <c:pt idx="97">
                  <c:v>41140</c:v>
                </c:pt>
                <c:pt idx="98">
                  <c:v>41141</c:v>
                </c:pt>
                <c:pt idx="99">
                  <c:v>41142</c:v>
                </c:pt>
                <c:pt idx="100">
                  <c:v>41143</c:v>
                </c:pt>
                <c:pt idx="101">
                  <c:v>41144</c:v>
                </c:pt>
                <c:pt idx="102">
                  <c:v>41145</c:v>
                </c:pt>
                <c:pt idx="103">
                  <c:v>41146</c:v>
                </c:pt>
                <c:pt idx="104">
                  <c:v>41147</c:v>
                </c:pt>
                <c:pt idx="105">
                  <c:v>41148</c:v>
                </c:pt>
                <c:pt idx="106">
                  <c:v>41149</c:v>
                </c:pt>
                <c:pt idx="107">
                  <c:v>41150</c:v>
                </c:pt>
                <c:pt idx="108">
                  <c:v>41151</c:v>
                </c:pt>
                <c:pt idx="109">
                  <c:v>41152</c:v>
                </c:pt>
                <c:pt idx="110">
                  <c:v>41153</c:v>
                </c:pt>
                <c:pt idx="111">
                  <c:v>41154</c:v>
                </c:pt>
                <c:pt idx="112">
                  <c:v>41155</c:v>
                </c:pt>
                <c:pt idx="113">
                  <c:v>41156</c:v>
                </c:pt>
                <c:pt idx="114">
                  <c:v>41157</c:v>
                </c:pt>
                <c:pt idx="115">
                  <c:v>41158</c:v>
                </c:pt>
                <c:pt idx="116">
                  <c:v>41159</c:v>
                </c:pt>
                <c:pt idx="117">
                  <c:v>41160</c:v>
                </c:pt>
                <c:pt idx="118">
                  <c:v>41161</c:v>
                </c:pt>
                <c:pt idx="119">
                  <c:v>41162</c:v>
                </c:pt>
                <c:pt idx="120">
                  <c:v>41163</c:v>
                </c:pt>
                <c:pt idx="121">
                  <c:v>41164</c:v>
                </c:pt>
                <c:pt idx="122">
                  <c:v>41165</c:v>
                </c:pt>
                <c:pt idx="123">
                  <c:v>41166</c:v>
                </c:pt>
                <c:pt idx="124">
                  <c:v>41167</c:v>
                </c:pt>
              </c:numCache>
            </c:numRef>
          </c:xVal>
          <c:yVal>
            <c:numRef>
              <c:f>'DIDSON vs Discharge and Catch'!$H$4:$H$128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6</c:v>
                </c:pt>
                <c:pt idx="17">
                  <c:v>0</c:v>
                </c:pt>
                <c:pt idx="18">
                  <c:v>2</c:v>
                </c:pt>
                <c:pt idx="19">
                  <c:v>5</c:v>
                </c:pt>
                <c:pt idx="20">
                  <c:v>11</c:v>
                </c:pt>
                <c:pt idx="21">
                  <c:v>6</c:v>
                </c:pt>
                <c:pt idx="22">
                  <c:v>9</c:v>
                </c:pt>
                <c:pt idx="23">
                  <c:v>21</c:v>
                </c:pt>
                <c:pt idx="24">
                  <c:v>21</c:v>
                </c:pt>
                <c:pt idx="25">
                  <c:v>20</c:v>
                </c:pt>
                <c:pt idx="26">
                  <c:v>27</c:v>
                </c:pt>
                <c:pt idx="27">
                  <c:v>23</c:v>
                </c:pt>
                <c:pt idx="28">
                  <c:v>36</c:v>
                </c:pt>
                <c:pt idx="29">
                  <c:v>11</c:v>
                </c:pt>
                <c:pt idx="30">
                  <c:v>4</c:v>
                </c:pt>
                <c:pt idx="31">
                  <c:v>27</c:v>
                </c:pt>
                <c:pt idx="32">
                  <c:v>16</c:v>
                </c:pt>
                <c:pt idx="33">
                  <c:v>22</c:v>
                </c:pt>
                <c:pt idx="34">
                  <c:v>28</c:v>
                </c:pt>
                <c:pt idx="35">
                  <c:v>46</c:v>
                </c:pt>
                <c:pt idx="36">
                  <c:v>15</c:v>
                </c:pt>
                <c:pt idx="37">
                  <c:v>2</c:v>
                </c:pt>
                <c:pt idx="47">
                  <c:v>20</c:v>
                </c:pt>
                <c:pt idx="48">
                  <c:v>23</c:v>
                </c:pt>
                <c:pt idx="49">
                  <c:v>10</c:v>
                </c:pt>
                <c:pt idx="50">
                  <c:v>16</c:v>
                </c:pt>
                <c:pt idx="51">
                  <c:v>16</c:v>
                </c:pt>
                <c:pt idx="52">
                  <c:v>19</c:v>
                </c:pt>
                <c:pt idx="53">
                  <c:v>12</c:v>
                </c:pt>
                <c:pt idx="54">
                  <c:v>12</c:v>
                </c:pt>
                <c:pt idx="55">
                  <c:v>20</c:v>
                </c:pt>
                <c:pt idx="56">
                  <c:v>12</c:v>
                </c:pt>
                <c:pt idx="57">
                  <c:v>27</c:v>
                </c:pt>
                <c:pt idx="58">
                  <c:v>22</c:v>
                </c:pt>
                <c:pt idx="59">
                  <c:v>20</c:v>
                </c:pt>
                <c:pt idx="60">
                  <c:v>0</c:v>
                </c:pt>
                <c:pt idx="61">
                  <c:v>24</c:v>
                </c:pt>
                <c:pt idx="62">
                  <c:v>19</c:v>
                </c:pt>
                <c:pt idx="63">
                  <c:v>14</c:v>
                </c:pt>
                <c:pt idx="64">
                  <c:v>30</c:v>
                </c:pt>
                <c:pt idx="65">
                  <c:v>46</c:v>
                </c:pt>
                <c:pt idx="78">
                  <c:v>341</c:v>
                </c:pt>
                <c:pt idx="79">
                  <c:v>228</c:v>
                </c:pt>
                <c:pt idx="80">
                  <c:v>22</c:v>
                </c:pt>
                <c:pt idx="81">
                  <c:v>131</c:v>
                </c:pt>
                <c:pt idx="82">
                  <c:v>191</c:v>
                </c:pt>
                <c:pt idx="83">
                  <c:v>168</c:v>
                </c:pt>
                <c:pt idx="84">
                  <c:v>163</c:v>
                </c:pt>
                <c:pt idx="85">
                  <c:v>128</c:v>
                </c:pt>
                <c:pt idx="86">
                  <c:v>134</c:v>
                </c:pt>
                <c:pt idx="87">
                  <c:v>144</c:v>
                </c:pt>
                <c:pt idx="88">
                  <c:v>70</c:v>
                </c:pt>
                <c:pt idx="89">
                  <c:v>100</c:v>
                </c:pt>
                <c:pt idx="90">
                  <c:v>70</c:v>
                </c:pt>
                <c:pt idx="91">
                  <c:v>60</c:v>
                </c:pt>
                <c:pt idx="92">
                  <c:v>44</c:v>
                </c:pt>
                <c:pt idx="93">
                  <c:v>86</c:v>
                </c:pt>
                <c:pt idx="94">
                  <c:v>38</c:v>
                </c:pt>
                <c:pt idx="95">
                  <c:v>32</c:v>
                </c:pt>
                <c:pt idx="96">
                  <c:v>30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24</c:v>
                </c:pt>
                <c:pt idx="101">
                  <c:v>18</c:v>
                </c:pt>
                <c:pt idx="102">
                  <c:v>34</c:v>
                </c:pt>
                <c:pt idx="103">
                  <c:v>58</c:v>
                </c:pt>
                <c:pt idx="104">
                  <c:v>6</c:v>
                </c:pt>
                <c:pt idx="105">
                  <c:v>4</c:v>
                </c:pt>
                <c:pt idx="106">
                  <c:v>2</c:v>
                </c:pt>
                <c:pt idx="107">
                  <c:v>26</c:v>
                </c:pt>
                <c:pt idx="108">
                  <c:v>12</c:v>
                </c:pt>
                <c:pt idx="109">
                  <c:v>6</c:v>
                </c:pt>
                <c:pt idx="110">
                  <c:v>2</c:v>
                </c:pt>
                <c:pt idx="111">
                  <c:v>10</c:v>
                </c:pt>
                <c:pt idx="112">
                  <c:v>8</c:v>
                </c:pt>
                <c:pt idx="113">
                  <c:v>8</c:v>
                </c:pt>
                <c:pt idx="117">
                  <c:v>6</c:v>
                </c:pt>
                <c:pt idx="118">
                  <c:v>4</c:v>
                </c:pt>
                <c:pt idx="119">
                  <c:v>0</c:v>
                </c:pt>
                <c:pt idx="120">
                  <c:v>8</c:v>
                </c:pt>
                <c:pt idx="121">
                  <c:v>0</c:v>
                </c:pt>
                <c:pt idx="122">
                  <c:v>6</c:v>
                </c:pt>
                <c:pt idx="123">
                  <c:v>4</c:v>
                </c:pt>
                <c:pt idx="12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26208"/>
        <c:axId val="104932096"/>
      </c:scatterChart>
      <c:scatterChart>
        <c:scatterStyle val="lineMarker"/>
        <c:varyColors val="0"/>
        <c:ser>
          <c:idx val="0"/>
          <c:order val="0"/>
          <c:tx>
            <c:v>Discharge</c:v>
          </c:tx>
          <c:spPr>
            <a:ln w="15875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'DIDSON vs Discharge and Catch'!$J$4:$J$127</c:f>
              <c:numCache>
                <c:formatCode>m/d/yy;@</c:formatCode>
                <c:ptCount val="124"/>
                <c:pt idx="0">
                  <c:v>41043</c:v>
                </c:pt>
                <c:pt idx="1">
                  <c:v>41044</c:v>
                </c:pt>
                <c:pt idx="2">
                  <c:v>41045</c:v>
                </c:pt>
                <c:pt idx="3">
                  <c:v>41046</c:v>
                </c:pt>
                <c:pt idx="4">
                  <c:v>41047</c:v>
                </c:pt>
                <c:pt idx="5">
                  <c:v>41048</c:v>
                </c:pt>
                <c:pt idx="6">
                  <c:v>41049</c:v>
                </c:pt>
                <c:pt idx="7">
                  <c:v>41050</c:v>
                </c:pt>
                <c:pt idx="8">
                  <c:v>41051</c:v>
                </c:pt>
                <c:pt idx="9">
                  <c:v>41052</c:v>
                </c:pt>
                <c:pt idx="10">
                  <c:v>41053</c:v>
                </c:pt>
                <c:pt idx="11">
                  <c:v>41054</c:v>
                </c:pt>
                <c:pt idx="12">
                  <c:v>41055</c:v>
                </c:pt>
                <c:pt idx="13">
                  <c:v>41056</c:v>
                </c:pt>
                <c:pt idx="14">
                  <c:v>41057</c:v>
                </c:pt>
                <c:pt idx="15">
                  <c:v>41058</c:v>
                </c:pt>
                <c:pt idx="16">
                  <c:v>41059</c:v>
                </c:pt>
                <c:pt idx="17">
                  <c:v>41060</c:v>
                </c:pt>
                <c:pt idx="18">
                  <c:v>41061</c:v>
                </c:pt>
                <c:pt idx="19">
                  <c:v>41062</c:v>
                </c:pt>
                <c:pt idx="20">
                  <c:v>41063</c:v>
                </c:pt>
                <c:pt idx="21">
                  <c:v>41064</c:v>
                </c:pt>
                <c:pt idx="22">
                  <c:v>41065</c:v>
                </c:pt>
                <c:pt idx="23">
                  <c:v>41066</c:v>
                </c:pt>
                <c:pt idx="24">
                  <c:v>41067</c:v>
                </c:pt>
                <c:pt idx="25">
                  <c:v>41068</c:v>
                </c:pt>
                <c:pt idx="26">
                  <c:v>41069</c:v>
                </c:pt>
                <c:pt idx="27">
                  <c:v>41070</c:v>
                </c:pt>
                <c:pt idx="28">
                  <c:v>41071</c:v>
                </c:pt>
                <c:pt idx="29">
                  <c:v>41072</c:v>
                </c:pt>
                <c:pt idx="30">
                  <c:v>41073</c:v>
                </c:pt>
                <c:pt idx="31">
                  <c:v>41074</c:v>
                </c:pt>
                <c:pt idx="32">
                  <c:v>41075</c:v>
                </c:pt>
                <c:pt idx="33">
                  <c:v>41076</c:v>
                </c:pt>
                <c:pt idx="34">
                  <c:v>41077</c:v>
                </c:pt>
                <c:pt idx="35">
                  <c:v>41078</c:v>
                </c:pt>
                <c:pt idx="36">
                  <c:v>41079</c:v>
                </c:pt>
                <c:pt idx="37">
                  <c:v>41080</c:v>
                </c:pt>
                <c:pt idx="38">
                  <c:v>41081</c:v>
                </c:pt>
                <c:pt idx="39">
                  <c:v>41082</c:v>
                </c:pt>
                <c:pt idx="40">
                  <c:v>41083</c:v>
                </c:pt>
                <c:pt idx="41">
                  <c:v>41084</c:v>
                </c:pt>
                <c:pt idx="42">
                  <c:v>41085</c:v>
                </c:pt>
                <c:pt idx="43">
                  <c:v>41086</c:v>
                </c:pt>
                <c:pt idx="44">
                  <c:v>41087</c:v>
                </c:pt>
                <c:pt idx="45">
                  <c:v>41088</c:v>
                </c:pt>
                <c:pt idx="46">
                  <c:v>41089</c:v>
                </c:pt>
                <c:pt idx="47">
                  <c:v>41090</c:v>
                </c:pt>
                <c:pt idx="48">
                  <c:v>41091</c:v>
                </c:pt>
                <c:pt idx="49">
                  <c:v>41092</c:v>
                </c:pt>
                <c:pt idx="50">
                  <c:v>41093</c:v>
                </c:pt>
                <c:pt idx="51">
                  <c:v>41094</c:v>
                </c:pt>
                <c:pt idx="52">
                  <c:v>41095</c:v>
                </c:pt>
                <c:pt idx="53">
                  <c:v>41096</c:v>
                </c:pt>
                <c:pt idx="54">
                  <c:v>41097</c:v>
                </c:pt>
                <c:pt idx="55">
                  <c:v>41098</c:v>
                </c:pt>
                <c:pt idx="56">
                  <c:v>41099</c:v>
                </c:pt>
                <c:pt idx="57">
                  <c:v>41100</c:v>
                </c:pt>
                <c:pt idx="58">
                  <c:v>41101</c:v>
                </c:pt>
                <c:pt idx="59">
                  <c:v>41102</c:v>
                </c:pt>
                <c:pt idx="60">
                  <c:v>41103</c:v>
                </c:pt>
                <c:pt idx="61">
                  <c:v>41104</c:v>
                </c:pt>
                <c:pt idx="62">
                  <c:v>41105</c:v>
                </c:pt>
                <c:pt idx="63">
                  <c:v>41106</c:v>
                </c:pt>
                <c:pt idx="64">
                  <c:v>41107</c:v>
                </c:pt>
                <c:pt idx="65">
                  <c:v>41108</c:v>
                </c:pt>
                <c:pt idx="66">
                  <c:v>41109</c:v>
                </c:pt>
                <c:pt idx="67">
                  <c:v>41110</c:v>
                </c:pt>
                <c:pt idx="68">
                  <c:v>41111</c:v>
                </c:pt>
                <c:pt idx="69">
                  <c:v>41112</c:v>
                </c:pt>
                <c:pt idx="70">
                  <c:v>41113</c:v>
                </c:pt>
                <c:pt idx="71">
                  <c:v>41114</c:v>
                </c:pt>
                <c:pt idx="72">
                  <c:v>41115</c:v>
                </c:pt>
                <c:pt idx="73">
                  <c:v>41116</c:v>
                </c:pt>
                <c:pt idx="74">
                  <c:v>41117</c:v>
                </c:pt>
                <c:pt idx="75">
                  <c:v>41118</c:v>
                </c:pt>
                <c:pt idx="76">
                  <c:v>41119</c:v>
                </c:pt>
                <c:pt idx="77">
                  <c:v>41120</c:v>
                </c:pt>
                <c:pt idx="78">
                  <c:v>41121</c:v>
                </c:pt>
                <c:pt idx="79">
                  <c:v>41122</c:v>
                </c:pt>
                <c:pt idx="80">
                  <c:v>41123</c:v>
                </c:pt>
                <c:pt idx="81">
                  <c:v>41124</c:v>
                </c:pt>
                <c:pt idx="82">
                  <c:v>41125</c:v>
                </c:pt>
                <c:pt idx="83">
                  <c:v>41126</c:v>
                </c:pt>
                <c:pt idx="84">
                  <c:v>41127</c:v>
                </c:pt>
                <c:pt idx="85">
                  <c:v>41128</c:v>
                </c:pt>
                <c:pt idx="86">
                  <c:v>41129</c:v>
                </c:pt>
                <c:pt idx="87">
                  <c:v>41130</c:v>
                </c:pt>
                <c:pt idx="88">
                  <c:v>41131</c:v>
                </c:pt>
                <c:pt idx="89">
                  <c:v>41132</c:v>
                </c:pt>
                <c:pt idx="90">
                  <c:v>41133</c:v>
                </c:pt>
                <c:pt idx="91">
                  <c:v>41134</c:v>
                </c:pt>
                <c:pt idx="92">
                  <c:v>41135</c:v>
                </c:pt>
                <c:pt idx="93">
                  <c:v>41136</c:v>
                </c:pt>
                <c:pt idx="94">
                  <c:v>41137</c:v>
                </c:pt>
                <c:pt idx="95">
                  <c:v>41138</c:v>
                </c:pt>
                <c:pt idx="96">
                  <c:v>41139</c:v>
                </c:pt>
                <c:pt idx="97">
                  <c:v>41140</c:v>
                </c:pt>
                <c:pt idx="98">
                  <c:v>41141</c:v>
                </c:pt>
                <c:pt idx="99">
                  <c:v>41142</c:v>
                </c:pt>
                <c:pt idx="100">
                  <c:v>41143</c:v>
                </c:pt>
                <c:pt idx="101">
                  <c:v>41144</c:v>
                </c:pt>
                <c:pt idx="102">
                  <c:v>41145</c:v>
                </c:pt>
                <c:pt idx="103">
                  <c:v>41146</c:v>
                </c:pt>
                <c:pt idx="104">
                  <c:v>41147</c:v>
                </c:pt>
                <c:pt idx="105">
                  <c:v>41148</c:v>
                </c:pt>
                <c:pt idx="106">
                  <c:v>41149</c:v>
                </c:pt>
                <c:pt idx="107">
                  <c:v>41150</c:v>
                </c:pt>
                <c:pt idx="108">
                  <c:v>41151</c:v>
                </c:pt>
                <c:pt idx="109">
                  <c:v>41152</c:v>
                </c:pt>
                <c:pt idx="110">
                  <c:v>41153</c:v>
                </c:pt>
                <c:pt idx="111">
                  <c:v>41154</c:v>
                </c:pt>
                <c:pt idx="112">
                  <c:v>41155</c:v>
                </c:pt>
                <c:pt idx="113">
                  <c:v>41156</c:v>
                </c:pt>
                <c:pt idx="114">
                  <c:v>41157</c:v>
                </c:pt>
                <c:pt idx="115">
                  <c:v>41158</c:v>
                </c:pt>
                <c:pt idx="116">
                  <c:v>41159</c:v>
                </c:pt>
                <c:pt idx="117">
                  <c:v>41160</c:v>
                </c:pt>
                <c:pt idx="118">
                  <c:v>41161</c:v>
                </c:pt>
                <c:pt idx="119">
                  <c:v>41162</c:v>
                </c:pt>
                <c:pt idx="120">
                  <c:v>41163</c:v>
                </c:pt>
                <c:pt idx="121">
                  <c:v>41164</c:v>
                </c:pt>
                <c:pt idx="122">
                  <c:v>41165</c:v>
                </c:pt>
                <c:pt idx="123">
                  <c:v>41166</c:v>
                </c:pt>
              </c:numCache>
            </c:numRef>
          </c:xVal>
          <c:yVal>
            <c:numRef>
              <c:f>'DIDSON vs Discharge and Catch'!$L$4:$L$127</c:f>
              <c:numCache>
                <c:formatCode>General</c:formatCode>
                <c:ptCount val="124"/>
                <c:pt idx="0">
                  <c:v>313</c:v>
                </c:pt>
                <c:pt idx="1">
                  <c:v>310</c:v>
                </c:pt>
                <c:pt idx="2">
                  <c:v>312</c:v>
                </c:pt>
                <c:pt idx="3">
                  <c:v>309</c:v>
                </c:pt>
                <c:pt idx="4">
                  <c:v>313</c:v>
                </c:pt>
                <c:pt idx="5">
                  <c:v>309</c:v>
                </c:pt>
                <c:pt idx="6">
                  <c:v>305</c:v>
                </c:pt>
                <c:pt idx="7">
                  <c:v>304</c:v>
                </c:pt>
                <c:pt idx="8">
                  <c:v>309</c:v>
                </c:pt>
                <c:pt idx="9">
                  <c:v>353</c:v>
                </c:pt>
                <c:pt idx="10">
                  <c:v>418</c:v>
                </c:pt>
                <c:pt idx="11">
                  <c:v>485</c:v>
                </c:pt>
                <c:pt idx="12">
                  <c:v>505</c:v>
                </c:pt>
                <c:pt idx="13">
                  <c:v>481</c:v>
                </c:pt>
                <c:pt idx="14">
                  <c:v>472</c:v>
                </c:pt>
                <c:pt idx="15">
                  <c:v>461</c:v>
                </c:pt>
                <c:pt idx="16">
                  <c:v>462</c:v>
                </c:pt>
                <c:pt idx="17">
                  <c:v>461</c:v>
                </c:pt>
                <c:pt idx="18">
                  <c:v>458</c:v>
                </c:pt>
                <c:pt idx="19">
                  <c:v>450</c:v>
                </c:pt>
                <c:pt idx="20">
                  <c:v>466</c:v>
                </c:pt>
                <c:pt idx="21">
                  <c:v>504</c:v>
                </c:pt>
                <c:pt idx="22">
                  <c:v>523</c:v>
                </c:pt>
                <c:pt idx="23">
                  <c:v>575</c:v>
                </c:pt>
                <c:pt idx="24">
                  <c:v>626</c:v>
                </c:pt>
                <c:pt idx="25">
                  <c:v>634</c:v>
                </c:pt>
                <c:pt idx="26">
                  <c:v>699</c:v>
                </c:pt>
                <c:pt idx="27">
                  <c:v>792</c:v>
                </c:pt>
                <c:pt idx="28">
                  <c:v>846</c:v>
                </c:pt>
                <c:pt idx="29">
                  <c:v>864</c:v>
                </c:pt>
                <c:pt idx="30">
                  <c:v>988</c:v>
                </c:pt>
                <c:pt idx="31">
                  <c:v>949</c:v>
                </c:pt>
                <c:pt idx="32">
                  <c:v>860</c:v>
                </c:pt>
                <c:pt idx="33">
                  <c:v>825</c:v>
                </c:pt>
                <c:pt idx="34">
                  <c:v>834</c:v>
                </c:pt>
                <c:pt idx="35">
                  <c:v>967</c:v>
                </c:pt>
                <c:pt idx="36">
                  <c:v>1324</c:v>
                </c:pt>
                <c:pt idx="37">
                  <c:v>1683</c:v>
                </c:pt>
                <c:pt idx="38">
                  <c:v>1810</c:v>
                </c:pt>
                <c:pt idx="39">
                  <c:v>1992</c:v>
                </c:pt>
                <c:pt idx="40">
                  <c:v>2244</c:v>
                </c:pt>
                <c:pt idx="41">
                  <c:v>2447</c:v>
                </c:pt>
                <c:pt idx="42">
                  <c:v>2519</c:v>
                </c:pt>
                <c:pt idx="43">
                  <c:v>2286</c:v>
                </c:pt>
                <c:pt idx="44">
                  <c:v>1987</c:v>
                </c:pt>
                <c:pt idx="45">
                  <c:v>1753</c:v>
                </c:pt>
                <c:pt idx="46">
                  <c:v>1562</c:v>
                </c:pt>
                <c:pt idx="47">
                  <c:v>1558</c:v>
                </c:pt>
                <c:pt idx="48">
                  <c:v>1556</c:v>
                </c:pt>
                <c:pt idx="49">
                  <c:v>1472</c:v>
                </c:pt>
                <c:pt idx="50">
                  <c:v>1416</c:v>
                </c:pt>
                <c:pt idx="51">
                  <c:v>1379</c:v>
                </c:pt>
                <c:pt idx="52">
                  <c:v>1276</c:v>
                </c:pt>
                <c:pt idx="53">
                  <c:v>1190</c:v>
                </c:pt>
                <c:pt idx="54">
                  <c:v>1188</c:v>
                </c:pt>
                <c:pt idx="55">
                  <c:v>1170</c:v>
                </c:pt>
                <c:pt idx="56">
                  <c:v>1045</c:v>
                </c:pt>
                <c:pt idx="57">
                  <c:v>895</c:v>
                </c:pt>
                <c:pt idx="58">
                  <c:v>773</c:v>
                </c:pt>
                <c:pt idx="59">
                  <c:v>708</c:v>
                </c:pt>
                <c:pt idx="60">
                  <c:v>684</c:v>
                </c:pt>
                <c:pt idx="61">
                  <c:v>673</c:v>
                </c:pt>
                <c:pt idx="62">
                  <c:v>734</c:v>
                </c:pt>
                <c:pt idx="63">
                  <c:v>853</c:v>
                </c:pt>
                <c:pt idx="64">
                  <c:v>761</c:v>
                </c:pt>
                <c:pt idx="65">
                  <c:v>848</c:v>
                </c:pt>
                <c:pt idx="66">
                  <c:v>1046</c:v>
                </c:pt>
                <c:pt idx="67">
                  <c:v>1348</c:v>
                </c:pt>
                <c:pt idx="68">
                  <c:v>1632</c:v>
                </c:pt>
                <c:pt idx="69">
                  <c:v>2634</c:v>
                </c:pt>
                <c:pt idx="70">
                  <c:v>3092</c:v>
                </c:pt>
                <c:pt idx="71">
                  <c:v>2384</c:v>
                </c:pt>
                <c:pt idx="72">
                  <c:v>1932</c:v>
                </c:pt>
                <c:pt idx="73">
                  <c:v>1778</c:v>
                </c:pt>
                <c:pt idx="74">
                  <c:v>1752</c:v>
                </c:pt>
                <c:pt idx="75">
                  <c:v>1788</c:v>
                </c:pt>
                <c:pt idx="76">
                  <c:v>1842</c:v>
                </c:pt>
                <c:pt idx="77">
                  <c:v>1814</c:v>
                </c:pt>
                <c:pt idx="78">
                  <c:v>1631</c:v>
                </c:pt>
                <c:pt idx="79">
                  <c:v>1398</c:v>
                </c:pt>
                <c:pt idx="80">
                  <c:v>1685</c:v>
                </c:pt>
                <c:pt idx="81">
                  <c:v>1833</c:v>
                </c:pt>
                <c:pt idx="82">
                  <c:v>1461</c:v>
                </c:pt>
                <c:pt idx="83">
                  <c:v>1221</c:v>
                </c:pt>
                <c:pt idx="84">
                  <c:v>1031</c:v>
                </c:pt>
                <c:pt idx="85">
                  <c:v>1009</c:v>
                </c:pt>
                <c:pt idx="86">
                  <c:v>1038</c:v>
                </c:pt>
                <c:pt idx="87">
                  <c:v>973</c:v>
                </c:pt>
                <c:pt idx="88">
                  <c:v>1105</c:v>
                </c:pt>
                <c:pt idx="89">
                  <c:v>1126</c:v>
                </c:pt>
                <c:pt idx="90">
                  <c:v>1201</c:v>
                </c:pt>
                <c:pt idx="91">
                  <c:v>1333</c:v>
                </c:pt>
                <c:pt idx="92">
                  <c:v>1354</c:v>
                </c:pt>
                <c:pt idx="93">
                  <c:v>1374</c:v>
                </c:pt>
                <c:pt idx="94">
                  <c:v>1423</c:v>
                </c:pt>
                <c:pt idx="95">
                  <c:v>1341</c:v>
                </c:pt>
                <c:pt idx="96">
                  <c:v>1161</c:v>
                </c:pt>
                <c:pt idx="97">
                  <c:v>1146</c:v>
                </c:pt>
                <c:pt idx="98">
                  <c:v>1369</c:v>
                </c:pt>
                <c:pt idx="99">
                  <c:v>1330</c:v>
                </c:pt>
                <c:pt idx="100">
                  <c:v>1012</c:v>
                </c:pt>
                <c:pt idx="101">
                  <c:v>966</c:v>
                </c:pt>
                <c:pt idx="102">
                  <c:v>1042</c:v>
                </c:pt>
                <c:pt idx="103">
                  <c:v>872</c:v>
                </c:pt>
                <c:pt idx="104">
                  <c:v>843</c:v>
                </c:pt>
                <c:pt idx="105">
                  <c:v>1092</c:v>
                </c:pt>
                <c:pt idx="106">
                  <c:v>1774</c:v>
                </c:pt>
                <c:pt idx="107">
                  <c:v>1407</c:v>
                </c:pt>
                <c:pt idx="108">
                  <c:v>1094</c:v>
                </c:pt>
                <c:pt idx="109">
                  <c:v>1090</c:v>
                </c:pt>
                <c:pt idx="110">
                  <c:v>1021</c:v>
                </c:pt>
                <c:pt idx="111">
                  <c:v>866</c:v>
                </c:pt>
                <c:pt idx="112">
                  <c:v>728</c:v>
                </c:pt>
                <c:pt idx="113">
                  <c:v>887</c:v>
                </c:pt>
                <c:pt idx="114">
                  <c:v>780</c:v>
                </c:pt>
                <c:pt idx="115">
                  <c:v>805</c:v>
                </c:pt>
                <c:pt idx="116">
                  <c:v>614</c:v>
                </c:pt>
                <c:pt idx="117">
                  <c:v>525</c:v>
                </c:pt>
                <c:pt idx="118">
                  <c:v>463</c:v>
                </c:pt>
                <c:pt idx="119">
                  <c:v>419</c:v>
                </c:pt>
                <c:pt idx="120">
                  <c:v>391</c:v>
                </c:pt>
                <c:pt idx="121">
                  <c:v>372</c:v>
                </c:pt>
                <c:pt idx="122">
                  <c:v>368</c:v>
                </c:pt>
                <c:pt idx="123">
                  <c:v>357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48480"/>
        <c:axId val="104934016"/>
      </c:scatterChart>
      <c:valAx>
        <c:axId val="104926208"/>
        <c:scaling>
          <c:orientation val="minMax"/>
          <c:max val="41168"/>
          <c:min val="41043"/>
        </c:scaling>
        <c:delete val="0"/>
        <c:axPos val="b"/>
        <c:numFmt formatCode="[$-409]d\-mmm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4932096"/>
        <c:crosses val="autoZero"/>
        <c:crossBetween val="midCat"/>
        <c:majorUnit val="7"/>
      </c:valAx>
      <c:valAx>
        <c:axId val="104932096"/>
        <c:scaling>
          <c:orientation val="minMax"/>
          <c:max val="35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  <a:r>
                  <a:rPr lang="en-US" baseline="0"/>
                  <a:t> (# fish/day)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4032767643175041E-2"/>
              <c:y val="0.349620151647710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4926208"/>
        <c:crosses val="autoZero"/>
        <c:crossBetween val="midCat"/>
      </c:valAx>
      <c:valAx>
        <c:axId val="10493401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Discharge (cubic ft/s)</a:t>
                </a:r>
              </a:p>
            </c:rich>
          </c:tx>
          <c:layout>
            <c:manualLayout>
              <c:xMode val="edge"/>
              <c:yMode val="edge"/>
              <c:x val="0.9530385991895397"/>
              <c:y val="0.25802727643015927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104948480"/>
        <c:crosses val="max"/>
        <c:crossBetween val="midCat"/>
      </c:valAx>
      <c:valAx>
        <c:axId val="104948480"/>
        <c:scaling>
          <c:orientation val="minMax"/>
        </c:scaling>
        <c:delete val="1"/>
        <c:axPos val="b"/>
        <c:numFmt formatCode="m/d/yy;@" sourceLinked="1"/>
        <c:majorTickMark val="out"/>
        <c:minorTickMark val="none"/>
        <c:tickLblPos val="none"/>
        <c:crossAx val="1049340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1560212278229501"/>
          <c:y val="0.13862080738757945"/>
          <c:w val="0.37612259099220929"/>
          <c:h val="0.1455668355877609"/>
        </c:manualLayout>
      </c:layout>
      <c:overlay val="0"/>
      <c:spPr>
        <a:solidFill>
          <a:schemeClr val="bg1"/>
        </a:solidFill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06568993117349"/>
          <c:y val="0.10459021628352864"/>
          <c:w val="0.77463088011831382"/>
          <c:h val="0.68674515041453332"/>
        </c:manualLayout>
      </c:layout>
      <c:barChart>
        <c:barDir val="col"/>
        <c:grouping val="clustered"/>
        <c:varyColors val="0"/>
        <c:ser>
          <c:idx val="0"/>
          <c:order val="0"/>
          <c:tx>
            <c:v>Sum of expanded fish counts 5/14 - 9/15, not accounting for DIDSON down time</c:v>
          </c:tx>
          <c:spPr>
            <a:solidFill>
              <a:prstClr val="black"/>
            </a:solidFill>
            <a:ln w="28575">
              <a:noFill/>
            </a:ln>
          </c:spPr>
          <c:invertIfNegative val="0"/>
          <c:cat>
            <c:numRef>
              <c:f>'Diurnal and Tidal Pattern'!$E$4:$E$27</c:f>
              <c:numCache>
                <c:formatCode>0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'Diurnal and Tidal Pattern'!$F$4:$F$27</c:f>
              <c:numCache>
                <c:formatCode>General</c:formatCode>
                <c:ptCount val="24"/>
                <c:pt idx="0">
                  <c:v>144</c:v>
                </c:pt>
                <c:pt idx="1">
                  <c:v>133</c:v>
                </c:pt>
                <c:pt idx="2">
                  <c:v>113</c:v>
                </c:pt>
                <c:pt idx="3">
                  <c:v>78</c:v>
                </c:pt>
                <c:pt idx="4">
                  <c:v>62</c:v>
                </c:pt>
                <c:pt idx="5">
                  <c:v>85</c:v>
                </c:pt>
                <c:pt idx="6">
                  <c:v>73</c:v>
                </c:pt>
                <c:pt idx="7">
                  <c:v>65</c:v>
                </c:pt>
                <c:pt idx="8">
                  <c:v>77</c:v>
                </c:pt>
                <c:pt idx="9">
                  <c:v>74</c:v>
                </c:pt>
                <c:pt idx="10">
                  <c:v>66</c:v>
                </c:pt>
                <c:pt idx="11">
                  <c:v>97</c:v>
                </c:pt>
                <c:pt idx="12">
                  <c:v>124</c:v>
                </c:pt>
                <c:pt idx="13">
                  <c:v>174</c:v>
                </c:pt>
                <c:pt idx="14">
                  <c:v>121</c:v>
                </c:pt>
                <c:pt idx="15">
                  <c:v>179</c:v>
                </c:pt>
                <c:pt idx="16">
                  <c:v>152</c:v>
                </c:pt>
                <c:pt idx="17">
                  <c:v>239</c:v>
                </c:pt>
                <c:pt idx="18">
                  <c:v>194</c:v>
                </c:pt>
                <c:pt idx="19">
                  <c:v>234</c:v>
                </c:pt>
                <c:pt idx="20">
                  <c:v>210</c:v>
                </c:pt>
                <c:pt idx="21">
                  <c:v>190</c:v>
                </c:pt>
                <c:pt idx="22">
                  <c:v>188</c:v>
                </c:pt>
                <c:pt idx="23">
                  <c:v>158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574784"/>
        <c:axId val="105133568"/>
      </c:barChart>
      <c:catAx>
        <c:axId val="217574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960808691483245"/>
              <c:y val="0.87894074742702788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105133568"/>
        <c:crosses val="autoZero"/>
        <c:auto val="1"/>
        <c:lblAlgn val="ctr"/>
        <c:lblOffset val="100"/>
        <c:noMultiLvlLbl val="1"/>
      </c:catAx>
      <c:valAx>
        <c:axId val="10513356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Expanded fish count</a:t>
                </a:r>
              </a:p>
            </c:rich>
          </c:tx>
          <c:layout>
            <c:manualLayout>
              <c:xMode val="edge"/>
              <c:yMode val="edge"/>
              <c:x val="2.8472570959589806E-2"/>
              <c:y val="0.252662204702934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7574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0476845193112486"/>
          <c:y val="0.20730073083036546"/>
          <c:w val="0.40144478844169246"/>
          <c:h val="0.1420722473781748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06568993117349"/>
          <c:y val="0.10459021628352864"/>
          <c:w val="0.77463088011831382"/>
          <c:h val="0.68674515041453332"/>
        </c:manualLayout>
      </c:layout>
      <c:barChart>
        <c:barDir val="col"/>
        <c:grouping val="clustered"/>
        <c:varyColors val="0"/>
        <c:ser>
          <c:idx val="0"/>
          <c:order val="0"/>
          <c:tx>
            <c:v>Sum of expanded fish counts 6/30 - 7/17 (DIDSON operating continuously)</c:v>
          </c:tx>
          <c:spPr>
            <a:solidFill>
              <a:schemeClr val="tx1"/>
            </a:solidFill>
            <a:ln w="28575">
              <a:noFill/>
            </a:ln>
          </c:spPr>
          <c:invertIfNegative val="0"/>
          <c:cat>
            <c:numRef>
              <c:f>'Diurnal and Tidal Pattern'!$E$34:$E$57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'Diurnal and Tidal Pattern'!$F$34:$F$57</c:f>
              <c:numCache>
                <c:formatCode>General</c:formatCode>
                <c:ptCount val="24"/>
                <c:pt idx="0">
                  <c:v>22</c:v>
                </c:pt>
                <c:pt idx="1">
                  <c:v>22</c:v>
                </c:pt>
                <c:pt idx="2">
                  <c:v>18</c:v>
                </c:pt>
                <c:pt idx="3">
                  <c:v>14</c:v>
                </c:pt>
                <c:pt idx="4">
                  <c:v>12</c:v>
                </c:pt>
                <c:pt idx="5">
                  <c:v>20</c:v>
                </c:pt>
                <c:pt idx="6">
                  <c:v>4</c:v>
                </c:pt>
                <c:pt idx="7">
                  <c:v>8</c:v>
                </c:pt>
                <c:pt idx="8">
                  <c:v>6</c:v>
                </c:pt>
                <c:pt idx="9">
                  <c:v>8</c:v>
                </c:pt>
                <c:pt idx="10">
                  <c:v>2</c:v>
                </c:pt>
                <c:pt idx="11">
                  <c:v>2</c:v>
                </c:pt>
                <c:pt idx="12">
                  <c:v>14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16</c:v>
                </c:pt>
                <c:pt idx="18">
                  <c:v>26</c:v>
                </c:pt>
                <c:pt idx="19">
                  <c:v>16</c:v>
                </c:pt>
                <c:pt idx="20">
                  <c:v>8</c:v>
                </c:pt>
                <c:pt idx="21">
                  <c:v>17</c:v>
                </c:pt>
                <c:pt idx="22">
                  <c:v>16</c:v>
                </c:pt>
                <c:pt idx="23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166336"/>
        <c:axId val="105168256"/>
      </c:barChart>
      <c:catAx>
        <c:axId val="105166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960808691483245"/>
              <c:y val="0.878940747427027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5168256"/>
        <c:crosses val="autoZero"/>
        <c:auto val="1"/>
        <c:lblAlgn val="ctr"/>
        <c:lblOffset val="100"/>
        <c:noMultiLvlLbl val="1"/>
      </c:catAx>
      <c:valAx>
        <c:axId val="105168256"/>
        <c:scaling>
          <c:orientation val="minMax"/>
          <c:max val="45"/>
          <c:min val="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Expanded fish count</a:t>
                </a:r>
              </a:p>
            </c:rich>
          </c:tx>
          <c:layout>
            <c:manualLayout>
              <c:xMode val="edge"/>
              <c:yMode val="edge"/>
              <c:x val="2.8472570959589806E-2"/>
              <c:y val="0.252662204702934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5166336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34511932912410731"/>
          <c:y val="0.17387709184001224"/>
          <c:w val="0.40144478844169246"/>
          <c:h val="0.1420722473781748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60644946215362"/>
          <c:y val="0.10459033178128285"/>
          <c:w val="0.77463088011831382"/>
          <c:h val="0.68674515041453332"/>
        </c:manualLayout>
      </c:layout>
      <c:barChart>
        <c:barDir val="col"/>
        <c:grouping val="clustered"/>
        <c:varyColors val="0"/>
        <c:ser>
          <c:idx val="0"/>
          <c:order val="0"/>
          <c:tx>
            <c:v>Sum of expanded fish counts x hours within high tide</c:v>
          </c:tx>
          <c:spPr>
            <a:solidFill>
              <a:srgbClr val="0070C0"/>
            </a:solidFill>
            <a:ln w="28575">
              <a:noFill/>
            </a:ln>
          </c:spPr>
          <c:invertIfNegative val="0"/>
          <c:cat>
            <c:numRef>
              <c:f>'Diurnal and Tidal Pattern'!$U$3:$U$9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'Diurnal and Tidal Pattern'!$V$3:$V$9</c:f>
              <c:numCache>
                <c:formatCode>General</c:formatCode>
                <c:ptCount val="7"/>
                <c:pt idx="0">
                  <c:v>309</c:v>
                </c:pt>
                <c:pt idx="1">
                  <c:v>306</c:v>
                </c:pt>
                <c:pt idx="2">
                  <c:v>246</c:v>
                </c:pt>
                <c:pt idx="3">
                  <c:v>239</c:v>
                </c:pt>
                <c:pt idx="4">
                  <c:v>238</c:v>
                </c:pt>
                <c:pt idx="5">
                  <c:v>243</c:v>
                </c:pt>
                <c:pt idx="6">
                  <c:v>65</c:v>
                </c:pt>
              </c:numCache>
            </c:numRef>
          </c:val>
        </c:ser>
        <c:ser>
          <c:idx val="1"/>
          <c:order val="1"/>
          <c:tx>
            <c:v>Sum of expanded fish counts x hours within low tide</c:v>
          </c:tx>
          <c:spPr>
            <a:solidFill>
              <a:schemeClr val="bg2">
                <a:lumMod val="75000"/>
              </a:schemeClr>
            </a:solidFill>
          </c:spPr>
          <c:invertIfNegative val="0"/>
          <c:cat>
            <c:numRef>
              <c:f>'Diurnal and Tidal Pattern'!$U$3:$U$9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'Diurnal and Tidal Pattern'!$W$3:$W$9</c:f>
              <c:numCache>
                <c:formatCode>General</c:formatCode>
                <c:ptCount val="7"/>
                <c:pt idx="0">
                  <c:v>269</c:v>
                </c:pt>
                <c:pt idx="1">
                  <c:v>254</c:v>
                </c:pt>
                <c:pt idx="2">
                  <c:v>217</c:v>
                </c:pt>
                <c:pt idx="3">
                  <c:v>239</c:v>
                </c:pt>
                <c:pt idx="4">
                  <c:v>282</c:v>
                </c:pt>
                <c:pt idx="5">
                  <c:v>331</c:v>
                </c:pt>
                <c:pt idx="6">
                  <c:v>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6"/>
        <c:axId val="105180544"/>
        <c:axId val="217667072"/>
      </c:barChart>
      <c:catAx>
        <c:axId val="10518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</a:t>
                </a:r>
              </a:p>
            </c:rich>
          </c:tx>
          <c:layout>
            <c:manualLayout>
              <c:xMode val="edge"/>
              <c:yMode val="edge"/>
              <c:x val="0.44960808691483245"/>
              <c:y val="0.878940747427027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7667072"/>
        <c:crosses val="autoZero"/>
        <c:auto val="1"/>
        <c:lblAlgn val="ctr"/>
        <c:lblOffset val="100"/>
        <c:noMultiLvlLbl val="1"/>
      </c:catAx>
      <c:valAx>
        <c:axId val="217667072"/>
        <c:scaling>
          <c:orientation val="minMax"/>
          <c:max val="50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Expanded fish count</a:t>
                </a:r>
              </a:p>
            </c:rich>
          </c:tx>
          <c:layout>
            <c:manualLayout>
              <c:xMode val="edge"/>
              <c:yMode val="edge"/>
              <c:x val="2.8472570959589806E-2"/>
              <c:y val="0.252662204702934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5180544"/>
        <c:crosses val="autoZero"/>
        <c:crossBetween val="between"/>
        <c:majorUnit val="100"/>
      </c:valAx>
    </c:plotArea>
    <c:legend>
      <c:legendPos val="r"/>
      <c:layout>
        <c:manualLayout>
          <c:xMode val="edge"/>
          <c:yMode val="edge"/>
          <c:x val="0.28348053094436576"/>
          <c:y val="0.10027936910362986"/>
          <c:w val="0.5710316979608322"/>
          <c:h val="0.1492913385826773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60644946215362"/>
          <c:y val="0.10459033178128285"/>
          <c:w val="0.77463088011831382"/>
          <c:h val="0.6867451504145333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 w="28575">
              <a:noFill/>
            </a:ln>
          </c:spPr>
          <c:invertIfNegative val="0"/>
          <c:cat>
            <c:numRef>
              <c:f>'Diurnal and Tidal Pattern'!$U$3:$U$9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'Diurnal and Tidal Pattern'!$X$3:$X$9</c:f>
              <c:numCache>
                <c:formatCode>General</c:formatCode>
                <c:ptCount val="7"/>
                <c:pt idx="0">
                  <c:v>26</c:v>
                </c:pt>
                <c:pt idx="1">
                  <c:v>31</c:v>
                </c:pt>
                <c:pt idx="2">
                  <c:v>24</c:v>
                </c:pt>
                <c:pt idx="3">
                  <c:v>21</c:v>
                </c:pt>
                <c:pt idx="4">
                  <c:v>30</c:v>
                </c:pt>
                <c:pt idx="5">
                  <c:v>22</c:v>
                </c:pt>
                <c:pt idx="6">
                  <c:v>6</c:v>
                </c:pt>
              </c:numCache>
            </c:numRef>
          </c:val>
        </c:ser>
        <c:ser>
          <c:idx val="1"/>
          <c:order val="1"/>
          <c:spPr>
            <a:solidFill>
              <a:schemeClr val="bg2">
                <a:lumMod val="75000"/>
              </a:schemeClr>
            </a:solidFill>
          </c:spPr>
          <c:invertIfNegative val="0"/>
          <c:cat>
            <c:numRef>
              <c:f>'Diurnal and Tidal Pattern'!$U$3:$U$9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'Diurnal and Tidal Pattern'!$Y$3:$Y$9</c:f>
              <c:numCache>
                <c:formatCode>General</c:formatCode>
                <c:ptCount val="7"/>
                <c:pt idx="0">
                  <c:v>29</c:v>
                </c:pt>
                <c:pt idx="1">
                  <c:v>27</c:v>
                </c:pt>
                <c:pt idx="2">
                  <c:v>21</c:v>
                </c:pt>
                <c:pt idx="3">
                  <c:v>22</c:v>
                </c:pt>
                <c:pt idx="4">
                  <c:v>31</c:v>
                </c:pt>
                <c:pt idx="5">
                  <c:v>25</c:v>
                </c:pt>
                <c:pt idx="6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6"/>
        <c:axId val="217700608"/>
        <c:axId val="217710976"/>
      </c:barChart>
      <c:catAx>
        <c:axId val="217700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</a:t>
                </a:r>
              </a:p>
            </c:rich>
          </c:tx>
          <c:layout>
            <c:manualLayout>
              <c:xMode val="edge"/>
              <c:yMode val="edge"/>
              <c:x val="0.44960808691483245"/>
              <c:y val="0.878940747427027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7710976"/>
        <c:crosses val="autoZero"/>
        <c:auto val="1"/>
        <c:lblAlgn val="ctr"/>
        <c:lblOffset val="100"/>
        <c:noMultiLvlLbl val="1"/>
      </c:catAx>
      <c:valAx>
        <c:axId val="217710976"/>
        <c:scaling>
          <c:orientation val="minMax"/>
          <c:max val="50"/>
          <c:min val="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Expanded fish count</a:t>
                </a:r>
              </a:p>
            </c:rich>
          </c:tx>
          <c:layout>
            <c:manualLayout>
              <c:xMode val="edge"/>
              <c:yMode val="edge"/>
              <c:x val="2.8472570959589806E-2"/>
              <c:y val="0.252662204702934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7700608"/>
        <c:crosses val="autoZero"/>
        <c:crossBetween val="between"/>
        <c:majorUnit val="100"/>
      </c:valAx>
    </c:plotArea>
    <c:legend>
      <c:legendPos val="r"/>
      <c:layout>
        <c:manualLayout>
          <c:xMode val="edge"/>
          <c:yMode val="edge"/>
          <c:x val="0.28348053094436576"/>
          <c:y val="0.10027936910362986"/>
          <c:w val="0.5710316979608322"/>
          <c:h val="0.1492913385826773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60644946215362"/>
          <c:y val="0.10459033178128285"/>
          <c:w val="0.77463088011831382"/>
          <c:h val="0.6867451504145333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 w="28575">
              <a:noFill/>
            </a:ln>
          </c:spPr>
          <c:invertIfNegative val="0"/>
          <c:cat>
            <c:numRef>
              <c:f>'Diurnal and Tidal Pattern'!$U$3:$U$9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'Diurnal and Tidal Pattern'!$Z$3:$Z$9</c:f>
              <c:numCache>
                <c:formatCode>General</c:formatCode>
                <c:ptCount val="7"/>
                <c:pt idx="0">
                  <c:v>14</c:v>
                </c:pt>
                <c:pt idx="1">
                  <c:v>14</c:v>
                </c:pt>
                <c:pt idx="2">
                  <c:v>12</c:v>
                </c:pt>
                <c:pt idx="3">
                  <c:v>13</c:v>
                </c:pt>
                <c:pt idx="4">
                  <c:v>17</c:v>
                </c:pt>
                <c:pt idx="5">
                  <c:v>10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spPr>
            <a:solidFill>
              <a:schemeClr val="bg2">
                <a:lumMod val="75000"/>
              </a:schemeClr>
            </a:solidFill>
          </c:spPr>
          <c:invertIfNegative val="0"/>
          <c:cat>
            <c:numRef>
              <c:f>'Diurnal and Tidal Pattern'!$U$3:$U$9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'Diurnal and Tidal Pattern'!$AA$3:$AA$9</c:f>
              <c:numCache>
                <c:formatCode>General</c:formatCode>
                <c:ptCount val="7"/>
                <c:pt idx="0">
                  <c:v>12</c:v>
                </c:pt>
                <c:pt idx="1">
                  <c:v>16</c:v>
                </c:pt>
                <c:pt idx="2">
                  <c:v>13</c:v>
                </c:pt>
                <c:pt idx="3">
                  <c:v>9</c:v>
                </c:pt>
                <c:pt idx="4">
                  <c:v>13</c:v>
                </c:pt>
                <c:pt idx="5">
                  <c:v>14</c:v>
                </c:pt>
                <c:pt idx="6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6"/>
        <c:axId val="217728128"/>
        <c:axId val="217730048"/>
      </c:barChart>
      <c:catAx>
        <c:axId val="217728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</a:t>
                </a:r>
              </a:p>
            </c:rich>
          </c:tx>
          <c:layout>
            <c:manualLayout>
              <c:xMode val="edge"/>
              <c:yMode val="edge"/>
              <c:x val="0.44960808691483245"/>
              <c:y val="0.878940747427027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7730048"/>
        <c:crosses val="autoZero"/>
        <c:auto val="1"/>
        <c:lblAlgn val="ctr"/>
        <c:lblOffset val="100"/>
        <c:noMultiLvlLbl val="1"/>
      </c:catAx>
      <c:valAx>
        <c:axId val="217730048"/>
        <c:scaling>
          <c:orientation val="minMax"/>
          <c:max val="25"/>
          <c:min val="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Expanded fish count</a:t>
                </a:r>
              </a:p>
            </c:rich>
          </c:tx>
          <c:layout>
            <c:manualLayout>
              <c:xMode val="edge"/>
              <c:yMode val="edge"/>
              <c:x val="2.8472570959589806E-2"/>
              <c:y val="0.252662204702934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7728128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0.28348053094436576"/>
          <c:y val="0.10027936910362986"/>
          <c:w val="0.5710316979608322"/>
          <c:h val="0.1492913385826773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10474236780468"/>
          <c:y val="0.14653481041482441"/>
          <c:w val="0.83335903324217886"/>
          <c:h val="0.63405735382617212"/>
        </c:manualLayout>
      </c:layout>
      <c:barChart>
        <c:barDir val="col"/>
        <c:grouping val="clustered"/>
        <c:varyColors val="0"/>
        <c:ser>
          <c:idx val="0"/>
          <c:order val="0"/>
          <c:tx>
            <c:v>All fish</c:v>
          </c:tx>
          <c:spPr>
            <a:solidFill>
              <a:schemeClr val="tx1"/>
            </a:solidFill>
            <a:ln w="28575">
              <a:noFill/>
            </a:ln>
          </c:spPr>
          <c:invertIfNegative val="0"/>
          <c:cat>
            <c:numRef>
              <c:f>'DIDSON Fish Length Histogram'!$A$17:$A$79</c:f>
              <c:numCache>
                <c:formatCode>General</c:formatCode>
                <c:ptCount val="63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58</c:v>
                </c:pt>
                <c:pt idx="15">
                  <c:v>60</c:v>
                </c:pt>
                <c:pt idx="16">
                  <c:v>62</c:v>
                </c:pt>
                <c:pt idx="17">
                  <c:v>64</c:v>
                </c:pt>
                <c:pt idx="18">
                  <c:v>66</c:v>
                </c:pt>
                <c:pt idx="19">
                  <c:v>68</c:v>
                </c:pt>
                <c:pt idx="20">
                  <c:v>70</c:v>
                </c:pt>
                <c:pt idx="21">
                  <c:v>72</c:v>
                </c:pt>
                <c:pt idx="22">
                  <c:v>74</c:v>
                </c:pt>
                <c:pt idx="23">
                  <c:v>76</c:v>
                </c:pt>
                <c:pt idx="24">
                  <c:v>78</c:v>
                </c:pt>
                <c:pt idx="25">
                  <c:v>80</c:v>
                </c:pt>
                <c:pt idx="26">
                  <c:v>82</c:v>
                </c:pt>
                <c:pt idx="27">
                  <c:v>84</c:v>
                </c:pt>
                <c:pt idx="28">
                  <c:v>86</c:v>
                </c:pt>
                <c:pt idx="29">
                  <c:v>88</c:v>
                </c:pt>
                <c:pt idx="30">
                  <c:v>90</c:v>
                </c:pt>
                <c:pt idx="31">
                  <c:v>92</c:v>
                </c:pt>
                <c:pt idx="32">
                  <c:v>94</c:v>
                </c:pt>
                <c:pt idx="33">
                  <c:v>96</c:v>
                </c:pt>
                <c:pt idx="34">
                  <c:v>98</c:v>
                </c:pt>
                <c:pt idx="35">
                  <c:v>100</c:v>
                </c:pt>
                <c:pt idx="36">
                  <c:v>102</c:v>
                </c:pt>
                <c:pt idx="37">
                  <c:v>104</c:v>
                </c:pt>
                <c:pt idx="38">
                  <c:v>106</c:v>
                </c:pt>
                <c:pt idx="39">
                  <c:v>108</c:v>
                </c:pt>
                <c:pt idx="40">
                  <c:v>110</c:v>
                </c:pt>
                <c:pt idx="41">
                  <c:v>112</c:v>
                </c:pt>
                <c:pt idx="42">
                  <c:v>114</c:v>
                </c:pt>
                <c:pt idx="43">
                  <c:v>116</c:v>
                </c:pt>
                <c:pt idx="44">
                  <c:v>118</c:v>
                </c:pt>
                <c:pt idx="45">
                  <c:v>120</c:v>
                </c:pt>
                <c:pt idx="46">
                  <c:v>122</c:v>
                </c:pt>
                <c:pt idx="47">
                  <c:v>124</c:v>
                </c:pt>
                <c:pt idx="48">
                  <c:v>126</c:v>
                </c:pt>
                <c:pt idx="49">
                  <c:v>128</c:v>
                </c:pt>
                <c:pt idx="50">
                  <c:v>130</c:v>
                </c:pt>
                <c:pt idx="51">
                  <c:v>132</c:v>
                </c:pt>
                <c:pt idx="52">
                  <c:v>134</c:v>
                </c:pt>
                <c:pt idx="53">
                  <c:v>136</c:v>
                </c:pt>
                <c:pt idx="54">
                  <c:v>138</c:v>
                </c:pt>
                <c:pt idx="55">
                  <c:v>140</c:v>
                </c:pt>
                <c:pt idx="56">
                  <c:v>142</c:v>
                </c:pt>
                <c:pt idx="57">
                  <c:v>144</c:v>
                </c:pt>
                <c:pt idx="58">
                  <c:v>146</c:v>
                </c:pt>
                <c:pt idx="59">
                  <c:v>148</c:v>
                </c:pt>
                <c:pt idx="60">
                  <c:v>150</c:v>
                </c:pt>
                <c:pt idx="61">
                  <c:v>152</c:v>
                </c:pt>
                <c:pt idx="62">
                  <c:v>154</c:v>
                </c:pt>
              </c:numCache>
            </c:numRef>
          </c:cat>
          <c:val>
            <c:numRef>
              <c:f>'DIDSON Fish Length Histogram'!$B$17:$B$79</c:f>
              <c:numCache>
                <c:formatCode>General</c:formatCode>
                <c:ptCount val="6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7</c:v>
                </c:pt>
                <c:pt idx="8">
                  <c:v>5</c:v>
                </c:pt>
                <c:pt idx="9">
                  <c:v>9</c:v>
                </c:pt>
                <c:pt idx="10">
                  <c:v>7</c:v>
                </c:pt>
                <c:pt idx="11">
                  <c:v>10</c:v>
                </c:pt>
                <c:pt idx="12">
                  <c:v>13</c:v>
                </c:pt>
                <c:pt idx="13">
                  <c:v>18</c:v>
                </c:pt>
                <c:pt idx="14">
                  <c:v>16</c:v>
                </c:pt>
                <c:pt idx="15">
                  <c:v>28</c:v>
                </c:pt>
                <c:pt idx="16">
                  <c:v>39</c:v>
                </c:pt>
                <c:pt idx="17">
                  <c:v>46</c:v>
                </c:pt>
                <c:pt idx="18">
                  <c:v>52</c:v>
                </c:pt>
                <c:pt idx="19">
                  <c:v>60</c:v>
                </c:pt>
                <c:pt idx="20">
                  <c:v>81</c:v>
                </c:pt>
                <c:pt idx="21">
                  <c:v>74</c:v>
                </c:pt>
                <c:pt idx="22">
                  <c:v>85</c:v>
                </c:pt>
                <c:pt idx="23">
                  <c:v>92</c:v>
                </c:pt>
                <c:pt idx="24">
                  <c:v>89</c:v>
                </c:pt>
                <c:pt idx="25">
                  <c:v>102</c:v>
                </c:pt>
                <c:pt idx="26">
                  <c:v>82</c:v>
                </c:pt>
                <c:pt idx="27">
                  <c:v>87</c:v>
                </c:pt>
                <c:pt idx="28">
                  <c:v>93</c:v>
                </c:pt>
                <c:pt idx="29">
                  <c:v>74</c:v>
                </c:pt>
                <c:pt idx="30">
                  <c:v>66</c:v>
                </c:pt>
                <c:pt idx="31">
                  <c:v>53</c:v>
                </c:pt>
                <c:pt idx="32">
                  <c:v>48</c:v>
                </c:pt>
                <c:pt idx="33">
                  <c:v>47</c:v>
                </c:pt>
                <c:pt idx="34">
                  <c:v>31</c:v>
                </c:pt>
                <c:pt idx="35">
                  <c:v>34</c:v>
                </c:pt>
                <c:pt idx="36">
                  <c:v>29</c:v>
                </c:pt>
                <c:pt idx="37">
                  <c:v>33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11</c:v>
                </c:pt>
                <c:pt idx="42">
                  <c:v>11</c:v>
                </c:pt>
                <c:pt idx="43">
                  <c:v>6</c:v>
                </c:pt>
                <c:pt idx="44">
                  <c:v>9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"/>
        <c:axId val="217886720"/>
        <c:axId val="217888640"/>
      </c:barChart>
      <c:catAx>
        <c:axId val="217886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DIDSON fish image length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217888640"/>
        <c:crosses val="autoZero"/>
        <c:auto val="1"/>
        <c:lblAlgn val="ctr"/>
        <c:lblOffset val="100"/>
        <c:noMultiLvlLbl val="0"/>
      </c:catAx>
      <c:valAx>
        <c:axId val="21788864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fish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7886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009245405505339"/>
          <c:y val="0.26847712804529811"/>
          <c:w val="7.9945070189280182E-2"/>
          <c:h val="7.3395882277930424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10474236780468"/>
          <c:y val="0.14653481041482441"/>
          <c:w val="0.83335903324217886"/>
          <c:h val="0.63405735382617212"/>
        </c:manualLayout>
      </c:layout>
      <c:barChart>
        <c:barDir val="col"/>
        <c:grouping val="clustered"/>
        <c:varyColors val="0"/>
        <c:ser>
          <c:idx val="0"/>
          <c:order val="0"/>
          <c:tx>
            <c:v>Fish from 7/31-8/11 at range &lt;= 3 m</c:v>
          </c:tx>
          <c:spPr>
            <a:solidFill>
              <a:schemeClr val="tx1"/>
            </a:solidFill>
            <a:ln w="28575">
              <a:noFill/>
            </a:ln>
          </c:spPr>
          <c:invertIfNegative val="0"/>
          <c:cat>
            <c:numRef>
              <c:f>'DIDSON Fish Length Histogram'!$A$17:$A$79</c:f>
              <c:numCache>
                <c:formatCode>General</c:formatCode>
                <c:ptCount val="63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58</c:v>
                </c:pt>
                <c:pt idx="15">
                  <c:v>60</c:v>
                </c:pt>
                <c:pt idx="16">
                  <c:v>62</c:v>
                </c:pt>
                <c:pt idx="17">
                  <c:v>64</c:v>
                </c:pt>
                <c:pt idx="18">
                  <c:v>66</c:v>
                </c:pt>
                <c:pt idx="19">
                  <c:v>68</c:v>
                </c:pt>
                <c:pt idx="20">
                  <c:v>70</c:v>
                </c:pt>
                <c:pt idx="21">
                  <c:v>72</c:v>
                </c:pt>
                <c:pt idx="22">
                  <c:v>74</c:v>
                </c:pt>
                <c:pt idx="23">
                  <c:v>76</c:v>
                </c:pt>
                <c:pt idx="24">
                  <c:v>78</c:v>
                </c:pt>
                <c:pt idx="25">
                  <c:v>80</c:v>
                </c:pt>
                <c:pt idx="26">
                  <c:v>82</c:v>
                </c:pt>
                <c:pt idx="27">
                  <c:v>84</c:v>
                </c:pt>
                <c:pt idx="28">
                  <c:v>86</c:v>
                </c:pt>
                <c:pt idx="29">
                  <c:v>88</c:v>
                </c:pt>
                <c:pt idx="30">
                  <c:v>90</c:v>
                </c:pt>
                <c:pt idx="31">
                  <c:v>92</c:v>
                </c:pt>
                <c:pt idx="32">
                  <c:v>94</c:v>
                </c:pt>
                <c:pt idx="33">
                  <c:v>96</c:v>
                </c:pt>
                <c:pt idx="34">
                  <c:v>98</c:v>
                </c:pt>
                <c:pt idx="35">
                  <c:v>100</c:v>
                </c:pt>
                <c:pt idx="36">
                  <c:v>102</c:v>
                </c:pt>
                <c:pt idx="37">
                  <c:v>104</c:v>
                </c:pt>
                <c:pt idx="38">
                  <c:v>106</c:v>
                </c:pt>
                <c:pt idx="39">
                  <c:v>108</c:v>
                </c:pt>
                <c:pt idx="40">
                  <c:v>110</c:v>
                </c:pt>
                <c:pt idx="41">
                  <c:v>112</c:v>
                </c:pt>
                <c:pt idx="42">
                  <c:v>114</c:v>
                </c:pt>
                <c:pt idx="43">
                  <c:v>116</c:v>
                </c:pt>
                <c:pt idx="44">
                  <c:v>118</c:v>
                </c:pt>
                <c:pt idx="45">
                  <c:v>120</c:v>
                </c:pt>
                <c:pt idx="46">
                  <c:v>122</c:v>
                </c:pt>
                <c:pt idx="47">
                  <c:v>124</c:v>
                </c:pt>
                <c:pt idx="48">
                  <c:v>126</c:v>
                </c:pt>
                <c:pt idx="49">
                  <c:v>128</c:v>
                </c:pt>
                <c:pt idx="50">
                  <c:v>130</c:v>
                </c:pt>
                <c:pt idx="51">
                  <c:v>132</c:v>
                </c:pt>
                <c:pt idx="52">
                  <c:v>134</c:v>
                </c:pt>
                <c:pt idx="53">
                  <c:v>136</c:v>
                </c:pt>
                <c:pt idx="54">
                  <c:v>138</c:v>
                </c:pt>
                <c:pt idx="55">
                  <c:v>140</c:v>
                </c:pt>
                <c:pt idx="56">
                  <c:v>142</c:v>
                </c:pt>
                <c:pt idx="57">
                  <c:v>144</c:v>
                </c:pt>
                <c:pt idx="58">
                  <c:v>146</c:v>
                </c:pt>
                <c:pt idx="59">
                  <c:v>148</c:v>
                </c:pt>
                <c:pt idx="60">
                  <c:v>150</c:v>
                </c:pt>
                <c:pt idx="61">
                  <c:v>152</c:v>
                </c:pt>
                <c:pt idx="62">
                  <c:v>154</c:v>
                </c:pt>
              </c:numCache>
            </c:numRef>
          </c:cat>
          <c:val>
            <c:numRef>
              <c:f>'DIDSON Fish Length Histogram'!$C$17:$C$79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7</c:v>
                </c:pt>
                <c:pt idx="16">
                  <c:v>5</c:v>
                </c:pt>
                <c:pt idx="17">
                  <c:v>10</c:v>
                </c:pt>
                <c:pt idx="18">
                  <c:v>10</c:v>
                </c:pt>
                <c:pt idx="19">
                  <c:v>20</c:v>
                </c:pt>
                <c:pt idx="20">
                  <c:v>30</c:v>
                </c:pt>
                <c:pt idx="21">
                  <c:v>22</c:v>
                </c:pt>
                <c:pt idx="22">
                  <c:v>29</c:v>
                </c:pt>
                <c:pt idx="23">
                  <c:v>44</c:v>
                </c:pt>
                <c:pt idx="24">
                  <c:v>38</c:v>
                </c:pt>
                <c:pt idx="25">
                  <c:v>44</c:v>
                </c:pt>
                <c:pt idx="26">
                  <c:v>40</c:v>
                </c:pt>
                <c:pt idx="27">
                  <c:v>47</c:v>
                </c:pt>
                <c:pt idx="28">
                  <c:v>52</c:v>
                </c:pt>
                <c:pt idx="29">
                  <c:v>39</c:v>
                </c:pt>
                <c:pt idx="30">
                  <c:v>33</c:v>
                </c:pt>
                <c:pt idx="31">
                  <c:v>25</c:v>
                </c:pt>
                <c:pt idx="32">
                  <c:v>22</c:v>
                </c:pt>
                <c:pt idx="33">
                  <c:v>21</c:v>
                </c:pt>
                <c:pt idx="34">
                  <c:v>14</c:v>
                </c:pt>
                <c:pt idx="35">
                  <c:v>17</c:v>
                </c:pt>
                <c:pt idx="36">
                  <c:v>16</c:v>
                </c:pt>
                <c:pt idx="37">
                  <c:v>10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"/>
        <c:axId val="103753600"/>
        <c:axId val="103759872"/>
      </c:barChart>
      <c:catAx>
        <c:axId val="103753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DIDSON fish image length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03759872"/>
        <c:crosses val="autoZero"/>
        <c:auto val="1"/>
        <c:lblAlgn val="ctr"/>
        <c:lblOffset val="100"/>
        <c:noMultiLvlLbl val="0"/>
      </c:catAx>
      <c:valAx>
        <c:axId val="10375987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fish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753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009245405505339"/>
          <c:y val="0.26847712804529811"/>
          <c:w val="0.32088706480556567"/>
          <c:h val="7.3395882277930424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10474236780468"/>
          <c:y val="0.14653481041482441"/>
          <c:w val="0.83335903324217886"/>
          <c:h val="0.63405735382617212"/>
        </c:manualLayout>
      </c:layout>
      <c:barChart>
        <c:barDir val="col"/>
        <c:grouping val="clustered"/>
        <c:varyColors val="0"/>
        <c:ser>
          <c:idx val="0"/>
          <c:order val="0"/>
          <c:tx>
            <c:v>Fish from 7/31-8/11 at range &gt; 3 m</c:v>
          </c:tx>
          <c:spPr>
            <a:solidFill>
              <a:schemeClr val="tx1"/>
            </a:solidFill>
            <a:ln w="28575">
              <a:noFill/>
            </a:ln>
          </c:spPr>
          <c:invertIfNegative val="0"/>
          <c:cat>
            <c:numRef>
              <c:f>'DIDSON Fish Length Histogram'!$A$17:$A$79</c:f>
              <c:numCache>
                <c:formatCode>General</c:formatCode>
                <c:ptCount val="63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58</c:v>
                </c:pt>
                <c:pt idx="15">
                  <c:v>60</c:v>
                </c:pt>
                <c:pt idx="16">
                  <c:v>62</c:v>
                </c:pt>
                <c:pt idx="17">
                  <c:v>64</c:v>
                </c:pt>
                <c:pt idx="18">
                  <c:v>66</c:v>
                </c:pt>
                <c:pt idx="19">
                  <c:v>68</c:v>
                </c:pt>
                <c:pt idx="20">
                  <c:v>70</c:v>
                </c:pt>
                <c:pt idx="21">
                  <c:v>72</c:v>
                </c:pt>
                <c:pt idx="22">
                  <c:v>74</c:v>
                </c:pt>
                <c:pt idx="23">
                  <c:v>76</c:v>
                </c:pt>
                <c:pt idx="24">
                  <c:v>78</c:v>
                </c:pt>
                <c:pt idx="25">
                  <c:v>80</c:v>
                </c:pt>
                <c:pt idx="26">
                  <c:v>82</c:v>
                </c:pt>
                <c:pt idx="27">
                  <c:v>84</c:v>
                </c:pt>
                <c:pt idx="28">
                  <c:v>86</c:v>
                </c:pt>
                <c:pt idx="29">
                  <c:v>88</c:v>
                </c:pt>
                <c:pt idx="30">
                  <c:v>90</c:v>
                </c:pt>
                <c:pt idx="31">
                  <c:v>92</c:v>
                </c:pt>
                <c:pt idx="32">
                  <c:v>94</c:v>
                </c:pt>
                <c:pt idx="33">
                  <c:v>96</c:v>
                </c:pt>
                <c:pt idx="34">
                  <c:v>98</c:v>
                </c:pt>
                <c:pt idx="35">
                  <c:v>100</c:v>
                </c:pt>
                <c:pt idx="36">
                  <c:v>102</c:v>
                </c:pt>
                <c:pt idx="37">
                  <c:v>104</c:v>
                </c:pt>
                <c:pt idx="38">
                  <c:v>106</c:v>
                </c:pt>
                <c:pt idx="39">
                  <c:v>108</c:v>
                </c:pt>
                <c:pt idx="40">
                  <c:v>110</c:v>
                </c:pt>
                <c:pt idx="41">
                  <c:v>112</c:v>
                </c:pt>
                <c:pt idx="42">
                  <c:v>114</c:v>
                </c:pt>
                <c:pt idx="43">
                  <c:v>116</c:v>
                </c:pt>
                <c:pt idx="44">
                  <c:v>118</c:v>
                </c:pt>
                <c:pt idx="45">
                  <c:v>120</c:v>
                </c:pt>
                <c:pt idx="46">
                  <c:v>122</c:v>
                </c:pt>
                <c:pt idx="47">
                  <c:v>124</c:v>
                </c:pt>
                <c:pt idx="48">
                  <c:v>126</c:v>
                </c:pt>
                <c:pt idx="49">
                  <c:v>128</c:v>
                </c:pt>
                <c:pt idx="50">
                  <c:v>130</c:v>
                </c:pt>
                <c:pt idx="51">
                  <c:v>132</c:v>
                </c:pt>
                <c:pt idx="52">
                  <c:v>134</c:v>
                </c:pt>
                <c:pt idx="53">
                  <c:v>136</c:v>
                </c:pt>
                <c:pt idx="54">
                  <c:v>138</c:v>
                </c:pt>
                <c:pt idx="55">
                  <c:v>140</c:v>
                </c:pt>
                <c:pt idx="56">
                  <c:v>142</c:v>
                </c:pt>
                <c:pt idx="57">
                  <c:v>144</c:v>
                </c:pt>
                <c:pt idx="58">
                  <c:v>146</c:v>
                </c:pt>
                <c:pt idx="59">
                  <c:v>148</c:v>
                </c:pt>
                <c:pt idx="60">
                  <c:v>150</c:v>
                </c:pt>
                <c:pt idx="61">
                  <c:v>152</c:v>
                </c:pt>
                <c:pt idx="62">
                  <c:v>154</c:v>
                </c:pt>
              </c:numCache>
            </c:numRef>
          </c:cat>
          <c:val>
            <c:numRef>
              <c:f>'DIDSON Fish Length Histogram'!$D$17:$D$79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7</c:v>
                </c:pt>
                <c:pt idx="14">
                  <c:v>3</c:v>
                </c:pt>
                <c:pt idx="15">
                  <c:v>8</c:v>
                </c:pt>
                <c:pt idx="16">
                  <c:v>21</c:v>
                </c:pt>
                <c:pt idx="17">
                  <c:v>17</c:v>
                </c:pt>
                <c:pt idx="18">
                  <c:v>22</c:v>
                </c:pt>
                <c:pt idx="19">
                  <c:v>21</c:v>
                </c:pt>
                <c:pt idx="20">
                  <c:v>24</c:v>
                </c:pt>
                <c:pt idx="21">
                  <c:v>21</c:v>
                </c:pt>
                <c:pt idx="22">
                  <c:v>25</c:v>
                </c:pt>
                <c:pt idx="23">
                  <c:v>21</c:v>
                </c:pt>
                <c:pt idx="24">
                  <c:v>21</c:v>
                </c:pt>
                <c:pt idx="25">
                  <c:v>18</c:v>
                </c:pt>
                <c:pt idx="26">
                  <c:v>13</c:v>
                </c:pt>
                <c:pt idx="27">
                  <c:v>8</c:v>
                </c:pt>
                <c:pt idx="28">
                  <c:v>10</c:v>
                </c:pt>
                <c:pt idx="29">
                  <c:v>6</c:v>
                </c:pt>
                <c:pt idx="30">
                  <c:v>6</c:v>
                </c:pt>
                <c:pt idx="31">
                  <c:v>3</c:v>
                </c:pt>
                <c:pt idx="32">
                  <c:v>5</c:v>
                </c:pt>
                <c:pt idx="33">
                  <c:v>3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"/>
        <c:axId val="103796736"/>
        <c:axId val="103798656"/>
      </c:barChart>
      <c:catAx>
        <c:axId val="10379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DIDSON fish image length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03798656"/>
        <c:crosses val="autoZero"/>
        <c:auto val="1"/>
        <c:lblAlgn val="ctr"/>
        <c:lblOffset val="100"/>
        <c:noMultiLvlLbl val="0"/>
      </c:catAx>
      <c:valAx>
        <c:axId val="10379865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fish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796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009245405505339"/>
          <c:y val="0.26847712804529811"/>
          <c:w val="0.29914793747176516"/>
          <c:h val="7.3395882277930424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25497411517319"/>
          <c:y val="9.2913189266195753E-2"/>
          <c:w val="0.85613247545798432"/>
          <c:h val="0.72324980193919786"/>
        </c:manualLayout>
      </c:layout>
      <c:scatterChart>
        <c:scatterStyle val="lineMarker"/>
        <c:varyColors val="0"/>
        <c:ser>
          <c:idx val="0"/>
          <c:order val="0"/>
          <c:tx>
            <c:strRef>
              <c:f>'Raw Fish Counts'!$I$1</c:f>
              <c:strCache>
                <c:ptCount val="1"/>
                <c:pt idx="0">
                  <c:v>R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prstClr val="black"/>
              </a:solidFill>
              <a:ln>
                <a:noFill/>
              </a:ln>
            </c:spPr>
          </c:marker>
          <c:xVal>
            <c:numRef>
              <c:f>'Raw Fish Counts'!$C$2:$C$1647</c:f>
              <c:numCache>
                <c:formatCode>yyyy\-mm\-dd\ \ \ \ hh:mm:ss</c:formatCode>
                <c:ptCount val="1646"/>
                <c:pt idx="0">
                  <c:v>41046.203715277778</c:v>
                </c:pt>
                <c:pt idx="1">
                  <c:v>41049.492997685185</c:v>
                </c:pt>
                <c:pt idx="2">
                  <c:v>41051.09474537037</c:v>
                </c:pt>
                <c:pt idx="3">
                  <c:v>41051.835266203707</c:v>
                </c:pt>
                <c:pt idx="4">
                  <c:v>41055.124305555553</c:v>
                </c:pt>
                <c:pt idx="5">
                  <c:v>41057.124722222223</c:v>
                </c:pt>
                <c:pt idx="6">
                  <c:v>41057.125138888892</c:v>
                </c:pt>
                <c:pt idx="7">
                  <c:v>41058.112696759257</c:v>
                </c:pt>
                <c:pt idx="8">
                  <c:v>41059.032430555555</c:v>
                </c:pt>
                <c:pt idx="9">
                  <c:v>41059.119837962964</c:v>
                </c:pt>
                <c:pt idx="10">
                  <c:v>41059.139374999999</c:v>
                </c:pt>
                <c:pt idx="11">
                  <c:v>41061.14335648148</c:v>
                </c:pt>
                <c:pt idx="12">
                  <c:v>41062.082442129627</c:v>
                </c:pt>
                <c:pt idx="13">
                  <c:v>41062.260868055557</c:v>
                </c:pt>
                <c:pt idx="14">
                  <c:v>41062.986006944448</c:v>
                </c:pt>
                <c:pt idx="15">
                  <c:v>41063.060729166667</c:v>
                </c:pt>
                <c:pt idx="16">
                  <c:v>41063.078599537039</c:v>
                </c:pt>
                <c:pt idx="17">
                  <c:v>41063.163761574076</c:v>
                </c:pt>
                <c:pt idx="18">
                  <c:v>41063.62427083333</c:v>
                </c:pt>
                <c:pt idx="19">
                  <c:v>41063.645381944443</c:v>
                </c:pt>
                <c:pt idx="20">
                  <c:v>41063.702222222222</c:v>
                </c:pt>
                <c:pt idx="21">
                  <c:v>41064.124155092592</c:v>
                </c:pt>
                <c:pt idx="22">
                  <c:v>41064.132511574076</c:v>
                </c:pt>
                <c:pt idx="23">
                  <c:v>41064.4687962963</c:v>
                </c:pt>
                <c:pt idx="24">
                  <c:v>41065.061678240738</c:v>
                </c:pt>
                <c:pt idx="25">
                  <c:v>41065.488391203704</c:v>
                </c:pt>
                <c:pt idx="26">
                  <c:v>41065.562118055554</c:v>
                </c:pt>
                <c:pt idx="27">
                  <c:v>41065.746516203704</c:v>
                </c:pt>
                <c:pt idx="28">
                  <c:v>41065.761944444443</c:v>
                </c:pt>
                <c:pt idx="29">
                  <c:v>41066.001712962963</c:v>
                </c:pt>
                <c:pt idx="30">
                  <c:v>41066.048900462964</c:v>
                </c:pt>
                <c:pt idx="31">
                  <c:v>41066.049155092594</c:v>
                </c:pt>
                <c:pt idx="32">
                  <c:v>41066.054571759261</c:v>
                </c:pt>
                <c:pt idx="33">
                  <c:v>41066.127685185187</c:v>
                </c:pt>
                <c:pt idx="34">
                  <c:v>41066.136030092595</c:v>
                </c:pt>
                <c:pt idx="35">
                  <c:v>41066.3283912037</c:v>
                </c:pt>
                <c:pt idx="36">
                  <c:v>41066.353912037041</c:v>
                </c:pt>
                <c:pt idx="37">
                  <c:v>41066.429363425923</c:v>
                </c:pt>
                <c:pt idx="38">
                  <c:v>41066.740219907406</c:v>
                </c:pt>
                <c:pt idx="39">
                  <c:v>41066.969085648147</c:v>
                </c:pt>
                <c:pt idx="40">
                  <c:v>41067.035798611112</c:v>
                </c:pt>
                <c:pt idx="41">
                  <c:v>41067.106076388889</c:v>
                </c:pt>
                <c:pt idx="42">
                  <c:v>41067.209664351853</c:v>
                </c:pt>
                <c:pt idx="43">
                  <c:v>41067.216504629629</c:v>
                </c:pt>
                <c:pt idx="44">
                  <c:v>41067.225763888891</c:v>
                </c:pt>
                <c:pt idx="45">
                  <c:v>41067.254826388889</c:v>
                </c:pt>
                <c:pt idx="46">
                  <c:v>41067.308888888889</c:v>
                </c:pt>
                <c:pt idx="47">
                  <c:v>41067.449097222219</c:v>
                </c:pt>
                <c:pt idx="48">
                  <c:v>41067.650555555556</c:v>
                </c:pt>
                <c:pt idx="49">
                  <c:v>41067.769918981481</c:v>
                </c:pt>
                <c:pt idx="50">
                  <c:v>41067.974537037036</c:v>
                </c:pt>
                <c:pt idx="51">
                  <c:v>41068.035231481481</c:v>
                </c:pt>
                <c:pt idx="52">
                  <c:v>41068.035856481481</c:v>
                </c:pt>
                <c:pt idx="53">
                  <c:v>41068.036770833336</c:v>
                </c:pt>
                <c:pt idx="54">
                  <c:v>41068.038287037038</c:v>
                </c:pt>
                <c:pt idx="55">
                  <c:v>41068.048113425924</c:v>
                </c:pt>
                <c:pt idx="56">
                  <c:v>41068.095532407409</c:v>
                </c:pt>
                <c:pt idx="57">
                  <c:v>41068.095543981479</c:v>
                </c:pt>
                <c:pt idx="58">
                  <c:v>41068.127743055556</c:v>
                </c:pt>
                <c:pt idx="59">
                  <c:v>41068.12909722222</c:v>
                </c:pt>
                <c:pt idx="60">
                  <c:v>41068.646631944444</c:v>
                </c:pt>
                <c:pt idx="61">
                  <c:v>41068.757291666669</c:v>
                </c:pt>
                <c:pt idx="62">
                  <c:v>41068.759328703702</c:v>
                </c:pt>
                <c:pt idx="63">
                  <c:v>41069.027048611111</c:v>
                </c:pt>
                <c:pt idx="64">
                  <c:v>41069.066701388889</c:v>
                </c:pt>
                <c:pt idx="65">
                  <c:v>41069.079444444447</c:v>
                </c:pt>
                <c:pt idx="66">
                  <c:v>41069.079594907409</c:v>
                </c:pt>
                <c:pt idx="67">
                  <c:v>41069.116469907407</c:v>
                </c:pt>
                <c:pt idx="68">
                  <c:v>41069.148564814815</c:v>
                </c:pt>
                <c:pt idx="69">
                  <c:v>41069.199999999997</c:v>
                </c:pt>
                <c:pt idx="70">
                  <c:v>41069.307395833333</c:v>
                </c:pt>
                <c:pt idx="71">
                  <c:v>41069.346377314818</c:v>
                </c:pt>
                <c:pt idx="72">
                  <c:v>41069.357604166667</c:v>
                </c:pt>
                <c:pt idx="73">
                  <c:v>41069.411956018521</c:v>
                </c:pt>
                <c:pt idx="74">
                  <c:v>41069.563981481479</c:v>
                </c:pt>
                <c:pt idx="75">
                  <c:v>41069.688680555555</c:v>
                </c:pt>
                <c:pt idx="76">
                  <c:v>41069.696076388886</c:v>
                </c:pt>
                <c:pt idx="77">
                  <c:v>41070.062488425923</c:v>
                </c:pt>
                <c:pt idx="78">
                  <c:v>41070.067511574074</c:v>
                </c:pt>
                <c:pt idx="79">
                  <c:v>41070.188020833331</c:v>
                </c:pt>
                <c:pt idx="80">
                  <c:v>41070.216793981483</c:v>
                </c:pt>
                <c:pt idx="81">
                  <c:v>41070.322824074072</c:v>
                </c:pt>
                <c:pt idx="82">
                  <c:v>41070.332037037035</c:v>
                </c:pt>
                <c:pt idx="83">
                  <c:v>41070.362870370373</c:v>
                </c:pt>
                <c:pt idx="84">
                  <c:v>41070.441631944443</c:v>
                </c:pt>
                <c:pt idx="85">
                  <c:v>41070.6484837963</c:v>
                </c:pt>
                <c:pt idx="86">
                  <c:v>41070.75141203704</c:v>
                </c:pt>
                <c:pt idx="87">
                  <c:v>41070.774502314816</c:v>
                </c:pt>
                <c:pt idx="88">
                  <c:v>41070.913680555554</c:v>
                </c:pt>
                <c:pt idx="89">
                  <c:v>41071.010312500002</c:v>
                </c:pt>
                <c:pt idx="90">
                  <c:v>41071.051527777781</c:v>
                </c:pt>
                <c:pt idx="91">
                  <c:v>41071.064953703702</c:v>
                </c:pt>
                <c:pt idx="92">
                  <c:v>41071.070462962962</c:v>
                </c:pt>
                <c:pt idx="93">
                  <c:v>41071.071666666663</c:v>
                </c:pt>
                <c:pt idx="94">
                  <c:v>41071.086192129631</c:v>
                </c:pt>
                <c:pt idx="95">
                  <c:v>41071.087858796294</c:v>
                </c:pt>
                <c:pt idx="96">
                  <c:v>41071.089490740742</c:v>
                </c:pt>
                <c:pt idx="97">
                  <c:v>41071.091898148145</c:v>
                </c:pt>
                <c:pt idx="98">
                  <c:v>41071.096539351849</c:v>
                </c:pt>
                <c:pt idx="99">
                  <c:v>41071.229583333334</c:v>
                </c:pt>
                <c:pt idx="100">
                  <c:v>41071.239050925928</c:v>
                </c:pt>
                <c:pt idx="101">
                  <c:v>41071.254629629628</c:v>
                </c:pt>
                <c:pt idx="102">
                  <c:v>41071.384965277779</c:v>
                </c:pt>
                <c:pt idx="103">
                  <c:v>41071.405069444445</c:v>
                </c:pt>
                <c:pt idx="104">
                  <c:v>41071.485833333332</c:v>
                </c:pt>
                <c:pt idx="105">
                  <c:v>41071.504201388889</c:v>
                </c:pt>
                <c:pt idx="106">
                  <c:v>41071.649675925924</c:v>
                </c:pt>
                <c:pt idx="107">
                  <c:v>41071.654027777775</c:v>
                </c:pt>
                <c:pt idx="108">
                  <c:v>41071.708298611113</c:v>
                </c:pt>
                <c:pt idx="109">
                  <c:v>41071.966689814813</c:v>
                </c:pt>
                <c:pt idx="110">
                  <c:v>41072.089143518519</c:v>
                </c:pt>
                <c:pt idx="111">
                  <c:v>41072.157233796293</c:v>
                </c:pt>
                <c:pt idx="112">
                  <c:v>41072.2031712963</c:v>
                </c:pt>
                <c:pt idx="113">
                  <c:v>41072.649097222224</c:v>
                </c:pt>
                <c:pt idx="114">
                  <c:v>41072.6641087963</c:v>
                </c:pt>
                <c:pt idx="115">
                  <c:v>41072.715138888889</c:v>
                </c:pt>
                <c:pt idx="116">
                  <c:v>41072.946875000001</c:v>
                </c:pt>
                <c:pt idx="117">
                  <c:v>41072.980196759258</c:v>
                </c:pt>
                <c:pt idx="118">
                  <c:v>41073.068344907406</c:v>
                </c:pt>
                <c:pt idx="119">
                  <c:v>41073.172812500001</c:v>
                </c:pt>
                <c:pt idx="120">
                  <c:v>41073.182638888888</c:v>
                </c:pt>
                <c:pt idx="121">
                  <c:v>41073.794479166667</c:v>
                </c:pt>
                <c:pt idx="122">
                  <c:v>41074.007071759261</c:v>
                </c:pt>
                <c:pt idx="123">
                  <c:v>41074.188240740739</c:v>
                </c:pt>
                <c:pt idx="124">
                  <c:v>41074.443391203706</c:v>
                </c:pt>
                <c:pt idx="125">
                  <c:v>41074.505555555559</c:v>
                </c:pt>
                <c:pt idx="126">
                  <c:v>41074.524606481478</c:v>
                </c:pt>
                <c:pt idx="127">
                  <c:v>41074.526770833334</c:v>
                </c:pt>
                <c:pt idx="128">
                  <c:v>41074.654120370367</c:v>
                </c:pt>
                <c:pt idx="129">
                  <c:v>41074.661666666667</c:v>
                </c:pt>
                <c:pt idx="130">
                  <c:v>41074.730590277781</c:v>
                </c:pt>
                <c:pt idx="131">
                  <c:v>41074.748368055552</c:v>
                </c:pt>
                <c:pt idx="132">
                  <c:v>41074.750960648147</c:v>
                </c:pt>
                <c:pt idx="133">
                  <c:v>41074.908020833333</c:v>
                </c:pt>
                <c:pt idx="134">
                  <c:v>41074.919224537036</c:v>
                </c:pt>
                <c:pt idx="135">
                  <c:v>41074.922037037039</c:v>
                </c:pt>
                <c:pt idx="136">
                  <c:v>41074.922789351855</c:v>
                </c:pt>
                <c:pt idx="137">
                  <c:v>41074.943564814814</c:v>
                </c:pt>
                <c:pt idx="138">
                  <c:v>41075.208796296298</c:v>
                </c:pt>
                <c:pt idx="139">
                  <c:v>41075.236481481479</c:v>
                </c:pt>
                <c:pt idx="140">
                  <c:v>41075.252222222225</c:v>
                </c:pt>
                <c:pt idx="141">
                  <c:v>41075.257025462961</c:v>
                </c:pt>
                <c:pt idx="142">
                  <c:v>41075.64943287037</c:v>
                </c:pt>
                <c:pt idx="143">
                  <c:v>41075.714930555558</c:v>
                </c:pt>
                <c:pt idx="144">
                  <c:v>41075.888865740744</c:v>
                </c:pt>
                <c:pt idx="145">
                  <c:v>41075.988993055558</c:v>
                </c:pt>
                <c:pt idx="146">
                  <c:v>41076.104259259257</c:v>
                </c:pt>
                <c:pt idx="147">
                  <c:v>41076.110497685186</c:v>
                </c:pt>
                <c:pt idx="148">
                  <c:v>41076.252013888887</c:v>
                </c:pt>
                <c:pt idx="149">
                  <c:v>41076.275127314817</c:v>
                </c:pt>
                <c:pt idx="150">
                  <c:v>41076.352754629632</c:v>
                </c:pt>
                <c:pt idx="151">
                  <c:v>41076.551504629628</c:v>
                </c:pt>
                <c:pt idx="152">
                  <c:v>41076.565034722225</c:v>
                </c:pt>
                <c:pt idx="153">
                  <c:v>41076.580405092594</c:v>
                </c:pt>
                <c:pt idx="154">
                  <c:v>41076.591111111113</c:v>
                </c:pt>
                <c:pt idx="155">
                  <c:v>41076.909895833334</c:v>
                </c:pt>
                <c:pt idx="156">
                  <c:v>41076.943958333337</c:v>
                </c:pt>
                <c:pt idx="157">
                  <c:v>41077.046412037038</c:v>
                </c:pt>
                <c:pt idx="158">
                  <c:v>41077.071608796294</c:v>
                </c:pt>
                <c:pt idx="159">
                  <c:v>41077.109907407408</c:v>
                </c:pt>
                <c:pt idx="160">
                  <c:v>41077.111192129632</c:v>
                </c:pt>
                <c:pt idx="161">
                  <c:v>41077.151585648149</c:v>
                </c:pt>
                <c:pt idx="162">
                  <c:v>41077.336111111108</c:v>
                </c:pt>
                <c:pt idx="163">
                  <c:v>41077.354247685187</c:v>
                </c:pt>
                <c:pt idx="164">
                  <c:v>41077.647210648145</c:v>
                </c:pt>
                <c:pt idx="165">
                  <c:v>41077.810659722221</c:v>
                </c:pt>
                <c:pt idx="166">
                  <c:v>41077.810902777775</c:v>
                </c:pt>
                <c:pt idx="167">
                  <c:v>41077.842083333337</c:v>
                </c:pt>
                <c:pt idx="168">
                  <c:v>41077.8437037037</c:v>
                </c:pt>
                <c:pt idx="169">
                  <c:v>41077.917199074072</c:v>
                </c:pt>
                <c:pt idx="170">
                  <c:v>41077.963506944441</c:v>
                </c:pt>
                <c:pt idx="171">
                  <c:v>41077.964432870373</c:v>
                </c:pt>
                <c:pt idx="172">
                  <c:v>41077.992847222224</c:v>
                </c:pt>
                <c:pt idx="173">
                  <c:v>41078.044317129628</c:v>
                </c:pt>
                <c:pt idx="174">
                  <c:v>41078.045034722221</c:v>
                </c:pt>
                <c:pt idx="175">
                  <c:v>41078.04546296296</c:v>
                </c:pt>
                <c:pt idx="176">
                  <c:v>41078.046273148146</c:v>
                </c:pt>
                <c:pt idx="177">
                  <c:v>41078.05059027778</c:v>
                </c:pt>
                <c:pt idx="178">
                  <c:v>41078.065138888887</c:v>
                </c:pt>
                <c:pt idx="179">
                  <c:v>41078.13208333333</c:v>
                </c:pt>
                <c:pt idx="180">
                  <c:v>41078.168206018519</c:v>
                </c:pt>
                <c:pt idx="181">
                  <c:v>41078.178715277776</c:v>
                </c:pt>
                <c:pt idx="182">
                  <c:v>41078.238900462966</c:v>
                </c:pt>
                <c:pt idx="183">
                  <c:v>41078.340185185189</c:v>
                </c:pt>
                <c:pt idx="184">
                  <c:v>41078.362800925926</c:v>
                </c:pt>
                <c:pt idx="185">
                  <c:v>41078.375115740739</c:v>
                </c:pt>
                <c:pt idx="186">
                  <c:v>41078.378194444442</c:v>
                </c:pt>
                <c:pt idx="187">
                  <c:v>41078.483657407407</c:v>
                </c:pt>
                <c:pt idx="188">
                  <c:v>41078.506724537037</c:v>
                </c:pt>
                <c:pt idx="189">
                  <c:v>41078.512858796297</c:v>
                </c:pt>
                <c:pt idx="190">
                  <c:v>41078.711111111108</c:v>
                </c:pt>
                <c:pt idx="191">
                  <c:v>41078.735358796293</c:v>
                </c:pt>
                <c:pt idx="192">
                  <c:v>41078.896377314813</c:v>
                </c:pt>
                <c:pt idx="193">
                  <c:v>41078.919768518521</c:v>
                </c:pt>
                <c:pt idx="194">
                  <c:v>41078.958761574075</c:v>
                </c:pt>
                <c:pt idx="195">
                  <c:v>41078.960972222223</c:v>
                </c:pt>
                <c:pt idx="196">
                  <c:v>41079.023287037038</c:v>
                </c:pt>
                <c:pt idx="197">
                  <c:v>41079.0234837963</c:v>
                </c:pt>
                <c:pt idx="198">
                  <c:v>41079.07203703704</c:v>
                </c:pt>
                <c:pt idx="199">
                  <c:v>41079.107152777775</c:v>
                </c:pt>
                <c:pt idx="200">
                  <c:v>41079.110555555555</c:v>
                </c:pt>
                <c:pt idx="201">
                  <c:v>41079.700497685182</c:v>
                </c:pt>
                <c:pt idx="202">
                  <c:v>41079.901365740741</c:v>
                </c:pt>
                <c:pt idx="203">
                  <c:v>41079.981249999997</c:v>
                </c:pt>
                <c:pt idx="204">
                  <c:v>41080.155081018522</c:v>
                </c:pt>
                <c:pt idx="205">
                  <c:v>41090.048009259262</c:v>
                </c:pt>
                <c:pt idx="206">
                  <c:v>41090.106122685182</c:v>
                </c:pt>
                <c:pt idx="207">
                  <c:v>41090.11204861111</c:v>
                </c:pt>
                <c:pt idx="208">
                  <c:v>41090.151053240741</c:v>
                </c:pt>
                <c:pt idx="209">
                  <c:v>41090.171249999999</c:v>
                </c:pt>
                <c:pt idx="210">
                  <c:v>41090.195138888892</c:v>
                </c:pt>
                <c:pt idx="211">
                  <c:v>41090.213842592595</c:v>
                </c:pt>
                <c:pt idx="212">
                  <c:v>41090.21565972222</c:v>
                </c:pt>
                <c:pt idx="213">
                  <c:v>41090.260578703703</c:v>
                </c:pt>
                <c:pt idx="214">
                  <c:v>41090.30541666667</c:v>
                </c:pt>
                <c:pt idx="215">
                  <c:v>41091.004629629628</c:v>
                </c:pt>
                <c:pt idx="216">
                  <c:v>41091.02611111111</c:v>
                </c:pt>
                <c:pt idx="217">
                  <c:v>41091.040324074071</c:v>
                </c:pt>
                <c:pt idx="218">
                  <c:v>41091.069907407407</c:v>
                </c:pt>
                <c:pt idx="219">
                  <c:v>41091.191342592596</c:v>
                </c:pt>
                <c:pt idx="220">
                  <c:v>41091.303148148145</c:v>
                </c:pt>
                <c:pt idx="221">
                  <c:v>41091.333958333336</c:v>
                </c:pt>
                <c:pt idx="222">
                  <c:v>41091.383090277777</c:v>
                </c:pt>
                <c:pt idx="223">
                  <c:v>41091.593726851854</c:v>
                </c:pt>
                <c:pt idx="224">
                  <c:v>41091.595937500002</c:v>
                </c:pt>
                <c:pt idx="225">
                  <c:v>41091.709537037037</c:v>
                </c:pt>
                <c:pt idx="226">
                  <c:v>41091.904583333337</c:v>
                </c:pt>
                <c:pt idx="227">
                  <c:v>41092.049027777779</c:v>
                </c:pt>
                <c:pt idx="228">
                  <c:v>41092.106504629628</c:v>
                </c:pt>
                <c:pt idx="229">
                  <c:v>41092.380393518521</c:v>
                </c:pt>
                <c:pt idx="230">
                  <c:v>41092.46806712963</c:v>
                </c:pt>
                <c:pt idx="231">
                  <c:v>41092.697118055556</c:v>
                </c:pt>
                <c:pt idx="232">
                  <c:v>41093.023888888885</c:v>
                </c:pt>
                <c:pt idx="233">
                  <c:v>41093.031076388892</c:v>
                </c:pt>
                <c:pt idx="234">
                  <c:v>41093.058622685188</c:v>
                </c:pt>
                <c:pt idx="235">
                  <c:v>41093.154374999998</c:v>
                </c:pt>
                <c:pt idx="236">
                  <c:v>41093.544016203705</c:v>
                </c:pt>
                <c:pt idx="237">
                  <c:v>41093.648043981484</c:v>
                </c:pt>
                <c:pt idx="238">
                  <c:v>41093.776770833334</c:v>
                </c:pt>
                <c:pt idx="239">
                  <c:v>41093.961145833331</c:v>
                </c:pt>
                <c:pt idx="240">
                  <c:v>41094.029641203706</c:v>
                </c:pt>
                <c:pt idx="241">
                  <c:v>41094.147476851853</c:v>
                </c:pt>
                <c:pt idx="242">
                  <c:v>41094.217650462961</c:v>
                </c:pt>
                <c:pt idx="243">
                  <c:v>41094.750104166669</c:v>
                </c:pt>
                <c:pt idx="244">
                  <c:v>41094.837187500001</c:v>
                </c:pt>
                <c:pt idx="245">
                  <c:v>41094.864942129629</c:v>
                </c:pt>
                <c:pt idx="246">
                  <c:v>41094.888599537036</c:v>
                </c:pt>
                <c:pt idx="247">
                  <c:v>41094.938564814816</c:v>
                </c:pt>
                <c:pt idx="248">
                  <c:v>41095.031215277777</c:v>
                </c:pt>
                <c:pt idx="249">
                  <c:v>41095.070115740738</c:v>
                </c:pt>
                <c:pt idx="250">
                  <c:v>41095.111805555556</c:v>
                </c:pt>
                <c:pt idx="251">
                  <c:v>41095.156412037039</c:v>
                </c:pt>
                <c:pt idx="252">
                  <c:v>41095.276423611111</c:v>
                </c:pt>
                <c:pt idx="253">
                  <c:v>41095.632037037038</c:v>
                </c:pt>
                <c:pt idx="254">
                  <c:v>41095.79347222222</c:v>
                </c:pt>
                <c:pt idx="255">
                  <c:v>41095.7971875</c:v>
                </c:pt>
                <c:pt idx="256">
                  <c:v>41095.930648148147</c:v>
                </c:pt>
                <c:pt idx="257">
                  <c:v>41095.948796296296</c:v>
                </c:pt>
                <c:pt idx="258">
                  <c:v>41096.022962962961</c:v>
                </c:pt>
                <c:pt idx="259">
                  <c:v>41096.070856481485</c:v>
                </c:pt>
                <c:pt idx="260">
                  <c:v>41096.236770833333</c:v>
                </c:pt>
                <c:pt idx="261">
                  <c:v>41096.584930555553</c:v>
                </c:pt>
                <c:pt idx="262">
                  <c:v>41096.733182870368</c:v>
                </c:pt>
                <c:pt idx="263">
                  <c:v>41096.944641203707</c:v>
                </c:pt>
                <c:pt idx="264">
                  <c:v>41097.090995370374</c:v>
                </c:pt>
                <c:pt idx="265">
                  <c:v>41097.235115740739</c:v>
                </c:pt>
                <c:pt idx="266">
                  <c:v>41097.506990740738</c:v>
                </c:pt>
                <c:pt idx="267">
                  <c:v>41097.77853009259</c:v>
                </c:pt>
                <c:pt idx="268">
                  <c:v>41097.792685185188</c:v>
                </c:pt>
                <c:pt idx="269">
                  <c:v>41097.985949074071</c:v>
                </c:pt>
                <c:pt idx="270">
                  <c:v>41098.021319444444</c:v>
                </c:pt>
                <c:pt idx="271">
                  <c:v>41098.541979166665</c:v>
                </c:pt>
                <c:pt idx="272">
                  <c:v>41098.638738425929</c:v>
                </c:pt>
                <c:pt idx="273">
                  <c:v>41098.738576388889</c:v>
                </c:pt>
                <c:pt idx="274">
                  <c:v>41098.767314814817</c:v>
                </c:pt>
                <c:pt idx="275">
                  <c:v>41098.789907407408</c:v>
                </c:pt>
                <c:pt idx="276">
                  <c:v>41098.846134259256</c:v>
                </c:pt>
                <c:pt idx="277">
                  <c:v>41098.907847222225</c:v>
                </c:pt>
                <c:pt idx="278">
                  <c:v>41098.924502314818</c:v>
                </c:pt>
                <c:pt idx="279">
                  <c:v>41098.959652777776</c:v>
                </c:pt>
                <c:pt idx="280">
                  <c:v>41099.090555555558</c:v>
                </c:pt>
                <c:pt idx="281">
                  <c:v>41099.107766203706</c:v>
                </c:pt>
                <c:pt idx="282">
                  <c:v>41099.526250000003</c:v>
                </c:pt>
                <c:pt idx="283">
                  <c:v>41099.623645833337</c:v>
                </c:pt>
                <c:pt idx="284">
                  <c:v>41099.726365740738</c:v>
                </c:pt>
                <c:pt idx="285">
                  <c:v>41099.948472222219</c:v>
                </c:pt>
                <c:pt idx="286">
                  <c:v>41100.12972222222</c:v>
                </c:pt>
                <c:pt idx="287">
                  <c:v>41100.147638888891</c:v>
                </c:pt>
                <c:pt idx="288">
                  <c:v>41100.182395833333</c:v>
                </c:pt>
                <c:pt idx="289">
                  <c:v>41100.246342592596</c:v>
                </c:pt>
                <c:pt idx="290">
                  <c:v>41100.625</c:v>
                </c:pt>
                <c:pt idx="291">
                  <c:v>41100.712372685186</c:v>
                </c:pt>
                <c:pt idx="292">
                  <c:v>41100.751840277779</c:v>
                </c:pt>
                <c:pt idx="293">
                  <c:v>41100.770046296297</c:v>
                </c:pt>
                <c:pt idx="294">
                  <c:v>41100.777916666666</c:v>
                </c:pt>
                <c:pt idx="295">
                  <c:v>41100.782870370371</c:v>
                </c:pt>
                <c:pt idx="296">
                  <c:v>41100.785243055558</c:v>
                </c:pt>
                <c:pt idx="297">
                  <c:v>41100.879363425927</c:v>
                </c:pt>
                <c:pt idx="298">
                  <c:v>41100.887997685182</c:v>
                </c:pt>
                <c:pt idx="299">
                  <c:v>41100.985300925924</c:v>
                </c:pt>
                <c:pt idx="300">
                  <c:v>41101.189699074072</c:v>
                </c:pt>
                <c:pt idx="301">
                  <c:v>41101.356724537036</c:v>
                </c:pt>
                <c:pt idx="302">
                  <c:v>41101.53019675926</c:v>
                </c:pt>
                <c:pt idx="303">
                  <c:v>41101.539293981485</c:v>
                </c:pt>
                <c:pt idx="304">
                  <c:v>41101.55537037037</c:v>
                </c:pt>
                <c:pt idx="305">
                  <c:v>41101.582615740743</c:v>
                </c:pt>
                <c:pt idx="306">
                  <c:v>41101.625</c:v>
                </c:pt>
                <c:pt idx="307">
                  <c:v>41101.639513888891</c:v>
                </c:pt>
                <c:pt idx="308">
                  <c:v>41101.686122685183</c:v>
                </c:pt>
                <c:pt idx="309">
                  <c:v>41101.690555555557</c:v>
                </c:pt>
                <c:pt idx="310">
                  <c:v>41101.980868055558</c:v>
                </c:pt>
                <c:pt idx="311">
                  <c:v>41102.040613425925</c:v>
                </c:pt>
                <c:pt idx="312">
                  <c:v>41102.042881944442</c:v>
                </c:pt>
                <c:pt idx="313">
                  <c:v>41102.382789351854</c:v>
                </c:pt>
                <c:pt idx="314">
                  <c:v>41102.412187499998</c:v>
                </c:pt>
                <c:pt idx="315">
                  <c:v>41102.634062500001</c:v>
                </c:pt>
                <c:pt idx="316">
                  <c:v>41102.713391203702</c:v>
                </c:pt>
                <c:pt idx="317">
                  <c:v>41102.71665509259</c:v>
                </c:pt>
                <c:pt idx="318">
                  <c:v>41102.796666666669</c:v>
                </c:pt>
                <c:pt idx="319">
                  <c:v>41102.801134259258</c:v>
                </c:pt>
                <c:pt idx="320">
                  <c:v>41102.82240740741</c:v>
                </c:pt>
                <c:pt idx="321">
                  <c:v>41104.092418981483</c:v>
                </c:pt>
                <c:pt idx="322">
                  <c:v>41104.135092592594</c:v>
                </c:pt>
                <c:pt idx="323">
                  <c:v>41104.215497685182</c:v>
                </c:pt>
                <c:pt idx="324">
                  <c:v>41104.295405092591</c:v>
                </c:pt>
                <c:pt idx="325">
                  <c:v>41104.348194444443</c:v>
                </c:pt>
                <c:pt idx="326">
                  <c:v>41104.675625000003</c:v>
                </c:pt>
                <c:pt idx="327">
                  <c:v>41104.686053240737</c:v>
                </c:pt>
                <c:pt idx="328">
                  <c:v>41104.779537037037</c:v>
                </c:pt>
                <c:pt idx="329">
                  <c:v>41104.792962962965</c:v>
                </c:pt>
                <c:pt idx="330">
                  <c:v>41104.871319444443</c:v>
                </c:pt>
                <c:pt idx="331">
                  <c:v>41104.903958333336</c:v>
                </c:pt>
                <c:pt idx="332">
                  <c:v>41104.998020833336</c:v>
                </c:pt>
                <c:pt idx="333">
                  <c:v>41105.019293981481</c:v>
                </c:pt>
                <c:pt idx="334">
                  <c:v>41105.043067129627</c:v>
                </c:pt>
                <c:pt idx="335">
                  <c:v>41105.068576388891</c:v>
                </c:pt>
                <c:pt idx="336">
                  <c:v>41105.191365740742</c:v>
                </c:pt>
                <c:pt idx="337">
                  <c:v>41105.214282407411</c:v>
                </c:pt>
                <c:pt idx="338">
                  <c:v>41105.523356481484</c:v>
                </c:pt>
                <c:pt idx="339">
                  <c:v>41105.525706018518</c:v>
                </c:pt>
                <c:pt idx="340">
                  <c:v>41105.543981481482</c:v>
                </c:pt>
                <c:pt idx="341">
                  <c:v>41105.592511574076</c:v>
                </c:pt>
                <c:pt idx="342">
                  <c:v>41105.947858796295</c:v>
                </c:pt>
                <c:pt idx="343">
                  <c:v>41106.051608796297</c:v>
                </c:pt>
                <c:pt idx="344">
                  <c:v>41106.597696759258</c:v>
                </c:pt>
                <c:pt idx="345">
                  <c:v>41106.697280092594</c:v>
                </c:pt>
                <c:pt idx="346">
                  <c:v>41106.74391203704</c:v>
                </c:pt>
                <c:pt idx="347">
                  <c:v>41106.753946759258</c:v>
                </c:pt>
                <c:pt idx="348">
                  <c:v>41106.768125000002</c:v>
                </c:pt>
                <c:pt idx="349">
                  <c:v>41106.792326388888</c:v>
                </c:pt>
                <c:pt idx="350">
                  <c:v>41107.062615740739</c:v>
                </c:pt>
                <c:pt idx="351">
                  <c:v>41107.085289351853</c:v>
                </c:pt>
                <c:pt idx="352">
                  <c:v>41107.21565972222</c:v>
                </c:pt>
                <c:pt idx="353">
                  <c:v>41107.239479166667</c:v>
                </c:pt>
                <c:pt idx="354">
                  <c:v>41107.29996527778</c:v>
                </c:pt>
                <c:pt idx="355">
                  <c:v>41107.423726851855</c:v>
                </c:pt>
                <c:pt idx="356">
                  <c:v>41107.523541666669</c:v>
                </c:pt>
                <c:pt idx="357">
                  <c:v>41107.562534722223</c:v>
                </c:pt>
                <c:pt idx="358">
                  <c:v>41107.590717592589</c:v>
                </c:pt>
                <c:pt idx="359">
                  <c:v>41107.690127314818</c:v>
                </c:pt>
                <c:pt idx="360">
                  <c:v>41107.879965277774</c:v>
                </c:pt>
                <c:pt idx="361">
                  <c:v>41107.89167824074</c:v>
                </c:pt>
                <c:pt idx="362">
                  <c:v>41107.893506944441</c:v>
                </c:pt>
                <c:pt idx="363">
                  <c:v>41107.921203703707</c:v>
                </c:pt>
                <c:pt idx="364">
                  <c:v>41107.94017361111</c:v>
                </c:pt>
                <c:pt idx="365">
                  <c:v>41108.003217592595</c:v>
                </c:pt>
                <c:pt idx="366">
                  <c:v>41108.009560185186</c:v>
                </c:pt>
                <c:pt idx="367">
                  <c:v>41108.064664351848</c:v>
                </c:pt>
                <c:pt idx="368">
                  <c:v>41108.064710648148</c:v>
                </c:pt>
                <c:pt idx="369">
                  <c:v>41108.085312499999</c:v>
                </c:pt>
                <c:pt idx="370">
                  <c:v>41108.134131944447</c:v>
                </c:pt>
                <c:pt idx="371">
                  <c:v>41108.134131944447</c:v>
                </c:pt>
                <c:pt idx="372">
                  <c:v>41108.146724537037</c:v>
                </c:pt>
                <c:pt idx="373">
                  <c:v>41108.171956018516</c:v>
                </c:pt>
                <c:pt idx="374">
                  <c:v>41108.179363425923</c:v>
                </c:pt>
                <c:pt idx="375">
                  <c:v>41108.193460648145</c:v>
                </c:pt>
                <c:pt idx="376">
                  <c:v>41108.212280092594</c:v>
                </c:pt>
                <c:pt idx="377">
                  <c:v>41108.214884259258</c:v>
                </c:pt>
                <c:pt idx="378">
                  <c:v>41108.217638888891</c:v>
                </c:pt>
                <c:pt idx="379">
                  <c:v>41108.233414351853</c:v>
                </c:pt>
                <c:pt idx="380">
                  <c:v>41108.239479166667</c:v>
                </c:pt>
                <c:pt idx="381">
                  <c:v>41108.27615740741</c:v>
                </c:pt>
                <c:pt idx="382">
                  <c:v>41108.320914351854</c:v>
                </c:pt>
                <c:pt idx="383">
                  <c:v>41108.363599537035</c:v>
                </c:pt>
                <c:pt idx="384">
                  <c:v>41108.397372685184</c:v>
                </c:pt>
                <c:pt idx="385">
                  <c:v>41108.404282407406</c:v>
                </c:pt>
                <c:pt idx="386">
                  <c:v>41108.467303240737</c:v>
                </c:pt>
                <c:pt idx="387">
                  <c:v>41108.467407407406</c:v>
                </c:pt>
                <c:pt idx="388">
                  <c:v>41121.48164351852</c:v>
                </c:pt>
                <c:pt idx="389">
                  <c:v>41121.482361111113</c:v>
                </c:pt>
                <c:pt idx="390">
                  <c:v>41121.482511574075</c:v>
                </c:pt>
                <c:pt idx="391">
                  <c:v>41121.482789351852</c:v>
                </c:pt>
                <c:pt idx="392">
                  <c:v>41121.483136574076</c:v>
                </c:pt>
                <c:pt idx="393">
                  <c:v>41121.483159722222</c:v>
                </c:pt>
                <c:pt idx="394">
                  <c:v>41121.483981481484</c:v>
                </c:pt>
                <c:pt idx="395">
                  <c:v>41121.487141203703</c:v>
                </c:pt>
                <c:pt idx="396">
                  <c:v>41121.501574074071</c:v>
                </c:pt>
                <c:pt idx="397">
                  <c:v>41121.505671296298</c:v>
                </c:pt>
                <c:pt idx="398">
                  <c:v>41121.506655092591</c:v>
                </c:pt>
                <c:pt idx="399">
                  <c:v>41121.507581018515</c:v>
                </c:pt>
                <c:pt idx="400">
                  <c:v>41121.507881944446</c:v>
                </c:pt>
                <c:pt idx="401">
                  <c:v>41121.508391203701</c:v>
                </c:pt>
                <c:pt idx="402">
                  <c:v>41121.521782407406</c:v>
                </c:pt>
                <c:pt idx="403">
                  <c:v>41121.523020833331</c:v>
                </c:pt>
                <c:pt idx="404">
                  <c:v>41121.524189814816</c:v>
                </c:pt>
                <c:pt idx="405">
                  <c:v>41121.524189814816</c:v>
                </c:pt>
                <c:pt idx="406">
                  <c:v>41121.524907407409</c:v>
                </c:pt>
                <c:pt idx="407">
                  <c:v>41121.525023148148</c:v>
                </c:pt>
                <c:pt idx="408">
                  <c:v>41121.526377314818</c:v>
                </c:pt>
                <c:pt idx="409">
                  <c:v>41121.529675925929</c:v>
                </c:pt>
                <c:pt idx="410">
                  <c:v>41121.542731481481</c:v>
                </c:pt>
                <c:pt idx="411">
                  <c:v>41121.54346064815</c:v>
                </c:pt>
                <c:pt idx="412">
                  <c:v>41121.544374999998</c:v>
                </c:pt>
                <c:pt idx="413">
                  <c:v>41121.545555555553</c:v>
                </c:pt>
                <c:pt idx="414">
                  <c:v>41121.546030092592</c:v>
                </c:pt>
                <c:pt idx="415">
                  <c:v>41121.547083333331</c:v>
                </c:pt>
                <c:pt idx="416">
                  <c:v>41121.548680555556</c:v>
                </c:pt>
                <c:pt idx="417">
                  <c:v>41121.550520833334</c:v>
                </c:pt>
                <c:pt idx="418">
                  <c:v>41121.55064814815</c:v>
                </c:pt>
                <c:pt idx="419">
                  <c:v>41121.551307870373</c:v>
                </c:pt>
                <c:pt idx="420">
                  <c:v>41121.563032407408</c:v>
                </c:pt>
                <c:pt idx="421">
                  <c:v>41121.56391203704</c:v>
                </c:pt>
                <c:pt idx="422">
                  <c:v>41121.564398148148</c:v>
                </c:pt>
                <c:pt idx="423">
                  <c:v>41121.566516203704</c:v>
                </c:pt>
                <c:pt idx="424">
                  <c:v>41121.56726851852</c:v>
                </c:pt>
                <c:pt idx="425">
                  <c:v>41121.569398148145</c:v>
                </c:pt>
                <c:pt idx="426">
                  <c:v>41121.569409722222</c:v>
                </c:pt>
                <c:pt idx="427">
                  <c:v>41121.571793981479</c:v>
                </c:pt>
                <c:pt idx="428">
                  <c:v>41121.589895833335</c:v>
                </c:pt>
                <c:pt idx="429">
                  <c:v>41121.625115740739</c:v>
                </c:pt>
                <c:pt idx="430">
                  <c:v>41121.62604166667</c:v>
                </c:pt>
                <c:pt idx="431">
                  <c:v>41121.627881944441</c:v>
                </c:pt>
                <c:pt idx="432">
                  <c:v>41121.62835648148</c:v>
                </c:pt>
                <c:pt idx="433">
                  <c:v>41121.629224537035</c:v>
                </c:pt>
                <c:pt idx="434">
                  <c:v>41121.629305555558</c:v>
                </c:pt>
                <c:pt idx="435">
                  <c:v>41121.62940972222</c:v>
                </c:pt>
                <c:pt idx="436">
                  <c:v>41121.630729166667</c:v>
                </c:pt>
                <c:pt idx="437">
                  <c:v>41121.636261574073</c:v>
                </c:pt>
                <c:pt idx="438">
                  <c:v>41121.636388888888</c:v>
                </c:pt>
                <c:pt idx="439">
                  <c:v>41121.648541666669</c:v>
                </c:pt>
                <c:pt idx="440">
                  <c:v>41121.648726851854</c:v>
                </c:pt>
                <c:pt idx="441">
                  <c:v>41121.651388888888</c:v>
                </c:pt>
                <c:pt idx="442">
                  <c:v>41121.667731481481</c:v>
                </c:pt>
                <c:pt idx="443">
                  <c:v>41121.667731481481</c:v>
                </c:pt>
                <c:pt idx="444">
                  <c:v>41121.669340277775</c:v>
                </c:pt>
                <c:pt idx="445">
                  <c:v>41121.670358796298</c:v>
                </c:pt>
                <c:pt idx="446">
                  <c:v>41121.676041666666</c:v>
                </c:pt>
                <c:pt idx="447">
                  <c:v>41121.676354166666</c:v>
                </c:pt>
                <c:pt idx="448">
                  <c:v>41121.687627314815</c:v>
                </c:pt>
                <c:pt idx="449">
                  <c:v>41121.694525462961</c:v>
                </c:pt>
                <c:pt idx="450">
                  <c:v>41121.695347222223</c:v>
                </c:pt>
                <c:pt idx="451">
                  <c:v>41121.696331018517</c:v>
                </c:pt>
                <c:pt idx="452">
                  <c:v>41121.709432870368</c:v>
                </c:pt>
                <c:pt idx="453">
                  <c:v>41121.712222222224</c:v>
                </c:pt>
                <c:pt idx="454">
                  <c:v>41121.713750000003</c:v>
                </c:pt>
                <c:pt idx="455">
                  <c:v>41121.713831018518</c:v>
                </c:pt>
                <c:pt idx="456">
                  <c:v>41121.714178240742</c:v>
                </c:pt>
                <c:pt idx="457">
                  <c:v>41121.716793981483</c:v>
                </c:pt>
                <c:pt idx="458">
                  <c:v>41121.717777777776</c:v>
                </c:pt>
                <c:pt idx="459">
                  <c:v>41121.718333333331</c:v>
                </c:pt>
                <c:pt idx="460">
                  <c:v>41121.729803240742</c:v>
                </c:pt>
                <c:pt idx="461">
                  <c:v>41121.730000000003</c:v>
                </c:pt>
                <c:pt idx="462">
                  <c:v>41121.732453703706</c:v>
                </c:pt>
                <c:pt idx="463">
                  <c:v>41121.732453703706</c:v>
                </c:pt>
                <c:pt idx="464">
                  <c:v>41121.732546296298</c:v>
                </c:pt>
                <c:pt idx="465">
                  <c:v>41121.732546296298</c:v>
                </c:pt>
                <c:pt idx="466">
                  <c:v>41121.734386574077</c:v>
                </c:pt>
                <c:pt idx="467">
                  <c:v>41121.734386574077</c:v>
                </c:pt>
                <c:pt idx="468">
                  <c:v>41121.734942129631</c:v>
                </c:pt>
                <c:pt idx="469">
                  <c:v>41121.734976851854</c:v>
                </c:pt>
                <c:pt idx="470">
                  <c:v>41121.735405092593</c:v>
                </c:pt>
                <c:pt idx="471">
                  <c:v>41121.73541666667</c:v>
                </c:pt>
                <c:pt idx="472">
                  <c:v>41121.736956018518</c:v>
                </c:pt>
                <c:pt idx="473">
                  <c:v>41121.737118055556</c:v>
                </c:pt>
                <c:pt idx="474">
                  <c:v>41121.737187500003</c:v>
                </c:pt>
                <c:pt idx="475">
                  <c:v>41121.737210648149</c:v>
                </c:pt>
                <c:pt idx="476">
                  <c:v>41121.737268518518</c:v>
                </c:pt>
                <c:pt idx="477">
                  <c:v>41121.737280092595</c:v>
                </c:pt>
                <c:pt idx="478">
                  <c:v>41121.738067129627</c:v>
                </c:pt>
                <c:pt idx="479">
                  <c:v>41121.738541666666</c:v>
                </c:pt>
                <c:pt idx="480">
                  <c:v>41121.739178240743</c:v>
                </c:pt>
                <c:pt idx="481">
                  <c:v>41121.750092592592</c:v>
                </c:pt>
                <c:pt idx="482">
                  <c:v>41121.750462962962</c:v>
                </c:pt>
                <c:pt idx="483">
                  <c:v>41121.753877314812</c:v>
                </c:pt>
                <c:pt idx="484">
                  <c:v>41121.754386574074</c:v>
                </c:pt>
                <c:pt idx="485">
                  <c:v>41121.756053240744</c:v>
                </c:pt>
                <c:pt idx="486">
                  <c:v>41121.756458333337</c:v>
                </c:pt>
                <c:pt idx="487">
                  <c:v>41121.756458333337</c:v>
                </c:pt>
                <c:pt idx="488">
                  <c:v>41121.756643518522</c:v>
                </c:pt>
                <c:pt idx="489">
                  <c:v>41121.772152777776</c:v>
                </c:pt>
                <c:pt idx="490">
                  <c:v>41121.772569444445</c:v>
                </c:pt>
                <c:pt idx="491">
                  <c:v>41121.774525462963</c:v>
                </c:pt>
                <c:pt idx="492">
                  <c:v>41121.774560185186</c:v>
                </c:pt>
                <c:pt idx="493">
                  <c:v>41121.795416666668</c:v>
                </c:pt>
                <c:pt idx="494">
                  <c:v>41121.796018518522</c:v>
                </c:pt>
                <c:pt idx="495">
                  <c:v>41121.796249999999</c:v>
                </c:pt>
                <c:pt idx="496">
                  <c:v>41121.797326388885</c:v>
                </c:pt>
                <c:pt idx="497">
                  <c:v>41121.798113425924</c:v>
                </c:pt>
                <c:pt idx="498">
                  <c:v>41121.801006944443</c:v>
                </c:pt>
                <c:pt idx="499">
                  <c:v>41121.801863425928</c:v>
                </c:pt>
                <c:pt idx="500">
                  <c:v>41121.813391203701</c:v>
                </c:pt>
                <c:pt idx="501">
                  <c:v>41121.815393518518</c:v>
                </c:pt>
                <c:pt idx="502">
                  <c:v>41121.816493055558</c:v>
                </c:pt>
                <c:pt idx="503">
                  <c:v>41121.817245370374</c:v>
                </c:pt>
                <c:pt idx="504">
                  <c:v>41121.817395833335</c:v>
                </c:pt>
                <c:pt idx="505">
                  <c:v>41121.819814814815</c:v>
                </c:pt>
                <c:pt idx="506">
                  <c:v>41121.819988425923</c:v>
                </c:pt>
                <c:pt idx="507">
                  <c:v>41121.820081018515</c:v>
                </c:pt>
                <c:pt idx="508">
                  <c:v>41121.821342592593</c:v>
                </c:pt>
                <c:pt idx="509">
                  <c:v>41121.822662037041</c:v>
                </c:pt>
                <c:pt idx="510">
                  <c:v>41121.826296296298</c:v>
                </c:pt>
                <c:pt idx="511">
                  <c:v>41121.834444444445</c:v>
                </c:pt>
                <c:pt idx="512">
                  <c:v>41121.838101851848</c:v>
                </c:pt>
                <c:pt idx="513">
                  <c:v>41121.838437500002</c:v>
                </c:pt>
                <c:pt idx="514">
                  <c:v>41121.839224537034</c:v>
                </c:pt>
                <c:pt idx="515">
                  <c:v>41121.843298611115</c:v>
                </c:pt>
                <c:pt idx="516">
                  <c:v>41121.854525462964</c:v>
                </c:pt>
                <c:pt idx="517">
                  <c:v>41121.855682870373</c:v>
                </c:pt>
                <c:pt idx="518">
                  <c:v>41121.856678240743</c:v>
                </c:pt>
                <c:pt idx="519">
                  <c:v>41121.857361111113</c:v>
                </c:pt>
                <c:pt idx="520">
                  <c:v>41121.857569444444</c:v>
                </c:pt>
                <c:pt idx="521">
                  <c:v>41121.857638888891</c:v>
                </c:pt>
                <c:pt idx="522">
                  <c:v>41121.85769675926</c:v>
                </c:pt>
                <c:pt idx="523">
                  <c:v>41121.857916666668</c:v>
                </c:pt>
                <c:pt idx="524">
                  <c:v>41121.858252314814</c:v>
                </c:pt>
                <c:pt idx="525">
                  <c:v>41121.858425925922</c:v>
                </c:pt>
                <c:pt idx="526">
                  <c:v>41121.858587962961</c:v>
                </c:pt>
                <c:pt idx="527">
                  <c:v>41121.859085648146</c:v>
                </c:pt>
                <c:pt idx="528">
                  <c:v>41121.860798611109</c:v>
                </c:pt>
                <c:pt idx="529">
                  <c:v>41121.861712962964</c:v>
                </c:pt>
                <c:pt idx="530">
                  <c:v>41121.86278935185</c:v>
                </c:pt>
                <c:pt idx="531">
                  <c:v>41121.876840277779</c:v>
                </c:pt>
                <c:pt idx="532">
                  <c:v>41121.878599537034</c:v>
                </c:pt>
                <c:pt idx="533">
                  <c:v>41121.880104166667</c:v>
                </c:pt>
                <c:pt idx="534">
                  <c:v>41121.880879629629</c:v>
                </c:pt>
                <c:pt idx="535">
                  <c:v>41121.8825</c:v>
                </c:pt>
                <c:pt idx="536">
                  <c:v>41121.882928240739</c:v>
                </c:pt>
                <c:pt idx="537">
                  <c:v>41121.885324074072</c:v>
                </c:pt>
                <c:pt idx="538">
                  <c:v>41121.897291666668</c:v>
                </c:pt>
                <c:pt idx="539">
                  <c:v>41121.897581018522</c:v>
                </c:pt>
                <c:pt idx="540">
                  <c:v>41121.898634259262</c:v>
                </c:pt>
                <c:pt idx="541">
                  <c:v>41121.900868055556</c:v>
                </c:pt>
                <c:pt idx="542">
                  <c:v>41121.904537037037</c:v>
                </c:pt>
                <c:pt idx="543">
                  <c:v>41121.918402777781</c:v>
                </c:pt>
                <c:pt idx="544">
                  <c:v>41121.919317129628</c:v>
                </c:pt>
                <c:pt idx="545">
                  <c:v>41121.937534722223</c:v>
                </c:pt>
                <c:pt idx="546">
                  <c:v>41121.939189814817</c:v>
                </c:pt>
                <c:pt idx="547">
                  <c:v>41121.941388888888</c:v>
                </c:pt>
                <c:pt idx="548">
                  <c:v>41121.944907407407</c:v>
                </c:pt>
                <c:pt idx="549">
                  <c:v>41121.945370370369</c:v>
                </c:pt>
                <c:pt idx="550">
                  <c:v>41121.945740740739</c:v>
                </c:pt>
                <c:pt idx="551">
                  <c:v>41121.946145833332</c:v>
                </c:pt>
                <c:pt idx="552">
                  <c:v>41121.946412037039</c:v>
                </c:pt>
                <c:pt idx="553">
                  <c:v>41121.946759259263</c:v>
                </c:pt>
                <c:pt idx="554">
                  <c:v>41121.961400462962</c:v>
                </c:pt>
                <c:pt idx="555">
                  <c:v>41121.966249999998</c:v>
                </c:pt>
                <c:pt idx="556">
                  <c:v>41121.981157407405</c:v>
                </c:pt>
                <c:pt idx="557">
                  <c:v>41121.982777777775</c:v>
                </c:pt>
                <c:pt idx="558">
                  <c:v>41121.989571759259</c:v>
                </c:pt>
                <c:pt idx="559">
                  <c:v>41122.000092592592</c:v>
                </c:pt>
                <c:pt idx="560">
                  <c:v>41122.005069444444</c:v>
                </c:pt>
                <c:pt idx="561">
                  <c:v>41122.00540509259</c:v>
                </c:pt>
                <c:pt idx="562">
                  <c:v>41122.006331018521</c:v>
                </c:pt>
                <c:pt idx="563">
                  <c:v>41122.010069444441</c:v>
                </c:pt>
                <c:pt idx="564">
                  <c:v>41122.027129629627</c:v>
                </c:pt>
                <c:pt idx="565">
                  <c:v>41122.027291666665</c:v>
                </c:pt>
                <c:pt idx="566">
                  <c:v>41122.045416666668</c:v>
                </c:pt>
                <c:pt idx="567">
                  <c:v>41122.04724537037</c:v>
                </c:pt>
                <c:pt idx="568">
                  <c:v>41122.05091435185</c:v>
                </c:pt>
                <c:pt idx="569">
                  <c:v>41122.065486111111</c:v>
                </c:pt>
                <c:pt idx="570">
                  <c:v>41122.066041666665</c:v>
                </c:pt>
                <c:pt idx="571">
                  <c:v>41122.066458333335</c:v>
                </c:pt>
                <c:pt idx="572">
                  <c:v>41122.085520833331</c:v>
                </c:pt>
                <c:pt idx="573">
                  <c:v>41122.1</c:v>
                </c:pt>
                <c:pt idx="574">
                  <c:v>41122.105127314811</c:v>
                </c:pt>
                <c:pt idx="575">
                  <c:v>41122.110208333332</c:v>
                </c:pt>
                <c:pt idx="576">
                  <c:v>41122.112002314818</c:v>
                </c:pt>
                <c:pt idx="577">
                  <c:v>41122.125555555554</c:v>
                </c:pt>
                <c:pt idx="578">
                  <c:v>41122.147407407407</c:v>
                </c:pt>
                <c:pt idx="579">
                  <c:v>41122.214502314811</c:v>
                </c:pt>
                <c:pt idx="580">
                  <c:v>41122.23914351852</c:v>
                </c:pt>
                <c:pt idx="581">
                  <c:v>41122.25608796296</c:v>
                </c:pt>
                <c:pt idx="582">
                  <c:v>41122.274236111109</c:v>
                </c:pt>
                <c:pt idx="583">
                  <c:v>41122.296469907407</c:v>
                </c:pt>
                <c:pt idx="584">
                  <c:v>41122.314201388886</c:v>
                </c:pt>
                <c:pt idx="585">
                  <c:v>41122.343402777777</c:v>
                </c:pt>
                <c:pt idx="586">
                  <c:v>41122.357488425929</c:v>
                </c:pt>
                <c:pt idx="587">
                  <c:v>41122.360856481479</c:v>
                </c:pt>
                <c:pt idx="588">
                  <c:v>41122.376736111109</c:v>
                </c:pt>
                <c:pt idx="589">
                  <c:v>41122.378252314818</c:v>
                </c:pt>
                <c:pt idx="590">
                  <c:v>41122.381643518522</c:v>
                </c:pt>
                <c:pt idx="591">
                  <c:v>41122.382245370369</c:v>
                </c:pt>
                <c:pt idx="592">
                  <c:v>41122.384699074071</c:v>
                </c:pt>
                <c:pt idx="593">
                  <c:v>41122.396493055552</c:v>
                </c:pt>
                <c:pt idx="594">
                  <c:v>41122.396944444445</c:v>
                </c:pt>
                <c:pt idx="595">
                  <c:v>41122.397118055553</c:v>
                </c:pt>
                <c:pt idx="596">
                  <c:v>41122.397696759261</c:v>
                </c:pt>
                <c:pt idx="597">
                  <c:v>41122.399722222224</c:v>
                </c:pt>
                <c:pt idx="598">
                  <c:v>41122.426053240742</c:v>
                </c:pt>
                <c:pt idx="599">
                  <c:v>41122.426319444443</c:v>
                </c:pt>
                <c:pt idx="600">
                  <c:v>41122.465486111112</c:v>
                </c:pt>
                <c:pt idx="601">
                  <c:v>41122.466354166667</c:v>
                </c:pt>
                <c:pt idx="602">
                  <c:v>41122.468368055554</c:v>
                </c:pt>
                <c:pt idx="603">
                  <c:v>41122.479444444441</c:v>
                </c:pt>
                <c:pt idx="604">
                  <c:v>41122.485509259262</c:v>
                </c:pt>
                <c:pt idx="605">
                  <c:v>41122.501111111109</c:v>
                </c:pt>
                <c:pt idx="606">
                  <c:v>41122.528761574074</c:v>
                </c:pt>
                <c:pt idx="607">
                  <c:v>41122.538240740738</c:v>
                </c:pt>
                <c:pt idx="608">
                  <c:v>41122.545844907407</c:v>
                </c:pt>
                <c:pt idx="609">
                  <c:v>41122.546539351853</c:v>
                </c:pt>
                <c:pt idx="610">
                  <c:v>41122.547106481485</c:v>
                </c:pt>
                <c:pt idx="611">
                  <c:v>41122.568368055552</c:v>
                </c:pt>
                <c:pt idx="612">
                  <c:v>41122.568506944444</c:v>
                </c:pt>
                <c:pt idx="613">
                  <c:v>41122.572233796294</c:v>
                </c:pt>
                <c:pt idx="614">
                  <c:v>41122.586157407408</c:v>
                </c:pt>
                <c:pt idx="615">
                  <c:v>41122.590185185189</c:v>
                </c:pt>
                <c:pt idx="616">
                  <c:v>41122.590451388889</c:v>
                </c:pt>
                <c:pt idx="617">
                  <c:v>41122.610474537039</c:v>
                </c:pt>
                <c:pt idx="618">
                  <c:v>41122.611724537041</c:v>
                </c:pt>
                <c:pt idx="619">
                  <c:v>41122.611967592595</c:v>
                </c:pt>
                <c:pt idx="620">
                  <c:v>41122.614374999997</c:v>
                </c:pt>
                <c:pt idx="621">
                  <c:v>41122.62872685185</c:v>
                </c:pt>
                <c:pt idx="622">
                  <c:v>41122.630949074075</c:v>
                </c:pt>
                <c:pt idx="623">
                  <c:v>41122.648796296293</c:v>
                </c:pt>
                <c:pt idx="624">
                  <c:v>41122.649039351854</c:v>
                </c:pt>
                <c:pt idx="625">
                  <c:v>41122.650856481479</c:v>
                </c:pt>
                <c:pt idx="626">
                  <c:v>41122.651203703703</c:v>
                </c:pt>
                <c:pt idx="627">
                  <c:v>41122.671736111108</c:v>
                </c:pt>
                <c:pt idx="628">
                  <c:v>41122.672708333332</c:v>
                </c:pt>
                <c:pt idx="629">
                  <c:v>41122.688275462962</c:v>
                </c:pt>
                <c:pt idx="630">
                  <c:v>41122.68990740741</c:v>
                </c:pt>
                <c:pt idx="631">
                  <c:v>41122.691111111111</c:v>
                </c:pt>
                <c:pt idx="632">
                  <c:v>41122.692175925928</c:v>
                </c:pt>
                <c:pt idx="633">
                  <c:v>41122.69635416667</c:v>
                </c:pt>
                <c:pt idx="634">
                  <c:v>41122.715590277781</c:v>
                </c:pt>
                <c:pt idx="635">
                  <c:v>41122.716770833336</c:v>
                </c:pt>
                <c:pt idx="636">
                  <c:v>41122.717326388891</c:v>
                </c:pt>
                <c:pt idx="637">
                  <c:v>41122.72928240741</c:v>
                </c:pt>
                <c:pt idx="638">
                  <c:v>41122.751828703702</c:v>
                </c:pt>
                <c:pt idx="639">
                  <c:v>41122.755740740744</c:v>
                </c:pt>
                <c:pt idx="640">
                  <c:v>41122.778807870367</c:v>
                </c:pt>
                <c:pt idx="641">
                  <c:v>41122.779664351852</c:v>
                </c:pt>
                <c:pt idx="642">
                  <c:v>41122.779733796298</c:v>
                </c:pt>
                <c:pt idx="643">
                  <c:v>41122.794537037036</c:v>
                </c:pt>
                <c:pt idx="644">
                  <c:v>41122.796041666668</c:v>
                </c:pt>
                <c:pt idx="645">
                  <c:v>41122.815254629626</c:v>
                </c:pt>
                <c:pt idx="646">
                  <c:v>41122.82136574074</c:v>
                </c:pt>
                <c:pt idx="647">
                  <c:v>41122.838310185187</c:v>
                </c:pt>
                <c:pt idx="648">
                  <c:v>41122.840543981481</c:v>
                </c:pt>
                <c:pt idx="649">
                  <c:v>41122.856261574074</c:v>
                </c:pt>
                <c:pt idx="650">
                  <c:v>41122.857361111113</c:v>
                </c:pt>
                <c:pt idx="651">
                  <c:v>41122.857812499999</c:v>
                </c:pt>
                <c:pt idx="652">
                  <c:v>41122.858923611115</c:v>
                </c:pt>
                <c:pt idx="653">
                  <c:v>41122.859722222223</c:v>
                </c:pt>
                <c:pt idx="654">
                  <c:v>41122.859814814816</c:v>
                </c:pt>
                <c:pt idx="655">
                  <c:v>41122.860347222224</c:v>
                </c:pt>
                <c:pt idx="656">
                  <c:v>41122.861215277779</c:v>
                </c:pt>
                <c:pt idx="657">
                  <c:v>41122.861273148148</c:v>
                </c:pt>
                <c:pt idx="658">
                  <c:v>41122.861527777779</c:v>
                </c:pt>
                <c:pt idx="659">
                  <c:v>41122.86446759259</c:v>
                </c:pt>
                <c:pt idx="660">
                  <c:v>41122.87605324074</c:v>
                </c:pt>
                <c:pt idx="661">
                  <c:v>41122.880358796298</c:v>
                </c:pt>
                <c:pt idx="662">
                  <c:v>41122.88082175926</c:v>
                </c:pt>
                <c:pt idx="663">
                  <c:v>41122.881504629629</c:v>
                </c:pt>
                <c:pt idx="664">
                  <c:v>41122.897627314815</c:v>
                </c:pt>
                <c:pt idx="665">
                  <c:v>41122.900787037041</c:v>
                </c:pt>
                <c:pt idx="666">
                  <c:v>41122.904872685183</c:v>
                </c:pt>
                <c:pt idx="667">
                  <c:v>41122.90488425926</c:v>
                </c:pt>
                <c:pt idx="668">
                  <c:v>41122.921875</c:v>
                </c:pt>
                <c:pt idx="669">
                  <c:v>41122.944467592592</c:v>
                </c:pt>
                <c:pt idx="670">
                  <c:v>41122.983425925922</c:v>
                </c:pt>
                <c:pt idx="671">
                  <c:v>41122.984907407408</c:v>
                </c:pt>
                <c:pt idx="672">
                  <c:v>41122.986678240741</c:v>
                </c:pt>
                <c:pt idx="673">
                  <c:v>41123.002233796295</c:v>
                </c:pt>
                <c:pt idx="674">
                  <c:v>41123.03224537037</c:v>
                </c:pt>
                <c:pt idx="675">
                  <c:v>41123.041967592595</c:v>
                </c:pt>
                <c:pt idx="676">
                  <c:v>41123.045844907407</c:v>
                </c:pt>
                <c:pt idx="677">
                  <c:v>41123.047372685185</c:v>
                </c:pt>
                <c:pt idx="678">
                  <c:v>41123.05201388889</c:v>
                </c:pt>
                <c:pt idx="679">
                  <c:v>41123.072627314818</c:v>
                </c:pt>
                <c:pt idx="680">
                  <c:v>41123.072905092595</c:v>
                </c:pt>
                <c:pt idx="681">
                  <c:v>41123.107002314813</c:v>
                </c:pt>
                <c:pt idx="682">
                  <c:v>41123.113912037035</c:v>
                </c:pt>
                <c:pt idx="683">
                  <c:v>41123.233912037038</c:v>
                </c:pt>
                <c:pt idx="684">
                  <c:v>41124.634733796294</c:v>
                </c:pt>
                <c:pt idx="685">
                  <c:v>41124.647222222222</c:v>
                </c:pt>
                <c:pt idx="686">
                  <c:v>41124.648912037039</c:v>
                </c:pt>
                <c:pt idx="687">
                  <c:v>41124.650694444441</c:v>
                </c:pt>
                <c:pt idx="688">
                  <c:v>41124.654965277776</c:v>
                </c:pt>
                <c:pt idx="689">
                  <c:v>41124.654965277776</c:v>
                </c:pt>
                <c:pt idx="690">
                  <c:v>41124.672129629631</c:v>
                </c:pt>
                <c:pt idx="691">
                  <c:v>41124.687847222223</c:v>
                </c:pt>
                <c:pt idx="692">
                  <c:v>41124.710925925923</c:v>
                </c:pt>
                <c:pt idx="693">
                  <c:v>41124.711168981485</c:v>
                </c:pt>
                <c:pt idx="694">
                  <c:v>41124.711284722223</c:v>
                </c:pt>
                <c:pt idx="695">
                  <c:v>41124.715868055559</c:v>
                </c:pt>
                <c:pt idx="696">
                  <c:v>41124.716840277775</c:v>
                </c:pt>
                <c:pt idx="697">
                  <c:v>41124.73201388889</c:v>
                </c:pt>
                <c:pt idx="698">
                  <c:v>41124.735729166663</c:v>
                </c:pt>
                <c:pt idx="699">
                  <c:v>41124.736504629633</c:v>
                </c:pt>
                <c:pt idx="700">
                  <c:v>41124.752557870372</c:v>
                </c:pt>
                <c:pt idx="701">
                  <c:v>41124.756238425929</c:v>
                </c:pt>
                <c:pt idx="702">
                  <c:v>41124.756874999999</c:v>
                </c:pt>
                <c:pt idx="703">
                  <c:v>41124.758738425924</c:v>
                </c:pt>
                <c:pt idx="704">
                  <c:v>41124.760300925926</c:v>
                </c:pt>
                <c:pt idx="705">
                  <c:v>41124.773657407408</c:v>
                </c:pt>
                <c:pt idx="706">
                  <c:v>41124.77516203704</c:v>
                </c:pt>
                <c:pt idx="707">
                  <c:v>41124.775694444441</c:v>
                </c:pt>
                <c:pt idx="708">
                  <c:v>41124.79310185185</c:v>
                </c:pt>
                <c:pt idx="709">
                  <c:v>41124.793252314812</c:v>
                </c:pt>
                <c:pt idx="710">
                  <c:v>41124.793680555558</c:v>
                </c:pt>
                <c:pt idx="711">
                  <c:v>41124.798136574071</c:v>
                </c:pt>
                <c:pt idx="712">
                  <c:v>41124.798807870371</c:v>
                </c:pt>
                <c:pt idx="713">
                  <c:v>41124.799745370372</c:v>
                </c:pt>
                <c:pt idx="714">
                  <c:v>41124.80128472222</c:v>
                </c:pt>
                <c:pt idx="715">
                  <c:v>41124.801921296297</c:v>
                </c:pt>
                <c:pt idx="716">
                  <c:v>41124.813379629632</c:v>
                </c:pt>
                <c:pt idx="717">
                  <c:v>41124.815520833334</c:v>
                </c:pt>
                <c:pt idx="718">
                  <c:v>41124.817002314812</c:v>
                </c:pt>
                <c:pt idx="719">
                  <c:v>41124.817025462966</c:v>
                </c:pt>
                <c:pt idx="720">
                  <c:v>41124.818495370368</c:v>
                </c:pt>
                <c:pt idx="721">
                  <c:v>41124.819293981483</c:v>
                </c:pt>
                <c:pt idx="722">
                  <c:v>41124.820462962962</c:v>
                </c:pt>
                <c:pt idx="723">
                  <c:v>41124.820462962962</c:v>
                </c:pt>
                <c:pt idx="724">
                  <c:v>41124.821018518516</c:v>
                </c:pt>
                <c:pt idx="725">
                  <c:v>41124.822905092595</c:v>
                </c:pt>
                <c:pt idx="726">
                  <c:v>41124.833796296298</c:v>
                </c:pt>
                <c:pt idx="727">
                  <c:v>41124.837569444448</c:v>
                </c:pt>
                <c:pt idx="728">
                  <c:v>41124.838622685187</c:v>
                </c:pt>
                <c:pt idx="729">
                  <c:v>41124.855578703704</c:v>
                </c:pt>
                <c:pt idx="730">
                  <c:v>41124.857210648152</c:v>
                </c:pt>
                <c:pt idx="731">
                  <c:v>41124.858842592592</c:v>
                </c:pt>
                <c:pt idx="732">
                  <c:v>41124.858946759261</c:v>
                </c:pt>
                <c:pt idx="733">
                  <c:v>41124.860439814816</c:v>
                </c:pt>
                <c:pt idx="734">
                  <c:v>41124.861122685186</c:v>
                </c:pt>
                <c:pt idx="735">
                  <c:v>41124.864016203705</c:v>
                </c:pt>
                <c:pt idx="736">
                  <c:v>41124.875034722223</c:v>
                </c:pt>
                <c:pt idx="737">
                  <c:v>41124.87572916667</c:v>
                </c:pt>
                <c:pt idx="738">
                  <c:v>41124.881956018522</c:v>
                </c:pt>
                <c:pt idx="739">
                  <c:v>41124.903784722221</c:v>
                </c:pt>
                <c:pt idx="740">
                  <c:v>41124.90520833333</c:v>
                </c:pt>
                <c:pt idx="741">
                  <c:v>41124.906145833331</c:v>
                </c:pt>
                <c:pt idx="742">
                  <c:v>41124.916759259257</c:v>
                </c:pt>
                <c:pt idx="743">
                  <c:v>41124.926053240742</c:v>
                </c:pt>
                <c:pt idx="744">
                  <c:v>41124.940844907411</c:v>
                </c:pt>
                <c:pt idx="745">
                  <c:v>41124.942418981482</c:v>
                </c:pt>
                <c:pt idx="746">
                  <c:v>41124.943229166667</c:v>
                </c:pt>
                <c:pt idx="747">
                  <c:v>41124.945405092592</c:v>
                </c:pt>
                <c:pt idx="748">
                  <c:v>41124.959432870368</c:v>
                </c:pt>
                <c:pt idx="749">
                  <c:v>41124.982638888891</c:v>
                </c:pt>
                <c:pt idx="750">
                  <c:v>41125.005648148152</c:v>
                </c:pt>
                <c:pt idx="751">
                  <c:v>41125.00922453704</c:v>
                </c:pt>
                <c:pt idx="752">
                  <c:v>41125.029120370367</c:v>
                </c:pt>
                <c:pt idx="753">
                  <c:v>41125.066921296297</c:v>
                </c:pt>
                <c:pt idx="754">
                  <c:v>41125.068356481483</c:v>
                </c:pt>
                <c:pt idx="755">
                  <c:v>41125.085370370369</c:v>
                </c:pt>
                <c:pt idx="756">
                  <c:v>41125.110115740739</c:v>
                </c:pt>
                <c:pt idx="757">
                  <c:v>41125.129386574074</c:v>
                </c:pt>
                <c:pt idx="758">
                  <c:v>41125.250740740739</c:v>
                </c:pt>
                <c:pt idx="759">
                  <c:v>41125.257314814815</c:v>
                </c:pt>
                <c:pt idx="760">
                  <c:v>41125.318182870367</c:v>
                </c:pt>
                <c:pt idx="761">
                  <c:v>41125.320034722223</c:v>
                </c:pt>
                <c:pt idx="762">
                  <c:v>41125.321250000001</c:v>
                </c:pt>
                <c:pt idx="763">
                  <c:v>41125.333425925928</c:v>
                </c:pt>
                <c:pt idx="764">
                  <c:v>41125.417557870373</c:v>
                </c:pt>
                <c:pt idx="765">
                  <c:v>41125.420740740738</c:v>
                </c:pt>
                <c:pt idx="766">
                  <c:v>41125.437835648147</c:v>
                </c:pt>
                <c:pt idx="767">
                  <c:v>41125.439629629633</c:v>
                </c:pt>
                <c:pt idx="768">
                  <c:v>41125.442048611112</c:v>
                </c:pt>
                <c:pt idx="769">
                  <c:v>41125.446828703702</c:v>
                </c:pt>
                <c:pt idx="770">
                  <c:v>41125.48060185185</c:v>
                </c:pt>
                <c:pt idx="771">
                  <c:v>41125.507291666669</c:v>
                </c:pt>
                <c:pt idx="772">
                  <c:v>41125.521215277775</c:v>
                </c:pt>
                <c:pt idx="773">
                  <c:v>41125.528263888889</c:v>
                </c:pt>
                <c:pt idx="774">
                  <c:v>41125.530370370368</c:v>
                </c:pt>
                <c:pt idx="775">
                  <c:v>41125.564756944441</c:v>
                </c:pt>
                <c:pt idx="776">
                  <c:v>41125.569062499999</c:v>
                </c:pt>
                <c:pt idx="777">
                  <c:v>41125.569884259261</c:v>
                </c:pt>
                <c:pt idx="778">
                  <c:v>41125.609259259261</c:v>
                </c:pt>
                <c:pt idx="779">
                  <c:v>41125.649895833332</c:v>
                </c:pt>
                <c:pt idx="780">
                  <c:v>41125.656041666669</c:v>
                </c:pt>
                <c:pt idx="781">
                  <c:v>41125.656053240738</c:v>
                </c:pt>
                <c:pt idx="782">
                  <c:v>41125.668182870373</c:v>
                </c:pt>
                <c:pt idx="783">
                  <c:v>41125.672685185185</c:v>
                </c:pt>
                <c:pt idx="784">
                  <c:v>41125.673298611109</c:v>
                </c:pt>
                <c:pt idx="785">
                  <c:v>41125.685370370367</c:v>
                </c:pt>
                <c:pt idx="786">
                  <c:v>41125.693148148152</c:v>
                </c:pt>
                <c:pt idx="787">
                  <c:v>41125.693344907406</c:v>
                </c:pt>
                <c:pt idx="788">
                  <c:v>41125.693842592591</c:v>
                </c:pt>
                <c:pt idx="789">
                  <c:v>41125.695162037038</c:v>
                </c:pt>
                <c:pt idx="790">
                  <c:v>41125.709918981483</c:v>
                </c:pt>
                <c:pt idx="791">
                  <c:v>41125.71166666667</c:v>
                </c:pt>
                <c:pt idx="792">
                  <c:v>41125.712372685186</c:v>
                </c:pt>
                <c:pt idx="793">
                  <c:v>41125.713113425925</c:v>
                </c:pt>
                <c:pt idx="794">
                  <c:v>41125.714942129627</c:v>
                </c:pt>
                <c:pt idx="795">
                  <c:v>41125.716423611113</c:v>
                </c:pt>
                <c:pt idx="796">
                  <c:v>41125.717731481483</c:v>
                </c:pt>
                <c:pt idx="797">
                  <c:v>41125.71775462963</c:v>
                </c:pt>
                <c:pt idx="798">
                  <c:v>41125.729722222219</c:v>
                </c:pt>
                <c:pt idx="799">
                  <c:v>41125.732245370367</c:v>
                </c:pt>
                <c:pt idx="800">
                  <c:v>41125.73474537037</c:v>
                </c:pt>
                <c:pt idx="801">
                  <c:v>41125.735729166663</c:v>
                </c:pt>
                <c:pt idx="802">
                  <c:v>41125.736377314817</c:v>
                </c:pt>
                <c:pt idx="803">
                  <c:v>41125.755949074075</c:v>
                </c:pt>
                <c:pt idx="804">
                  <c:v>41125.756493055553</c:v>
                </c:pt>
                <c:pt idx="805">
                  <c:v>41125.758587962962</c:v>
                </c:pt>
                <c:pt idx="806">
                  <c:v>41125.759502314817</c:v>
                </c:pt>
                <c:pt idx="807">
                  <c:v>41125.759502314817</c:v>
                </c:pt>
                <c:pt idx="808">
                  <c:v>41125.77107638889</c:v>
                </c:pt>
                <c:pt idx="809">
                  <c:v>41125.771550925929</c:v>
                </c:pt>
                <c:pt idx="810">
                  <c:v>41125.771562499998</c:v>
                </c:pt>
                <c:pt idx="811">
                  <c:v>41125.794351851851</c:v>
                </c:pt>
                <c:pt idx="812">
                  <c:v>41125.80028935185</c:v>
                </c:pt>
                <c:pt idx="813">
                  <c:v>41125.812696759262</c:v>
                </c:pt>
                <c:pt idx="814">
                  <c:v>41125.812835648147</c:v>
                </c:pt>
                <c:pt idx="815">
                  <c:v>41125.815682870372</c:v>
                </c:pt>
                <c:pt idx="816">
                  <c:v>41125.816782407404</c:v>
                </c:pt>
                <c:pt idx="817">
                  <c:v>41125.818472222221</c:v>
                </c:pt>
                <c:pt idx="818">
                  <c:v>41125.819097222222</c:v>
                </c:pt>
                <c:pt idx="819">
                  <c:v>41125.821817129632</c:v>
                </c:pt>
                <c:pt idx="820">
                  <c:v>41125.840185185189</c:v>
                </c:pt>
                <c:pt idx="821">
                  <c:v>41125.84103009259</c:v>
                </c:pt>
                <c:pt idx="822">
                  <c:v>41125.85832175926</c:v>
                </c:pt>
                <c:pt idx="823">
                  <c:v>41125.861273148148</c:v>
                </c:pt>
                <c:pt idx="824">
                  <c:v>41125.875081018516</c:v>
                </c:pt>
                <c:pt idx="825">
                  <c:v>41125.876307870371</c:v>
                </c:pt>
                <c:pt idx="826">
                  <c:v>41125.876493055555</c:v>
                </c:pt>
                <c:pt idx="827">
                  <c:v>41125.877534722225</c:v>
                </c:pt>
                <c:pt idx="828">
                  <c:v>41125.879467592589</c:v>
                </c:pt>
                <c:pt idx="829">
                  <c:v>41125.882824074077</c:v>
                </c:pt>
                <c:pt idx="830">
                  <c:v>41125.896157407406</c:v>
                </c:pt>
                <c:pt idx="831">
                  <c:v>41125.905300925922</c:v>
                </c:pt>
                <c:pt idx="832">
                  <c:v>41125.921446759261</c:v>
                </c:pt>
                <c:pt idx="833">
                  <c:v>41125.925069444442</c:v>
                </c:pt>
                <c:pt idx="834">
                  <c:v>41125.925717592596</c:v>
                </c:pt>
                <c:pt idx="835">
                  <c:v>41125.926018518519</c:v>
                </c:pt>
                <c:pt idx="836">
                  <c:v>41125.92628472222</c:v>
                </c:pt>
                <c:pt idx="837">
                  <c:v>41125.927002314813</c:v>
                </c:pt>
                <c:pt idx="838">
                  <c:v>41125.938668981478</c:v>
                </c:pt>
                <c:pt idx="839">
                  <c:v>41125.941122685188</c:v>
                </c:pt>
                <c:pt idx="840">
                  <c:v>41125.943124999998</c:v>
                </c:pt>
                <c:pt idx="841">
                  <c:v>41125.943310185183</c:v>
                </c:pt>
                <c:pt idx="842">
                  <c:v>41125.945520833331</c:v>
                </c:pt>
                <c:pt idx="843">
                  <c:v>41125.947002314817</c:v>
                </c:pt>
                <c:pt idx="844">
                  <c:v>41125.959537037037</c:v>
                </c:pt>
                <c:pt idx="845">
                  <c:v>41125.96197916667</c:v>
                </c:pt>
                <c:pt idx="846">
                  <c:v>41125.96435185185</c:v>
                </c:pt>
                <c:pt idx="847">
                  <c:v>41125.980023148149</c:v>
                </c:pt>
                <c:pt idx="848">
                  <c:v>41125.984432870369</c:v>
                </c:pt>
                <c:pt idx="849">
                  <c:v>41125.984432870369</c:v>
                </c:pt>
                <c:pt idx="850">
                  <c:v>41126.02207175926</c:v>
                </c:pt>
                <c:pt idx="851">
                  <c:v>41126.022141203706</c:v>
                </c:pt>
                <c:pt idx="852">
                  <c:v>41126.022291666668</c:v>
                </c:pt>
                <c:pt idx="853">
                  <c:v>41126.022916666669</c:v>
                </c:pt>
                <c:pt idx="854">
                  <c:v>41126.112060185187</c:v>
                </c:pt>
                <c:pt idx="855">
                  <c:v>41126.188877314817</c:v>
                </c:pt>
                <c:pt idx="856">
                  <c:v>41126.252303240741</c:v>
                </c:pt>
                <c:pt idx="857">
                  <c:v>41126.254479166666</c:v>
                </c:pt>
                <c:pt idx="858">
                  <c:v>41126.258900462963</c:v>
                </c:pt>
                <c:pt idx="859">
                  <c:v>41126.27480324074</c:v>
                </c:pt>
                <c:pt idx="860">
                  <c:v>41126.294178240743</c:v>
                </c:pt>
                <c:pt idx="861">
                  <c:v>41126.364155092589</c:v>
                </c:pt>
                <c:pt idx="862">
                  <c:v>41126.421041666668</c:v>
                </c:pt>
                <c:pt idx="863">
                  <c:v>41126.439074074071</c:v>
                </c:pt>
                <c:pt idx="864">
                  <c:v>41126.440405092595</c:v>
                </c:pt>
                <c:pt idx="865">
                  <c:v>41126.440648148149</c:v>
                </c:pt>
                <c:pt idx="866">
                  <c:v>41126.445347222223</c:v>
                </c:pt>
                <c:pt idx="867">
                  <c:v>41126.446111111109</c:v>
                </c:pt>
                <c:pt idx="868">
                  <c:v>41126.446388888886</c:v>
                </c:pt>
                <c:pt idx="869">
                  <c:v>41126.459976851853</c:v>
                </c:pt>
                <c:pt idx="870">
                  <c:v>41126.463090277779</c:v>
                </c:pt>
                <c:pt idx="871">
                  <c:v>41126.463194444441</c:v>
                </c:pt>
                <c:pt idx="872">
                  <c:v>41126.465914351851</c:v>
                </c:pt>
                <c:pt idx="873">
                  <c:v>41126.466874999998</c:v>
                </c:pt>
                <c:pt idx="874">
                  <c:v>41126.485451388886</c:v>
                </c:pt>
                <c:pt idx="875">
                  <c:v>41126.488923611112</c:v>
                </c:pt>
                <c:pt idx="876">
                  <c:v>41126.500891203701</c:v>
                </c:pt>
                <c:pt idx="877">
                  <c:v>41126.504791666666</c:v>
                </c:pt>
                <c:pt idx="878">
                  <c:v>41126.509965277779</c:v>
                </c:pt>
                <c:pt idx="879">
                  <c:v>41126.543622685182</c:v>
                </c:pt>
                <c:pt idx="880">
                  <c:v>41126.543692129628</c:v>
                </c:pt>
                <c:pt idx="881">
                  <c:v>41126.54546296296</c:v>
                </c:pt>
                <c:pt idx="882">
                  <c:v>41126.546157407407</c:v>
                </c:pt>
                <c:pt idx="883">
                  <c:v>41126.550416666665</c:v>
                </c:pt>
                <c:pt idx="884">
                  <c:v>41126.564108796294</c:v>
                </c:pt>
                <c:pt idx="885">
                  <c:v>41126.564120370371</c:v>
                </c:pt>
                <c:pt idx="886">
                  <c:v>41126.5700462963</c:v>
                </c:pt>
                <c:pt idx="887">
                  <c:v>41126.586354166669</c:v>
                </c:pt>
                <c:pt idx="888">
                  <c:v>41126.587280092594</c:v>
                </c:pt>
                <c:pt idx="889">
                  <c:v>41126.588634259257</c:v>
                </c:pt>
                <c:pt idx="890">
                  <c:v>41126.589317129627</c:v>
                </c:pt>
                <c:pt idx="891">
                  <c:v>41126.589942129627</c:v>
                </c:pt>
                <c:pt idx="892">
                  <c:v>41126.591493055559</c:v>
                </c:pt>
                <c:pt idx="893">
                  <c:v>41126.628020833334</c:v>
                </c:pt>
                <c:pt idx="894">
                  <c:v>41126.628657407404</c:v>
                </c:pt>
                <c:pt idx="895">
                  <c:v>41126.635023148148</c:v>
                </c:pt>
                <c:pt idx="896">
                  <c:v>41126.647291666668</c:v>
                </c:pt>
                <c:pt idx="897">
                  <c:v>41126.653333333335</c:v>
                </c:pt>
                <c:pt idx="898">
                  <c:v>41126.653784722221</c:v>
                </c:pt>
                <c:pt idx="899">
                  <c:v>41126.654849537037</c:v>
                </c:pt>
                <c:pt idx="900">
                  <c:v>41126.669189814813</c:v>
                </c:pt>
                <c:pt idx="901">
                  <c:v>41126.673761574071</c:v>
                </c:pt>
                <c:pt idx="902">
                  <c:v>41126.675509259258</c:v>
                </c:pt>
                <c:pt idx="903">
                  <c:v>41126.67664351852</c:v>
                </c:pt>
                <c:pt idx="904">
                  <c:v>41126.688611111109</c:v>
                </c:pt>
                <c:pt idx="905">
                  <c:v>41126.68922453704</c:v>
                </c:pt>
                <c:pt idx="906">
                  <c:v>41126.690833333334</c:v>
                </c:pt>
                <c:pt idx="907">
                  <c:v>41126.693692129629</c:v>
                </c:pt>
                <c:pt idx="908">
                  <c:v>41126.695069444446</c:v>
                </c:pt>
                <c:pt idx="909">
                  <c:v>41126.716180555559</c:v>
                </c:pt>
                <c:pt idx="910">
                  <c:v>41126.718645833331</c:v>
                </c:pt>
                <c:pt idx="911">
                  <c:v>41126.729513888888</c:v>
                </c:pt>
                <c:pt idx="912">
                  <c:v>41126.729548611111</c:v>
                </c:pt>
                <c:pt idx="913">
                  <c:v>41126.732233796298</c:v>
                </c:pt>
                <c:pt idx="914">
                  <c:v>41126.733784722222</c:v>
                </c:pt>
                <c:pt idx="915">
                  <c:v>41126.738379629627</c:v>
                </c:pt>
                <c:pt idx="916">
                  <c:v>41126.739039351851</c:v>
                </c:pt>
                <c:pt idx="917">
                  <c:v>41126.750416666669</c:v>
                </c:pt>
                <c:pt idx="918">
                  <c:v>41126.757361111115</c:v>
                </c:pt>
                <c:pt idx="919">
                  <c:v>41126.780914351853</c:v>
                </c:pt>
                <c:pt idx="920">
                  <c:v>41126.793055555558</c:v>
                </c:pt>
                <c:pt idx="921">
                  <c:v>41126.795856481483</c:v>
                </c:pt>
                <c:pt idx="922">
                  <c:v>41126.797222222223</c:v>
                </c:pt>
                <c:pt idx="923">
                  <c:v>41126.821817129632</c:v>
                </c:pt>
                <c:pt idx="924">
                  <c:v>41126.854814814818</c:v>
                </c:pt>
                <c:pt idx="925">
                  <c:v>41126.877847222226</c:v>
                </c:pt>
                <c:pt idx="926">
                  <c:v>41126.882164351853</c:v>
                </c:pt>
                <c:pt idx="927">
                  <c:v>41126.898958333331</c:v>
                </c:pt>
                <c:pt idx="928">
                  <c:v>41126.902499999997</c:v>
                </c:pt>
                <c:pt idx="929">
                  <c:v>41126.922592592593</c:v>
                </c:pt>
                <c:pt idx="930">
                  <c:v>41126.923680555556</c:v>
                </c:pt>
                <c:pt idx="931">
                  <c:v>41126.939131944448</c:v>
                </c:pt>
                <c:pt idx="932">
                  <c:v>41126.943148148152</c:v>
                </c:pt>
                <c:pt idx="933">
                  <c:v>41126.96435185185</c:v>
                </c:pt>
                <c:pt idx="934">
                  <c:v>41126.985289351855</c:v>
                </c:pt>
                <c:pt idx="935">
                  <c:v>41126.989166666666</c:v>
                </c:pt>
                <c:pt idx="936">
                  <c:v>41127.500752314816</c:v>
                </c:pt>
                <c:pt idx="937">
                  <c:v>41127.501388888886</c:v>
                </c:pt>
                <c:pt idx="938">
                  <c:v>41127.501643518517</c:v>
                </c:pt>
                <c:pt idx="939">
                  <c:v>41127.502442129633</c:v>
                </c:pt>
                <c:pt idx="940">
                  <c:v>41127.504641203705</c:v>
                </c:pt>
                <c:pt idx="941">
                  <c:v>41127.506620370368</c:v>
                </c:pt>
                <c:pt idx="942">
                  <c:v>41127.507997685185</c:v>
                </c:pt>
                <c:pt idx="943">
                  <c:v>41127.524571759262</c:v>
                </c:pt>
                <c:pt idx="944">
                  <c:v>41127.526296296295</c:v>
                </c:pt>
                <c:pt idx="945">
                  <c:v>41127.530891203707</c:v>
                </c:pt>
                <c:pt idx="946">
                  <c:v>41127.541701388887</c:v>
                </c:pt>
                <c:pt idx="947">
                  <c:v>41127.544108796297</c:v>
                </c:pt>
                <c:pt idx="948">
                  <c:v>41127.548402777778</c:v>
                </c:pt>
                <c:pt idx="949">
                  <c:v>41127.548715277779</c:v>
                </c:pt>
                <c:pt idx="950">
                  <c:v>41127.549375000002</c:v>
                </c:pt>
                <c:pt idx="951">
                  <c:v>41127.549513888887</c:v>
                </c:pt>
                <c:pt idx="952">
                  <c:v>41127.564942129633</c:v>
                </c:pt>
                <c:pt idx="953">
                  <c:v>41127.565150462964</c:v>
                </c:pt>
                <c:pt idx="954">
                  <c:v>41127.565972222219</c:v>
                </c:pt>
                <c:pt idx="955">
                  <c:v>41127.567083333335</c:v>
                </c:pt>
                <c:pt idx="956">
                  <c:v>41127.571053240739</c:v>
                </c:pt>
                <c:pt idx="957">
                  <c:v>41127.58866898148</c:v>
                </c:pt>
                <c:pt idx="958">
                  <c:v>41127.591631944444</c:v>
                </c:pt>
                <c:pt idx="959">
                  <c:v>41127.592129629629</c:v>
                </c:pt>
                <c:pt idx="960">
                  <c:v>41127.5934837963</c:v>
                </c:pt>
                <c:pt idx="961">
                  <c:v>41127.607268518521</c:v>
                </c:pt>
                <c:pt idx="962">
                  <c:v>41127.613807870373</c:v>
                </c:pt>
                <c:pt idx="963">
                  <c:v>41127.614340277774</c:v>
                </c:pt>
                <c:pt idx="964">
                  <c:v>41127.629918981482</c:v>
                </c:pt>
                <c:pt idx="965">
                  <c:v>41127.647962962961</c:v>
                </c:pt>
                <c:pt idx="966">
                  <c:v>41127.649560185186</c:v>
                </c:pt>
                <c:pt idx="967">
                  <c:v>41127.670451388891</c:v>
                </c:pt>
                <c:pt idx="968">
                  <c:v>41127.708368055559</c:v>
                </c:pt>
                <c:pt idx="969">
                  <c:v>41127.708483796298</c:v>
                </c:pt>
                <c:pt idx="970">
                  <c:v>41127.708796296298</c:v>
                </c:pt>
                <c:pt idx="971">
                  <c:v>41127.715543981481</c:v>
                </c:pt>
                <c:pt idx="972">
                  <c:v>41127.715752314813</c:v>
                </c:pt>
                <c:pt idx="973">
                  <c:v>41127.717488425929</c:v>
                </c:pt>
                <c:pt idx="974">
                  <c:v>41127.718518518515</c:v>
                </c:pt>
                <c:pt idx="975">
                  <c:v>41127.734571759262</c:v>
                </c:pt>
                <c:pt idx="976">
                  <c:v>41127.736932870372</c:v>
                </c:pt>
                <c:pt idx="977">
                  <c:v>41127.73709490741</c:v>
                </c:pt>
                <c:pt idx="978">
                  <c:v>41127.73773148148</c:v>
                </c:pt>
                <c:pt idx="979">
                  <c:v>41127.751446759263</c:v>
                </c:pt>
                <c:pt idx="980">
                  <c:v>41127.754374999997</c:v>
                </c:pt>
                <c:pt idx="981">
                  <c:v>41127.757071759261</c:v>
                </c:pt>
                <c:pt idx="982">
                  <c:v>41127.772418981483</c:v>
                </c:pt>
                <c:pt idx="983">
                  <c:v>41127.773645833331</c:v>
                </c:pt>
                <c:pt idx="984">
                  <c:v>41127.774293981478</c:v>
                </c:pt>
                <c:pt idx="985">
                  <c:v>41127.780162037037</c:v>
                </c:pt>
                <c:pt idx="986">
                  <c:v>41127.81863425926</c:v>
                </c:pt>
                <c:pt idx="987">
                  <c:v>41127.81863425926</c:v>
                </c:pt>
                <c:pt idx="988">
                  <c:v>41127.820219907408</c:v>
                </c:pt>
                <c:pt idx="989">
                  <c:v>41127.821076388886</c:v>
                </c:pt>
                <c:pt idx="990">
                  <c:v>41127.822094907409</c:v>
                </c:pt>
                <c:pt idx="991">
                  <c:v>41127.839571759258</c:v>
                </c:pt>
                <c:pt idx="992">
                  <c:v>41127.841921296298</c:v>
                </c:pt>
                <c:pt idx="993">
                  <c:v>41127.842233796298</c:v>
                </c:pt>
                <c:pt idx="994">
                  <c:v>41127.86378472222</c:v>
                </c:pt>
                <c:pt idx="995">
                  <c:v>41127.875798611109</c:v>
                </c:pt>
                <c:pt idx="996">
                  <c:v>41127.875925925924</c:v>
                </c:pt>
                <c:pt idx="997">
                  <c:v>41127.878761574073</c:v>
                </c:pt>
                <c:pt idx="998">
                  <c:v>41127.879884259259</c:v>
                </c:pt>
                <c:pt idx="999">
                  <c:v>41127.881689814814</c:v>
                </c:pt>
                <c:pt idx="1000">
                  <c:v>41127.90215277778</c:v>
                </c:pt>
                <c:pt idx="1001">
                  <c:v>41127.921111111114</c:v>
                </c:pt>
                <c:pt idx="1002">
                  <c:v>41127.924097222225</c:v>
                </c:pt>
                <c:pt idx="1003">
                  <c:v>41127.926793981482</c:v>
                </c:pt>
                <c:pt idx="1004">
                  <c:v>41127.938900462963</c:v>
                </c:pt>
                <c:pt idx="1005">
                  <c:v>41127.947256944448</c:v>
                </c:pt>
                <c:pt idx="1006">
                  <c:v>41127.959317129629</c:v>
                </c:pt>
                <c:pt idx="1007">
                  <c:v>41127.959930555553</c:v>
                </c:pt>
                <c:pt idx="1008">
                  <c:v>41127.960300925923</c:v>
                </c:pt>
                <c:pt idx="1009">
                  <c:v>41127.960856481484</c:v>
                </c:pt>
                <c:pt idx="1010">
                  <c:v>41127.9609375</c:v>
                </c:pt>
                <c:pt idx="1011">
                  <c:v>41127.961747685185</c:v>
                </c:pt>
                <c:pt idx="1012">
                  <c:v>41127.962824074071</c:v>
                </c:pt>
                <c:pt idx="1013">
                  <c:v>41127.962835648148</c:v>
                </c:pt>
                <c:pt idx="1014">
                  <c:v>41127.962847222225</c:v>
                </c:pt>
                <c:pt idx="1015">
                  <c:v>41127.962881944448</c:v>
                </c:pt>
                <c:pt idx="1016">
                  <c:v>41127.966284722221</c:v>
                </c:pt>
                <c:pt idx="1017">
                  <c:v>41127.97991898148</c:v>
                </c:pt>
                <c:pt idx="1018">
                  <c:v>41128.020868055559</c:v>
                </c:pt>
                <c:pt idx="1019">
                  <c:v>41128.022939814815</c:v>
                </c:pt>
                <c:pt idx="1020">
                  <c:v>41128.068043981482</c:v>
                </c:pt>
                <c:pt idx="1021">
                  <c:v>41128.092835648145</c:v>
                </c:pt>
                <c:pt idx="1022">
                  <c:v>41128.106238425928</c:v>
                </c:pt>
                <c:pt idx="1023">
                  <c:v>41128.113368055558</c:v>
                </c:pt>
                <c:pt idx="1024">
                  <c:v>41128.127604166664</c:v>
                </c:pt>
                <c:pt idx="1025">
                  <c:v>41128.167175925926</c:v>
                </c:pt>
                <c:pt idx="1026">
                  <c:v>41128.169907407406</c:v>
                </c:pt>
                <c:pt idx="1027">
                  <c:v>41128.191493055558</c:v>
                </c:pt>
                <c:pt idx="1028">
                  <c:v>41128.209629629629</c:v>
                </c:pt>
                <c:pt idx="1029">
                  <c:v>41128.218263888892</c:v>
                </c:pt>
                <c:pt idx="1030">
                  <c:v>41128.229444444441</c:v>
                </c:pt>
                <c:pt idx="1031">
                  <c:v>41128.235775462963</c:v>
                </c:pt>
                <c:pt idx="1032">
                  <c:v>41128.259293981479</c:v>
                </c:pt>
                <c:pt idx="1033">
                  <c:v>41128.272083333337</c:v>
                </c:pt>
                <c:pt idx="1034">
                  <c:v>41128.29277777778</c:v>
                </c:pt>
                <c:pt idx="1035">
                  <c:v>41128.293668981481</c:v>
                </c:pt>
                <c:pt idx="1036">
                  <c:v>41128.300902777781</c:v>
                </c:pt>
                <c:pt idx="1037">
                  <c:v>41128.336226851854</c:v>
                </c:pt>
                <c:pt idx="1038">
                  <c:v>41128.343518518515</c:v>
                </c:pt>
                <c:pt idx="1039">
                  <c:v>41128.359965277778</c:v>
                </c:pt>
                <c:pt idx="1040">
                  <c:v>41128.417615740742</c:v>
                </c:pt>
                <c:pt idx="1041">
                  <c:v>41128.542569444442</c:v>
                </c:pt>
                <c:pt idx="1042">
                  <c:v>41128.563067129631</c:v>
                </c:pt>
                <c:pt idx="1043">
                  <c:v>41128.590150462966</c:v>
                </c:pt>
                <c:pt idx="1044">
                  <c:v>41128.591122685182</c:v>
                </c:pt>
                <c:pt idx="1045">
                  <c:v>41128.60428240741</c:v>
                </c:pt>
                <c:pt idx="1046">
                  <c:v>41128.607071759259</c:v>
                </c:pt>
                <c:pt idx="1047">
                  <c:v>41128.610115740739</c:v>
                </c:pt>
                <c:pt idx="1048">
                  <c:v>41128.626967592594</c:v>
                </c:pt>
                <c:pt idx="1049">
                  <c:v>41128.648645833331</c:v>
                </c:pt>
                <c:pt idx="1050">
                  <c:v>41128.670381944445</c:v>
                </c:pt>
                <c:pt idx="1051">
                  <c:v>41128.670416666668</c:v>
                </c:pt>
                <c:pt idx="1052">
                  <c:v>41128.690081018518</c:v>
                </c:pt>
                <c:pt idx="1053">
                  <c:v>41128.692789351851</c:v>
                </c:pt>
                <c:pt idx="1054">
                  <c:v>41128.692997685182</c:v>
                </c:pt>
                <c:pt idx="1055">
                  <c:v>41128.717245370368</c:v>
                </c:pt>
                <c:pt idx="1056">
                  <c:v>41128.724953703706</c:v>
                </c:pt>
                <c:pt idx="1057">
                  <c:v>41128.735729166663</c:v>
                </c:pt>
                <c:pt idx="1058">
                  <c:v>41128.750439814816</c:v>
                </c:pt>
                <c:pt idx="1059">
                  <c:v>41128.755960648145</c:v>
                </c:pt>
                <c:pt idx="1060">
                  <c:v>41128.775393518517</c:v>
                </c:pt>
                <c:pt idx="1061">
                  <c:v>41128.776134259257</c:v>
                </c:pt>
                <c:pt idx="1062">
                  <c:v>41128.79891203704</c:v>
                </c:pt>
                <c:pt idx="1063">
                  <c:v>41128.801574074074</c:v>
                </c:pt>
                <c:pt idx="1064">
                  <c:v>41128.820011574076</c:v>
                </c:pt>
                <c:pt idx="1065">
                  <c:v>41128.836261574077</c:v>
                </c:pt>
                <c:pt idx="1066">
                  <c:v>41128.843645833331</c:v>
                </c:pt>
                <c:pt idx="1067">
                  <c:v>41128.875868055555</c:v>
                </c:pt>
                <c:pt idx="1068">
                  <c:v>41128.881064814814</c:v>
                </c:pt>
                <c:pt idx="1069">
                  <c:v>41128.902974537035</c:v>
                </c:pt>
                <c:pt idx="1070">
                  <c:v>41128.92355324074</c:v>
                </c:pt>
                <c:pt idx="1071">
                  <c:v>41128.940034722225</c:v>
                </c:pt>
                <c:pt idx="1072">
                  <c:v>41128.94158564815</c:v>
                </c:pt>
                <c:pt idx="1073">
                  <c:v>41128.943078703705</c:v>
                </c:pt>
                <c:pt idx="1074">
                  <c:v>41128.94332175926</c:v>
                </c:pt>
                <c:pt idx="1075">
                  <c:v>41128.943541666667</c:v>
                </c:pt>
                <c:pt idx="1076">
                  <c:v>41128.943715277775</c:v>
                </c:pt>
                <c:pt idx="1077">
                  <c:v>41128.944479166668</c:v>
                </c:pt>
                <c:pt idx="1078">
                  <c:v>41128.945196759261</c:v>
                </c:pt>
                <c:pt idx="1079">
                  <c:v>41128.959432870368</c:v>
                </c:pt>
                <c:pt idx="1080">
                  <c:v>41128.965486111112</c:v>
                </c:pt>
                <c:pt idx="1081">
                  <c:v>41128.98474537037</c:v>
                </c:pt>
                <c:pt idx="1082">
                  <c:v>41128.987337962964</c:v>
                </c:pt>
                <c:pt idx="1083">
                  <c:v>41129.001180555555</c:v>
                </c:pt>
                <c:pt idx="1084">
                  <c:v>41129.002824074072</c:v>
                </c:pt>
                <c:pt idx="1085">
                  <c:v>41129.004942129628</c:v>
                </c:pt>
                <c:pt idx="1086">
                  <c:v>41129.023715277777</c:v>
                </c:pt>
                <c:pt idx="1087">
                  <c:v>41129.023761574077</c:v>
                </c:pt>
                <c:pt idx="1088">
                  <c:v>41129.104351851849</c:v>
                </c:pt>
                <c:pt idx="1089">
                  <c:v>41129.104988425926</c:v>
                </c:pt>
                <c:pt idx="1090">
                  <c:v>41129.106319444443</c:v>
                </c:pt>
                <c:pt idx="1091">
                  <c:v>41129.112083333333</c:v>
                </c:pt>
                <c:pt idx="1092">
                  <c:v>41129.127430555556</c:v>
                </c:pt>
                <c:pt idx="1093">
                  <c:v>41129.168935185182</c:v>
                </c:pt>
                <c:pt idx="1094">
                  <c:v>41129.176817129628</c:v>
                </c:pt>
                <c:pt idx="1095">
                  <c:v>41129.187708333331</c:v>
                </c:pt>
                <c:pt idx="1096">
                  <c:v>41129.196157407408</c:v>
                </c:pt>
                <c:pt idx="1097">
                  <c:v>41129.213923611111</c:v>
                </c:pt>
                <c:pt idx="1098">
                  <c:v>41129.251643518517</c:v>
                </c:pt>
                <c:pt idx="1099">
                  <c:v>41129.254131944443</c:v>
                </c:pt>
                <c:pt idx="1100">
                  <c:v>41129.277627314812</c:v>
                </c:pt>
                <c:pt idx="1101">
                  <c:v>41129.300937499997</c:v>
                </c:pt>
                <c:pt idx="1102">
                  <c:v>41129.322453703702</c:v>
                </c:pt>
                <c:pt idx="1103">
                  <c:v>41129.401192129626</c:v>
                </c:pt>
                <c:pt idx="1104">
                  <c:v>41129.404050925928</c:v>
                </c:pt>
                <c:pt idx="1105">
                  <c:v>41129.464675925927</c:v>
                </c:pt>
                <c:pt idx="1106">
                  <c:v>41129.466446759259</c:v>
                </c:pt>
                <c:pt idx="1107">
                  <c:v>41129.48170138889</c:v>
                </c:pt>
                <c:pt idx="1108">
                  <c:v>41129.484895833331</c:v>
                </c:pt>
                <c:pt idx="1109">
                  <c:v>41129.485497685186</c:v>
                </c:pt>
                <c:pt idx="1110">
                  <c:v>41129.485798611109</c:v>
                </c:pt>
                <c:pt idx="1111">
                  <c:v>41129.526388888888</c:v>
                </c:pt>
                <c:pt idx="1112">
                  <c:v>41129.527418981481</c:v>
                </c:pt>
                <c:pt idx="1113">
                  <c:v>41129.529062499998</c:v>
                </c:pt>
                <c:pt idx="1114">
                  <c:v>41129.529432870368</c:v>
                </c:pt>
                <c:pt idx="1115">
                  <c:v>41129.54310185185</c:v>
                </c:pt>
                <c:pt idx="1116">
                  <c:v>41129.543692129628</c:v>
                </c:pt>
                <c:pt idx="1117">
                  <c:v>41129.544606481482</c:v>
                </c:pt>
                <c:pt idx="1118">
                  <c:v>41129.545185185183</c:v>
                </c:pt>
                <c:pt idx="1119">
                  <c:v>41129.546168981484</c:v>
                </c:pt>
                <c:pt idx="1120">
                  <c:v>41129.546793981484</c:v>
                </c:pt>
                <c:pt idx="1121">
                  <c:v>41129.550023148149</c:v>
                </c:pt>
                <c:pt idx="1122">
                  <c:v>41129.550115740742</c:v>
                </c:pt>
                <c:pt idx="1123">
                  <c:v>41129.563159722224</c:v>
                </c:pt>
                <c:pt idx="1124">
                  <c:v>41129.572233796294</c:v>
                </c:pt>
                <c:pt idx="1125">
                  <c:v>41129.589270833334</c:v>
                </c:pt>
                <c:pt idx="1126">
                  <c:v>41129.60670138889</c:v>
                </c:pt>
                <c:pt idx="1127">
                  <c:v>41129.630555555559</c:v>
                </c:pt>
                <c:pt idx="1128">
                  <c:v>41129.634525462963</c:v>
                </c:pt>
                <c:pt idx="1129">
                  <c:v>41129.655185185184</c:v>
                </c:pt>
                <c:pt idx="1130">
                  <c:v>41129.668564814812</c:v>
                </c:pt>
                <c:pt idx="1131">
                  <c:v>41129.695706018516</c:v>
                </c:pt>
                <c:pt idx="1132">
                  <c:v>41129.710104166668</c:v>
                </c:pt>
                <c:pt idx="1133">
                  <c:v>41129.716203703705</c:v>
                </c:pt>
                <c:pt idx="1134">
                  <c:v>41129.716898148145</c:v>
                </c:pt>
                <c:pt idx="1135">
                  <c:v>41129.729629629626</c:v>
                </c:pt>
                <c:pt idx="1136">
                  <c:v>41129.729803240742</c:v>
                </c:pt>
                <c:pt idx="1137">
                  <c:v>41129.752881944441</c:v>
                </c:pt>
                <c:pt idx="1138">
                  <c:v>41129.75571759259</c:v>
                </c:pt>
                <c:pt idx="1139">
                  <c:v>41129.772141203706</c:v>
                </c:pt>
                <c:pt idx="1140">
                  <c:v>41129.78974537037</c:v>
                </c:pt>
                <c:pt idx="1141">
                  <c:v>41129.812638888892</c:v>
                </c:pt>
                <c:pt idx="1142">
                  <c:v>41129.819837962961</c:v>
                </c:pt>
                <c:pt idx="1143">
                  <c:v>41129.856238425928</c:v>
                </c:pt>
                <c:pt idx="1144">
                  <c:v>41129.859571759262</c:v>
                </c:pt>
                <c:pt idx="1145">
                  <c:v>41129.960138888891</c:v>
                </c:pt>
                <c:pt idx="1146">
                  <c:v>41129.981030092589</c:v>
                </c:pt>
                <c:pt idx="1147">
                  <c:v>41129.981504629628</c:v>
                </c:pt>
                <c:pt idx="1148">
                  <c:v>41129.983541666668</c:v>
                </c:pt>
                <c:pt idx="1149">
                  <c:v>41129.985879629632</c:v>
                </c:pt>
                <c:pt idx="1150">
                  <c:v>41130.002939814818</c:v>
                </c:pt>
                <c:pt idx="1151">
                  <c:v>41130.025092592594</c:v>
                </c:pt>
                <c:pt idx="1152">
                  <c:v>41130.030717592592</c:v>
                </c:pt>
                <c:pt idx="1153">
                  <c:v>41130.051921296297</c:v>
                </c:pt>
                <c:pt idx="1154">
                  <c:v>41130.067442129628</c:v>
                </c:pt>
                <c:pt idx="1155">
                  <c:v>41130.069895833331</c:v>
                </c:pt>
                <c:pt idx="1156">
                  <c:v>41130.105879629627</c:v>
                </c:pt>
                <c:pt idx="1157">
                  <c:v>41130.10670138889</c:v>
                </c:pt>
                <c:pt idx="1158">
                  <c:v>41130.110613425924</c:v>
                </c:pt>
                <c:pt idx="1159">
                  <c:v>41130.110821759263</c:v>
                </c:pt>
                <c:pt idx="1160">
                  <c:v>41130.110972222225</c:v>
                </c:pt>
                <c:pt idx="1161">
                  <c:v>41130.11241898148</c:v>
                </c:pt>
                <c:pt idx="1162">
                  <c:v>41130.152071759258</c:v>
                </c:pt>
                <c:pt idx="1163">
                  <c:v>41130.155451388891</c:v>
                </c:pt>
                <c:pt idx="1164">
                  <c:v>41130.214444444442</c:v>
                </c:pt>
                <c:pt idx="1165">
                  <c:v>41130.217291666668</c:v>
                </c:pt>
                <c:pt idx="1166">
                  <c:v>41130.230185185188</c:v>
                </c:pt>
                <c:pt idx="1167">
                  <c:v>41130.238009259258</c:v>
                </c:pt>
                <c:pt idx="1168">
                  <c:v>41130.275277777779</c:v>
                </c:pt>
                <c:pt idx="1169">
                  <c:v>41130.277256944442</c:v>
                </c:pt>
                <c:pt idx="1170">
                  <c:v>41130.317349537036</c:v>
                </c:pt>
                <c:pt idx="1171">
                  <c:v>41130.319305555553</c:v>
                </c:pt>
                <c:pt idx="1172">
                  <c:v>41130.384548611109</c:v>
                </c:pt>
                <c:pt idx="1173">
                  <c:v>41130.406157407408</c:v>
                </c:pt>
                <c:pt idx="1174">
                  <c:v>41130.422685185185</c:v>
                </c:pt>
                <c:pt idx="1175">
                  <c:v>41130.439050925925</c:v>
                </c:pt>
                <c:pt idx="1176">
                  <c:v>41130.503067129626</c:v>
                </c:pt>
                <c:pt idx="1177">
                  <c:v>41130.50371527778</c:v>
                </c:pt>
                <c:pt idx="1178">
                  <c:v>41130.528391203705</c:v>
                </c:pt>
                <c:pt idx="1179">
                  <c:v>41130.544120370374</c:v>
                </c:pt>
                <c:pt idx="1180">
                  <c:v>41130.550312500003</c:v>
                </c:pt>
                <c:pt idx="1181">
                  <c:v>41130.551319444443</c:v>
                </c:pt>
                <c:pt idx="1182">
                  <c:v>41130.563796296294</c:v>
                </c:pt>
                <c:pt idx="1183">
                  <c:v>41130.571250000001</c:v>
                </c:pt>
                <c:pt idx="1184">
                  <c:v>41130.588819444441</c:v>
                </c:pt>
                <c:pt idx="1185">
                  <c:v>41130.610960648148</c:v>
                </c:pt>
                <c:pt idx="1186">
                  <c:v>41130.611226851855</c:v>
                </c:pt>
                <c:pt idx="1187">
                  <c:v>41130.612488425926</c:v>
                </c:pt>
                <c:pt idx="1188">
                  <c:v>41130.613541666666</c:v>
                </c:pt>
                <c:pt idx="1189">
                  <c:v>41130.627106481479</c:v>
                </c:pt>
                <c:pt idx="1190">
                  <c:v>41130.632685185185</c:v>
                </c:pt>
                <c:pt idx="1191">
                  <c:v>41130.640879629631</c:v>
                </c:pt>
                <c:pt idx="1192">
                  <c:v>41130.650648148148</c:v>
                </c:pt>
                <c:pt idx="1193">
                  <c:v>41130.668379629627</c:v>
                </c:pt>
                <c:pt idx="1194">
                  <c:v>41130.668761574074</c:v>
                </c:pt>
                <c:pt idx="1195">
                  <c:v>41130.668854166666</c:v>
                </c:pt>
                <c:pt idx="1196">
                  <c:v>41130.675717592596</c:v>
                </c:pt>
                <c:pt idx="1197">
                  <c:v>41130.71199074074</c:v>
                </c:pt>
                <c:pt idx="1198">
                  <c:v>41130.753194444442</c:v>
                </c:pt>
                <c:pt idx="1199">
                  <c:v>41130.757222222222</c:v>
                </c:pt>
                <c:pt idx="1200">
                  <c:v>41130.757268518515</c:v>
                </c:pt>
                <c:pt idx="1201">
                  <c:v>41130.762187499997</c:v>
                </c:pt>
                <c:pt idx="1202">
                  <c:v>41130.771365740744</c:v>
                </c:pt>
                <c:pt idx="1203">
                  <c:v>41130.780856481484</c:v>
                </c:pt>
                <c:pt idx="1204">
                  <c:v>41130.79277777778</c:v>
                </c:pt>
                <c:pt idx="1205">
                  <c:v>41130.793738425928</c:v>
                </c:pt>
                <c:pt idx="1206">
                  <c:v>41130.79414351852</c:v>
                </c:pt>
                <c:pt idx="1207">
                  <c:v>41130.796412037038</c:v>
                </c:pt>
                <c:pt idx="1208">
                  <c:v>41130.81322916667</c:v>
                </c:pt>
                <c:pt idx="1209">
                  <c:v>41130.81890046296</c:v>
                </c:pt>
                <c:pt idx="1210">
                  <c:v>41130.822164351855</c:v>
                </c:pt>
                <c:pt idx="1211">
                  <c:v>41130.838726851849</c:v>
                </c:pt>
                <c:pt idx="1212">
                  <c:v>41130.842800925922</c:v>
                </c:pt>
                <c:pt idx="1213">
                  <c:v>41130.855439814812</c:v>
                </c:pt>
                <c:pt idx="1214">
                  <c:v>41130.880196759259</c:v>
                </c:pt>
                <c:pt idx="1215">
                  <c:v>41130.895972222221</c:v>
                </c:pt>
                <c:pt idx="1216">
                  <c:v>41130.899791666663</c:v>
                </c:pt>
                <c:pt idx="1217">
                  <c:v>41130.905300925922</c:v>
                </c:pt>
                <c:pt idx="1218">
                  <c:v>41130.921423611115</c:v>
                </c:pt>
                <c:pt idx="1219">
                  <c:v>41130.966527777775</c:v>
                </c:pt>
                <c:pt idx="1220">
                  <c:v>41130.986921296295</c:v>
                </c:pt>
                <c:pt idx="1221">
                  <c:v>41130.987233796295</c:v>
                </c:pt>
                <c:pt idx="1222">
                  <c:v>41131.000567129631</c:v>
                </c:pt>
                <c:pt idx="1223">
                  <c:v>41131.008333333331</c:v>
                </c:pt>
                <c:pt idx="1224">
                  <c:v>41131.025462962964</c:v>
                </c:pt>
                <c:pt idx="1225">
                  <c:v>41131.049074074072</c:v>
                </c:pt>
                <c:pt idx="1226">
                  <c:v>41131.132592592592</c:v>
                </c:pt>
                <c:pt idx="1227">
                  <c:v>41131.213437500002</c:v>
                </c:pt>
                <c:pt idx="1228">
                  <c:v>41131.251504629632</c:v>
                </c:pt>
                <c:pt idx="1229">
                  <c:v>41131.277546296296</c:v>
                </c:pt>
                <c:pt idx="1230">
                  <c:v>41131.341956018521</c:v>
                </c:pt>
                <c:pt idx="1231">
                  <c:v>41131.356261574074</c:v>
                </c:pt>
                <c:pt idx="1232">
                  <c:v>41131.399074074077</c:v>
                </c:pt>
                <c:pt idx="1233">
                  <c:v>41131.458506944444</c:v>
                </c:pt>
                <c:pt idx="1234">
                  <c:v>41131.592291666668</c:v>
                </c:pt>
                <c:pt idx="1235">
                  <c:v>41131.645879629628</c:v>
                </c:pt>
                <c:pt idx="1236">
                  <c:v>41131.648692129631</c:v>
                </c:pt>
                <c:pt idx="1237">
                  <c:v>41131.668090277781</c:v>
                </c:pt>
                <c:pt idx="1238">
                  <c:v>41131.670104166667</c:v>
                </c:pt>
                <c:pt idx="1239">
                  <c:v>41131.69635416667</c:v>
                </c:pt>
                <c:pt idx="1240">
                  <c:v>41131.735532407409</c:v>
                </c:pt>
                <c:pt idx="1241">
                  <c:v>41131.735706018517</c:v>
                </c:pt>
                <c:pt idx="1242">
                  <c:v>41131.736608796295</c:v>
                </c:pt>
                <c:pt idx="1243">
                  <c:v>41131.737511574072</c:v>
                </c:pt>
                <c:pt idx="1244">
                  <c:v>41131.738668981481</c:v>
                </c:pt>
                <c:pt idx="1245">
                  <c:v>41131.818668981483</c:v>
                </c:pt>
                <c:pt idx="1246">
                  <c:v>41131.836331018516</c:v>
                </c:pt>
                <c:pt idx="1247">
                  <c:v>41131.841435185182</c:v>
                </c:pt>
                <c:pt idx="1248">
                  <c:v>41131.854768518519</c:v>
                </c:pt>
                <c:pt idx="1249">
                  <c:v>41131.875150462962</c:v>
                </c:pt>
                <c:pt idx="1250">
                  <c:v>41131.878946759258</c:v>
                </c:pt>
                <c:pt idx="1251">
                  <c:v>41131.881805555553</c:v>
                </c:pt>
                <c:pt idx="1252">
                  <c:v>41131.902442129627</c:v>
                </c:pt>
                <c:pt idx="1253">
                  <c:v>41131.903946759259</c:v>
                </c:pt>
                <c:pt idx="1254">
                  <c:v>41131.921238425923</c:v>
                </c:pt>
                <c:pt idx="1255">
                  <c:v>41131.982199074075</c:v>
                </c:pt>
                <c:pt idx="1256">
                  <c:v>41131.989502314813</c:v>
                </c:pt>
                <c:pt idx="1257">
                  <c:v>41132.004201388889</c:v>
                </c:pt>
                <c:pt idx="1258">
                  <c:v>41132.006226851852</c:v>
                </c:pt>
                <c:pt idx="1259">
                  <c:v>41132.009710648148</c:v>
                </c:pt>
                <c:pt idx="1260">
                  <c:v>41132.02270833333</c:v>
                </c:pt>
                <c:pt idx="1261">
                  <c:v>41132.028865740744</c:v>
                </c:pt>
                <c:pt idx="1262">
                  <c:v>41132.048807870371</c:v>
                </c:pt>
                <c:pt idx="1263">
                  <c:v>41132.191168981481</c:v>
                </c:pt>
                <c:pt idx="1264">
                  <c:v>41132.191284722219</c:v>
                </c:pt>
                <c:pt idx="1265">
                  <c:v>41132.209502314814</c:v>
                </c:pt>
                <c:pt idx="1266">
                  <c:v>41132.237835648149</c:v>
                </c:pt>
                <c:pt idx="1267">
                  <c:v>41132.278113425928</c:v>
                </c:pt>
                <c:pt idx="1268">
                  <c:v>41132.281006944446</c:v>
                </c:pt>
                <c:pt idx="1269">
                  <c:v>41132.300312500003</c:v>
                </c:pt>
                <c:pt idx="1270">
                  <c:v>41132.340428240743</c:v>
                </c:pt>
                <c:pt idx="1271">
                  <c:v>41132.379259259258</c:v>
                </c:pt>
                <c:pt idx="1272">
                  <c:v>41132.383090277777</c:v>
                </c:pt>
                <c:pt idx="1273">
                  <c:v>41132.42454861111</c:v>
                </c:pt>
                <c:pt idx="1274">
                  <c:v>41132.437569444446</c:v>
                </c:pt>
                <c:pt idx="1275">
                  <c:v>41132.462731481479</c:v>
                </c:pt>
                <c:pt idx="1276">
                  <c:v>41132.48300925926</c:v>
                </c:pt>
                <c:pt idx="1277">
                  <c:v>41132.50236111111</c:v>
                </c:pt>
                <c:pt idx="1278">
                  <c:v>41132.505810185183</c:v>
                </c:pt>
                <c:pt idx="1279">
                  <c:v>41132.526886574073</c:v>
                </c:pt>
                <c:pt idx="1280">
                  <c:v>41132.607210648152</c:v>
                </c:pt>
                <c:pt idx="1281">
                  <c:v>41132.626759259256</c:v>
                </c:pt>
                <c:pt idx="1282">
                  <c:v>41132.63490740741</c:v>
                </c:pt>
                <c:pt idx="1283">
                  <c:v>41132.669606481482</c:v>
                </c:pt>
                <c:pt idx="1284">
                  <c:v>41132.674050925925</c:v>
                </c:pt>
                <c:pt idx="1285">
                  <c:v>41132.716828703706</c:v>
                </c:pt>
                <c:pt idx="1286">
                  <c:v>41132.73878472222</c:v>
                </c:pt>
                <c:pt idx="1287">
                  <c:v>41132.755243055559</c:v>
                </c:pt>
                <c:pt idx="1288">
                  <c:v>41132.77685185185</c:v>
                </c:pt>
                <c:pt idx="1289">
                  <c:v>41132.792384259257</c:v>
                </c:pt>
                <c:pt idx="1290">
                  <c:v>41132.797071759262</c:v>
                </c:pt>
                <c:pt idx="1291">
                  <c:v>41132.797129629631</c:v>
                </c:pt>
                <c:pt idx="1292">
                  <c:v>41132.79724537037</c:v>
                </c:pt>
                <c:pt idx="1293">
                  <c:v>41132.814467592594</c:v>
                </c:pt>
                <c:pt idx="1294">
                  <c:v>41132.819918981484</c:v>
                </c:pt>
                <c:pt idx="1295">
                  <c:v>41132.837916666664</c:v>
                </c:pt>
                <c:pt idx="1296">
                  <c:v>41132.839444444442</c:v>
                </c:pt>
                <c:pt idx="1297">
                  <c:v>41132.839641203704</c:v>
                </c:pt>
                <c:pt idx="1298">
                  <c:v>41132.840254629627</c:v>
                </c:pt>
                <c:pt idx="1299">
                  <c:v>41132.860150462962</c:v>
                </c:pt>
                <c:pt idx="1300">
                  <c:v>41132.884629629632</c:v>
                </c:pt>
                <c:pt idx="1301">
                  <c:v>41132.902777777781</c:v>
                </c:pt>
                <c:pt idx="1302">
                  <c:v>41132.921435185184</c:v>
                </c:pt>
                <c:pt idx="1303">
                  <c:v>41132.922106481485</c:v>
                </c:pt>
                <c:pt idx="1304">
                  <c:v>41132.94599537037</c:v>
                </c:pt>
                <c:pt idx="1305">
                  <c:v>41132.962210648147</c:v>
                </c:pt>
                <c:pt idx="1306">
                  <c:v>41132.983275462961</c:v>
                </c:pt>
                <c:pt idx="1307">
                  <c:v>41133.003564814811</c:v>
                </c:pt>
                <c:pt idx="1308">
                  <c:v>41133.023101851853</c:v>
                </c:pt>
                <c:pt idx="1309">
                  <c:v>41133.047048611108</c:v>
                </c:pt>
                <c:pt idx="1310">
                  <c:v>41133.047523148147</c:v>
                </c:pt>
                <c:pt idx="1311">
                  <c:v>41133.090983796297</c:v>
                </c:pt>
                <c:pt idx="1312">
                  <c:v>41133.148946759262</c:v>
                </c:pt>
                <c:pt idx="1313">
                  <c:v>41133.154988425929</c:v>
                </c:pt>
                <c:pt idx="1314">
                  <c:v>41133.173101851855</c:v>
                </c:pt>
                <c:pt idx="1315">
                  <c:v>41133.193414351852</c:v>
                </c:pt>
                <c:pt idx="1316">
                  <c:v>41133.252615740741</c:v>
                </c:pt>
                <c:pt idx="1317">
                  <c:v>41133.313240740739</c:v>
                </c:pt>
                <c:pt idx="1318">
                  <c:v>41133.316284722219</c:v>
                </c:pt>
                <c:pt idx="1319">
                  <c:v>41133.33798611111</c:v>
                </c:pt>
                <c:pt idx="1320">
                  <c:v>41133.356932870367</c:v>
                </c:pt>
                <c:pt idx="1321">
                  <c:v>41133.424131944441</c:v>
                </c:pt>
                <c:pt idx="1322">
                  <c:v>41133.425173611111</c:v>
                </c:pt>
                <c:pt idx="1323">
                  <c:v>41133.502638888887</c:v>
                </c:pt>
                <c:pt idx="1324">
                  <c:v>41133.587557870371</c:v>
                </c:pt>
                <c:pt idx="1325">
                  <c:v>41133.647928240738</c:v>
                </c:pt>
                <c:pt idx="1326">
                  <c:v>41133.649814814817</c:v>
                </c:pt>
                <c:pt idx="1327">
                  <c:v>41133.710706018515</c:v>
                </c:pt>
                <c:pt idx="1328">
                  <c:v>41133.735601851855</c:v>
                </c:pt>
                <c:pt idx="1329">
                  <c:v>41133.738437499997</c:v>
                </c:pt>
                <c:pt idx="1330">
                  <c:v>41133.773136574076</c:v>
                </c:pt>
                <c:pt idx="1331">
                  <c:v>41133.775775462964</c:v>
                </c:pt>
                <c:pt idx="1332">
                  <c:v>41133.792986111112</c:v>
                </c:pt>
                <c:pt idx="1333">
                  <c:v>41133.819305555553</c:v>
                </c:pt>
                <c:pt idx="1334">
                  <c:v>41133.821782407409</c:v>
                </c:pt>
                <c:pt idx="1335">
                  <c:v>41133.854247685187</c:v>
                </c:pt>
                <c:pt idx="1336">
                  <c:v>41133.857789351852</c:v>
                </c:pt>
                <c:pt idx="1337">
                  <c:v>41133.86105324074</c:v>
                </c:pt>
                <c:pt idx="1338">
                  <c:v>41133.904421296298</c:v>
                </c:pt>
                <c:pt idx="1339">
                  <c:v>41133.943564814814</c:v>
                </c:pt>
                <c:pt idx="1340">
                  <c:v>41133.958726851852</c:v>
                </c:pt>
                <c:pt idx="1341">
                  <c:v>41133.988692129627</c:v>
                </c:pt>
                <c:pt idx="1342">
                  <c:v>41134.025983796295</c:v>
                </c:pt>
                <c:pt idx="1343">
                  <c:v>41134.045949074076</c:v>
                </c:pt>
                <c:pt idx="1344">
                  <c:v>41134.19730324074</c:v>
                </c:pt>
                <c:pt idx="1345">
                  <c:v>41134.209791666668</c:v>
                </c:pt>
                <c:pt idx="1346">
                  <c:v>41134.291724537034</c:v>
                </c:pt>
                <c:pt idx="1347">
                  <c:v>41134.354861111111</c:v>
                </c:pt>
                <c:pt idx="1348">
                  <c:v>41134.381296296298</c:v>
                </c:pt>
                <c:pt idx="1349">
                  <c:v>41134.384143518517</c:v>
                </c:pt>
                <c:pt idx="1350">
                  <c:v>41134.480821759258</c:v>
                </c:pt>
                <c:pt idx="1351">
                  <c:v>41134.542534722219</c:v>
                </c:pt>
                <c:pt idx="1352">
                  <c:v>41134.542534722219</c:v>
                </c:pt>
                <c:pt idx="1353">
                  <c:v>41134.61042824074</c:v>
                </c:pt>
                <c:pt idx="1354">
                  <c:v>41134.647534722222</c:v>
                </c:pt>
                <c:pt idx="1355">
                  <c:v>41134.652685185189</c:v>
                </c:pt>
                <c:pt idx="1356">
                  <c:v>41134.696631944447</c:v>
                </c:pt>
                <c:pt idx="1357">
                  <c:v>41134.729745370372</c:v>
                </c:pt>
                <c:pt idx="1358">
                  <c:v>41134.755324074074</c:v>
                </c:pt>
                <c:pt idx="1359">
                  <c:v>41134.756840277776</c:v>
                </c:pt>
                <c:pt idx="1360">
                  <c:v>41134.759571759256</c:v>
                </c:pt>
                <c:pt idx="1361">
                  <c:v>41134.779965277776</c:v>
                </c:pt>
                <c:pt idx="1362">
                  <c:v>41134.795277777775</c:v>
                </c:pt>
                <c:pt idx="1363">
                  <c:v>41134.798564814817</c:v>
                </c:pt>
                <c:pt idx="1364">
                  <c:v>41134.815289351849</c:v>
                </c:pt>
                <c:pt idx="1365">
                  <c:v>41134.81622685185</c:v>
                </c:pt>
                <c:pt idx="1366">
                  <c:v>41134.840416666666</c:v>
                </c:pt>
                <c:pt idx="1367">
                  <c:v>41134.877013888887</c:v>
                </c:pt>
                <c:pt idx="1368">
                  <c:v>41134.901863425926</c:v>
                </c:pt>
                <c:pt idx="1369">
                  <c:v>41134.90283564815</c:v>
                </c:pt>
                <c:pt idx="1370">
                  <c:v>41134.944004629629</c:v>
                </c:pt>
                <c:pt idx="1371">
                  <c:v>41134.968159722222</c:v>
                </c:pt>
                <c:pt idx="1372">
                  <c:v>41135.155833333331</c:v>
                </c:pt>
                <c:pt idx="1373">
                  <c:v>41135.399016203701</c:v>
                </c:pt>
                <c:pt idx="1374">
                  <c:v>41135.446504629632</c:v>
                </c:pt>
                <c:pt idx="1375">
                  <c:v>41135.547546296293</c:v>
                </c:pt>
                <c:pt idx="1376">
                  <c:v>41135.654097222221</c:v>
                </c:pt>
                <c:pt idx="1377">
                  <c:v>41135.733090277776</c:v>
                </c:pt>
                <c:pt idx="1378">
                  <c:v>41135.752557870372</c:v>
                </c:pt>
                <c:pt idx="1379">
                  <c:v>41135.752916666665</c:v>
                </c:pt>
                <c:pt idx="1380">
                  <c:v>41135.76021990741</c:v>
                </c:pt>
                <c:pt idx="1381">
                  <c:v>41135.774050925924</c:v>
                </c:pt>
                <c:pt idx="1382">
                  <c:v>41135.813460648147</c:v>
                </c:pt>
                <c:pt idx="1383">
                  <c:v>41135.856215277781</c:v>
                </c:pt>
                <c:pt idx="1384">
                  <c:v>41135.8596875</c:v>
                </c:pt>
                <c:pt idx="1385">
                  <c:v>41135.861944444441</c:v>
                </c:pt>
                <c:pt idx="1386">
                  <c:v>41135.875555555554</c:v>
                </c:pt>
                <c:pt idx="1387">
                  <c:v>41135.896215277775</c:v>
                </c:pt>
                <c:pt idx="1388">
                  <c:v>41135.896215277775</c:v>
                </c:pt>
                <c:pt idx="1389">
                  <c:v>41135.896909722222</c:v>
                </c:pt>
                <c:pt idx="1390">
                  <c:v>41135.900497685187</c:v>
                </c:pt>
                <c:pt idx="1391">
                  <c:v>41135.900914351849</c:v>
                </c:pt>
                <c:pt idx="1392">
                  <c:v>41135.90289351852</c:v>
                </c:pt>
                <c:pt idx="1393">
                  <c:v>41135.925023148149</c:v>
                </c:pt>
                <c:pt idx="1394">
                  <c:v>41136.00068287037</c:v>
                </c:pt>
                <c:pt idx="1395">
                  <c:v>41136.257048611114</c:v>
                </c:pt>
                <c:pt idx="1396">
                  <c:v>41136.301770833335</c:v>
                </c:pt>
                <c:pt idx="1397">
                  <c:v>41136.342314814814</c:v>
                </c:pt>
                <c:pt idx="1398">
                  <c:v>41136.354409722226</c:v>
                </c:pt>
                <c:pt idx="1399">
                  <c:v>41136.565555555557</c:v>
                </c:pt>
                <c:pt idx="1400">
                  <c:v>41136.586053240739</c:v>
                </c:pt>
                <c:pt idx="1401">
                  <c:v>41136.649988425925</c:v>
                </c:pt>
                <c:pt idx="1402">
                  <c:v>41136.672118055554</c:v>
                </c:pt>
                <c:pt idx="1403">
                  <c:v>41136.69021990741</c:v>
                </c:pt>
                <c:pt idx="1404">
                  <c:v>41136.69703703704</c:v>
                </c:pt>
                <c:pt idx="1405">
                  <c:v>41136.713784722226</c:v>
                </c:pt>
                <c:pt idx="1406">
                  <c:v>41136.774155092593</c:v>
                </c:pt>
                <c:pt idx="1407">
                  <c:v>41136.797673611109</c:v>
                </c:pt>
                <c:pt idx="1408">
                  <c:v>41136.797673611109</c:v>
                </c:pt>
                <c:pt idx="1409">
                  <c:v>41136.798391203702</c:v>
                </c:pt>
                <c:pt idx="1410">
                  <c:v>41136.798414351855</c:v>
                </c:pt>
                <c:pt idx="1411">
                  <c:v>41136.798449074071</c:v>
                </c:pt>
                <c:pt idx="1412">
                  <c:v>41136.798449074071</c:v>
                </c:pt>
                <c:pt idx="1413">
                  <c:v>41136.816134259258</c:v>
                </c:pt>
                <c:pt idx="1414">
                  <c:v>41136.816134259258</c:v>
                </c:pt>
                <c:pt idx="1415">
                  <c:v>41136.816261574073</c:v>
                </c:pt>
                <c:pt idx="1416">
                  <c:v>41136.821828703702</c:v>
                </c:pt>
                <c:pt idx="1417">
                  <c:v>41136.821828703702</c:v>
                </c:pt>
                <c:pt idx="1418">
                  <c:v>41136.834039351852</c:v>
                </c:pt>
                <c:pt idx="1419">
                  <c:v>41136.838750000003</c:v>
                </c:pt>
                <c:pt idx="1420">
                  <c:v>41136.838750000003</c:v>
                </c:pt>
                <c:pt idx="1421">
                  <c:v>41136.860578703701</c:v>
                </c:pt>
                <c:pt idx="1422">
                  <c:v>41136.860578703701</c:v>
                </c:pt>
                <c:pt idx="1423">
                  <c:v>41136.860636574071</c:v>
                </c:pt>
                <c:pt idx="1424">
                  <c:v>41136.860636574071</c:v>
                </c:pt>
                <c:pt idx="1425">
                  <c:v>41136.860694444447</c:v>
                </c:pt>
                <c:pt idx="1426">
                  <c:v>41136.860694444447</c:v>
                </c:pt>
                <c:pt idx="1427">
                  <c:v>41136.861377314817</c:v>
                </c:pt>
                <c:pt idx="1428">
                  <c:v>41136.861377314817</c:v>
                </c:pt>
                <c:pt idx="1429">
                  <c:v>41136.881851851853</c:v>
                </c:pt>
                <c:pt idx="1430">
                  <c:v>41136.881863425922</c:v>
                </c:pt>
                <c:pt idx="1431">
                  <c:v>41136.923888888887</c:v>
                </c:pt>
                <c:pt idx="1432">
                  <c:v>41136.923900462964</c:v>
                </c:pt>
                <c:pt idx="1433">
                  <c:v>41136.925208333334</c:v>
                </c:pt>
                <c:pt idx="1434">
                  <c:v>41136.925208333334</c:v>
                </c:pt>
                <c:pt idx="1435">
                  <c:v>41136.967905092592</c:v>
                </c:pt>
                <c:pt idx="1436">
                  <c:v>41136.967905092592</c:v>
                </c:pt>
                <c:pt idx="1437">
                  <c:v>41137.006458333337</c:v>
                </c:pt>
                <c:pt idx="1438">
                  <c:v>41137.359895833331</c:v>
                </c:pt>
                <c:pt idx="1439">
                  <c:v>41137.482418981483</c:v>
                </c:pt>
                <c:pt idx="1440">
                  <c:v>41137.504513888889</c:v>
                </c:pt>
                <c:pt idx="1441">
                  <c:v>41137.542118055557</c:v>
                </c:pt>
                <c:pt idx="1442">
                  <c:v>41137.568043981482</c:v>
                </c:pt>
                <c:pt idx="1443">
                  <c:v>41137.650937500002</c:v>
                </c:pt>
                <c:pt idx="1444">
                  <c:v>41137.651747685188</c:v>
                </c:pt>
                <c:pt idx="1445">
                  <c:v>41137.735162037039</c:v>
                </c:pt>
                <c:pt idx="1446">
                  <c:v>41137.815891203703</c:v>
                </c:pt>
                <c:pt idx="1447">
                  <c:v>41137.820127314815</c:v>
                </c:pt>
                <c:pt idx="1448">
                  <c:v>41137.839814814812</c:v>
                </c:pt>
                <c:pt idx="1449">
                  <c:v>41137.860694444447</c:v>
                </c:pt>
                <c:pt idx="1450">
                  <c:v>41137.861377314817</c:v>
                </c:pt>
                <c:pt idx="1451">
                  <c:v>41137.876539351855</c:v>
                </c:pt>
                <c:pt idx="1452">
                  <c:v>41137.89947916667</c:v>
                </c:pt>
                <c:pt idx="1453">
                  <c:v>41137.924398148149</c:v>
                </c:pt>
                <c:pt idx="1454">
                  <c:v>41137.946273148147</c:v>
                </c:pt>
                <c:pt idx="1455">
                  <c:v>41137.98541666667</c:v>
                </c:pt>
                <c:pt idx="1456">
                  <c:v>41138.027499999997</c:v>
                </c:pt>
                <c:pt idx="1457">
                  <c:v>41138.257418981484</c:v>
                </c:pt>
                <c:pt idx="1458">
                  <c:v>41138.278402777774</c:v>
                </c:pt>
                <c:pt idx="1459">
                  <c:v>41138.315462962964</c:v>
                </c:pt>
                <c:pt idx="1460">
                  <c:v>41138.356608796297</c:v>
                </c:pt>
                <c:pt idx="1461">
                  <c:v>41138.363796296297</c:v>
                </c:pt>
                <c:pt idx="1462">
                  <c:v>41138.384479166663</c:v>
                </c:pt>
                <c:pt idx="1463">
                  <c:v>41138.402673611112</c:v>
                </c:pt>
                <c:pt idx="1464">
                  <c:v>41138.438888888886</c:v>
                </c:pt>
                <c:pt idx="1465">
                  <c:v>41138.458402777775</c:v>
                </c:pt>
                <c:pt idx="1466">
                  <c:v>41138.529849537037</c:v>
                </c:pt>
                <c:pt idx="1467">
                  <c:v>41138.587187500001</c:v>
                </c:pt>
                <c:pt idx="1468">
                  <c:v>41138.626967592594</c:v>
                </c:pt>
                <c:pt idx="1469">
                  <c:v>41138.689398148148</c:v>
                </c:pt>
                <c:pt idx="1470">
                  <c:v>41138.69390046296</c:v>
                </c:pt>
                <c:pt idx="1471">
                  <c:v>41138.713460648149</c:v>
                </c:pt>
                <c:pt idx="1472">
                  <c:v>41139.402662037035</c:v>
                </c:pt>
                <c:pt idx="1473">
                  <c:v>41139.41883101852</c:v>
                </c:pt>
                <c:pt idx="1474">
                  <c:v>41139.444664351853</c:v>
                </c:pt>
                <c:pt idx="1475">
                  <c:v>41139.591956018521</c:v>
                </c:pt>
                <c:pt idx="1476">
                  <c:v>41139.605752314812</c:v>
                </c:pt>
                <c:pt idx="1477">
                  <c:v>41139.610856481479</c:v>
                </c:pt>
                <c:pt idx="1478">
                  <c:v>41139.798854166664</c:v>
                </c:pt>
                <c:pt idx="1479">
                  <c:v>41139.817488425928</c:v>
                </c:pt>
                <c:pt idx="1480">
                  <c:v>41139.822071759256</c:v>
                </c:pt>
                <c:pt idx="1481">
                  <c:v>41139.855856481481</c:v>
                </c:pt>
                <c:pt idx="1482">
                  <c:v>41139.878229166665</c:v>
                </c:pt>
                <c:pt idx="1483">
                  <c:v>41139.882164351853</c:v>
                </c:pt>
                <c:pt idx="1484">
                  <c:v>41139.919004629628</c:v>
                </c:pt>
                <c:pt idx="1485">
                  <c:v>41139.922592592593</c:v>
                </c:pt>
                <c:pt idx="1486">
                  <c:v>41139.924930555557</c:v>
                </c:pt>
                <c:pt idx="1487">
                  <c:v>41140.465381944443</c:v>
                </c:pt>
                <c:pt idx="1488">
                  <c:v>41140.483796296299</c:v>
                </c:pt>
                <c:pt idx="1489">
                  <c:v>41140.584999999999</c:v>
                </c:pt>
                <c:pt idx="1490">
                  <c:v>41140.629108796296</c:v>
                </c:pt>
                <c:pt idx="1491">
                  <c:v>41140.652870370373</c:v>
                </c:pt>
                <c:pt idx="1492">
                  <c:v>41140.797650462962</c:v>
                </c:pt>
                <c:pt idx="1493">
                  <c:v>41140.798009259262</c:v>
                </c:pt>
                <c:pt idx="1494">
                  <c:v>41140.882476851853</c:v>
                </c:pt>
                <c:pt idx="1495">
                  <c:v>41140.882847222223</c:v>
                </c:pt>
                <c:pt idx="1496">
                  <c:v>41140.903923611113</c:v>
                </c:pt>
                <c:pt idx="1497">
                  <c:v>41140.917986111112</c:v>
                </c:pt>
                <c:pt idx="1498">
                  <c:v>41140.94023148148</c:v>
                </c:pt>
                <c:pt idx="1499">
                  <c:v>41141.026099537034</c:v>
                </c:pt>
                <c:pt idx="1500">
                  <c:v>41141.272523148145</c:v>
                </c:pt>
                <c:pt idx="1501">
                  <c:v>41141.320057870369</c:v>
                </c:pt>
                <c:pt idx="1502">
                  <c:v>41141.33971064815</c:v>
                </c:pt>
                <c:pt idx="1503">
                  <c:v>41141.417245370372</c:v>
                </c:pt>
                <c:pt idx="1504">
                  <c:v>41141.479212962964</c:v>
                </c:pt>
                <c:pt idx="1505">
                  <c:v>41141.589884259258</c:v>
                </c:pt>
                <c:pt idx="1506">
                  <c:v>41141.674849537034</c:v>
                </c:pt>
                <c:pt idx="1507">
                  <c:v>41141.753032407411</c:v>
                </c:pt>
                <c:pt idx="1508">
                  <c:v>41141.854664351849</c:v>
                </c:pt>
                <c:pt idx="1509">
                  <c:v>41141.864027777781</c:v>
                </c:pt>
                <c:pt idx="1510">
                  <c:v>41141.943668981483</c:v>
                </c:pt>
                <c:pt idx="1511">
                  <c:v>41142.02957175926</c:v>
                </c:pt>
                <c:pt idx="1512">
                  <c:v>41142.066250000003</c:v>
                </c:pt>
                <c:pt idx="1513">
                  <c:v>41142.072662037041</c:v>
                </c:pt>
                <c:pt idx="1514">
                  <c:v>41142.336238425924</c:v>
                </c:pt>
                <c:pt idx="1515">
                  <c:v>41142.56391203704</c:v>
                </c:pt>
                <c:pt idx="1516">
                  <c:v>41142.583449074074</c:v>
                </c:pt>
                <c:pt idx="1517">
                  <c:v>41142.628344907411</c:v>
                </c:pt>
                <c:pt idx="1518">
                  <c:v>41142.64949074074</c:v>
                </c:pt>
                <c:pt idx="1519">
                  <c:v>41142.729629629626</c:v>
                </c:pt>
                <c:pt idx="1520">
                  <c:v>41142.773113425923</c:v>
                </c:pt>
                <c:pt idx="1521">
                  <c:v>41142.800057870372</c:v>
                </c:pt>
                <c:pt idx="1522">
                  <c:v>41142.899305555555</c:v>
                </c:pt>
                <c:pt idx="1523">
                  <c:v>41143.00712962963</c:v>
                </c:pt>
                <c:pt idx="1524">
                  <c:v>41143.109571759262</c:v>
                </c:pt>
                <c:pt idx="1525">
                  <c:v>41143.405439814815</c:v>
                </c:pt>
                <c:pt idx="1526">
                  <c:v>41143.609178240738</c:v>
                </c:pt>
                <c:pt idx="1527">
                  <c:v>41143.63354166667</c:v>
                </c:pt>
                <c:pt idx="1528">
                  <c:v>41143.735115740739</c:v>
                </c:pt>
                <c:pt idx="1529">
                  <c:v>41143.77202546296</c:v>
                </c:pt>
                <c:pt idx="1530">
                  <c:v>41143.834953703707</c:v>
                </c:pt>
                <c:pt idx="1531">
                  <c:v>41143.921412037038</c:v>
                </c:pt>
                <c:pt idx="1532">
                  <c:v>41143.941261574073</c:v>
                </c:pt>
                <c:pt idx="1533">
                  <c:v>41143.961458333331</c:v>
                </c:pt>
                <c:pt idx="1534">
                  <c:v>41143.986157407409</c:v>
                </c:pt>
                <c:pt idx="1535">
                  <c:v>41144.023900462962</c:v>
                </c:pt>
                <c:pt idx="1536">
                  <c:v>41144.023900462962</c:v>
                </c:pt>
                <c:pt idx="1537">
                  <c:v>41144.026342592595</c:v>
                </c:pt>
                <c:pt idx="1538">
                  <c:v>41144.154814814814</c:v>
                </c:pt>
                <c:pt idx="1539">
                  <c:v>41144.31722222222</c:v>
                </c:pt>
                <c:pt idx="1540">
                  <c:v>41144.486157407409</c:v>
                </c:pt>
                <c:pt idx="1541">
                  <c:v>41144.697256944448</c:v>
                </c:pt>
                <c:pt idx="1542">
                  <c:v>41144.818969907406</c:v>
                </c:pt>
                <c:pt idx="1543">
                  <c:v>41144.86314814815</c:v>
                </c:pt>
                <c:pt idx="1544">
                  <c:v>41145.00744212963</c:v>
                </c:pt>
                <c:pt idx="1545">
                  <c:v>41145.027881944443</c:v>
                </c:pt>
                <c:pt idx="1546">
                  <c:v>41145.232071759259</c:v>
                </c:pt>
                <c:pt idx="1547">
                  <c:v>41145.232847222222</c:v>
                </c:pt>
                <c:pt idx="1548">
                  <c:v>41145.251956018517</c:v>
                </c:pt>
                <c:pt idx="1549">
                  <c:v>41145.291701388887</c:v>
                </c:pt>
                <c:pt idx="1550">
                  <c:v>41145.300810185188</c:v>
                </c:pt>
                <c:pt idx="1551">
                  <c:v>41145.464375000003</c:v>
                </c:pt>
                <c:pt idx="1552">
                  <c:v>41145.466574074075</c:v>
                </c:pt>
                <c:pt idx="1553">
                  <c:v>41145.530798611115</c:v>
                </c:pt>
                <c:pt idx="1554">
                  <c:v>41145.587106481478</c:v>
                </c:pt>
                <c:pt idx="1555">
                  <c:v>41145.588043981479</c:v>
                </c:pt>
                <c:pt idx="1556">
                  <c:v>41145.688842592594</c:v>
                </c:pt>
                <c:pt idx="1557">
                  <c:v>41145.843657407408</c:v>
                </c:pt>
                <c:pt idx="1558">
                  <c:v>41145.897268518522</c:v>
                </c:pt>
                <c:pt idx="1559">
                  <c:v>41145.942731481482</c:v>
                </c:pt>
                <c:pt idx="1560">
                  <c:v>41145.96429398148</c:v>
                </c:pt>
                <c:pt idx="1561">
                  <c:v>41146.002442129633</c:v>
                </c:pt>
                <c:pt idx="1562">
                  <c:v>41146.025138888886</c:v>
                </c:pt>
                <c:pt idx="1563">
                  <c:v>41146.048935185187</c:v>
                </c:pt>
                <c:pt idx="1564">
                  <c:v>41146.049814814818</c:v>
                </c:pt>
                <c:pt idx="1565">
                  <c:v>41146.113217592596</c:v>
                </c:pt>
                <c:pt idx="1566">
                  <c:v>41146.131585648145</c:v>
                </c:pt>
                <c:pt idx="1567">
                  <c:v>41146.335555555554</c:v>
                </c:pt>
                <c:pt idx="1568">
                  <c:v>41146.336018518516</c:v>
                </c:pt>
                <c:pt idx="1569">
                  <c:v>41146.341967592591</c:v>
                </c:pt>
                <c:pt idx="1570">
                  <c:v>41146.361087962963</c:v>
                </c:pt>
                <c:pt idx="1571">
                  <c:v>41146.376597222225</c:v>
                </c:pt>
                <c:pt idx="1572">
                  <c:v>41146.465555555558</c:v>
                </c:pt>
                <c:pt idx="1573">
                  <c:v>41146.586273148147</c:v>
                </c:pt>
                <c:pt idx="1574">
                  <c:v>41146.630069444444</c:v>
                </c:pt>
                <c:pt idx="1575">
                  <c:v>41146.633819444447</c:v>
                </c:pt>
                <c:pt idx="1576">
                  <c:v>41146.634722222225</c:v>
                </c:pt>
                <c:pt idx="1577">
                  <c:v>41146.655972222223</c:v>
                </c:pt>
                <c:pt idx="1578">
                  <c:v>41146.708483796298</c:v>
                </c:pt>
                <c:pt idx="1579">
                  <c:v>41146.71334490741</c:v>
                </c:pt>
                <c:pt idx="1580">
                  <c:v>41146.713923611111</c:v>
                </c:pt>
                <c:pt idx="1581">
                  <c:v>41146.73033564815</c:v>
                </c:pt>
                <c:pt idx="1582">
                  <c:v>41146.772650462961</c:v>
                </c:pt>
                <c:pt idx="1583">
                  <c:v>41146.773854166669</c:v>
                </c:pt>
                <c:pt idx="1584">
                  <c:v>41146.77784722222</c:v>
                </c:pt>
                <c:pt idx="1585">
                  <c:v>41146.800995370373</c:v>
                </c:pt>
                <c:pt idx="1586">
                  <c:v>41146.812939814816</c:v>
                </c:pt>
                <c:pt idx="1587">
                  <c:v>41146.820833333331</c:v>
                </c:pt>
                <c:pt idx="1588">
                  <c:v>41146.984212962961</c:v>
                </c:pt>
                <c:pt idx="1589">
                  <c:v>41146.985648148147</c:v>
                </c:pt>
                <c:pt idx="1590">
                  <c:v>41147.64738425926</c:v>
                </c:pt>
                <c:pt idx="1591">
                  <c:v>41147.674224537041</c:v>
                </c:pt>
                <c:pt idx="1592">
                  <c:v>41147.736319444448</c:v>
                </c:pt>
                <c:pt idx="1593">
                  <c:v>41148.591932870368</c:v>
                </c:pt>
                <c:pt idx="1594">
                  <c:v>41148.6950462963</c:v>
                </c:pt>
                <c:pt idx="1595">
                  <c:v>41149.988518518519</c:v>
                </c:pt>
                <c:pt idx="1596">
                  <c:v>41150.611493055556</c:v>
                </c:pt>
                <c:pt idx="1597">
                  <c:v>41150.627268518518</c:v>
                </c:pt>
                <c:pt idx="1598">
                  <c:v>41150.632453703707</c:v>
                </c:pt>
                <c:pt idx="1599">
                  <c:v>41150.733368055553</c:v>
                </c:pt>
                <c:pt idx="1600">
                  <c:v>41150.737870370373</c:v>
                </c:pt>
                <c:pt idx="1601">
                  <c:v>41150.818912037037</c:v>
                </c:pt>
                <c:pt idx="1602">
                  <c:v>41150.837118055555</c:v>
                </c:pt>
                <c:pt idx="1603">
                  <c:v>41150.842141203706</c:v>
                </c:pt>
                <c:pt idx="1604">
                  <c:v>41150.884016203701</c:v>
                </c:pt>
                <c:pt idx="1605">
                  <c:v>41150.92392361111</c:v>
                </c:pt>
                <c:pt idx="1606">
                  <c:v>41150.937719907408</c:v>
                </c:pt>
                <c:pt idx="1607">
                  <c:v>41150.941817129627</c:v>
                </c:pt>
                <c:pt idx="1608">
                  <c:v>41150.943784722222</c:v>
                </c:pt>
                <c:pt idx="1609">
                  <c:v>41151.356944444444</c:v>
                </c:pt>
                <c:pt idx="1610">
                  <c:v>41151.566840277781</c:v>
                </c:pt>
                <c:pt idx="1611">
                  <c:v>41151.568414351852</c:v>
                </c:pt>
                <c:pt idx="1612">
                  <c:v>41151.856377314813</c:v>
                </c:pt>
                <c:pt idx="1613">
                  <c:v>41151.921365740738</c:v>
                </c:pt>
                <c:pt idx="1614">
                  <c:v>41151.965196759258</c:v>
                </c:pt>
                <c:pt idx="1615">
                  <c:v>41152.671423611115</c:v>
                </c:pt>
                <c:pt idx="1616">
                  <c:v>41152.675196759257</c:v>
                </c:pt>
                <c:pt idx="1617">
                  <c:v>41152.96665509259</c:v>
                </c:pt>
                <c:pt idx="1618">
                  <c:v>41153.568657407406</c:v>
                </c:pt>
                <c:pt idx="1619">
                  <c:v>41154.467511574076</c:v>
                </c:pt>
                <c:pt idx="1620">
                  <c:v>41154.777280092596</c:v>
                </c:pt>
                <c:pt idx="1621">
                  <c:v>41154.85796296296</c:v>
                </c:pt>
                <c:pt idx="1622">
                  <c:v>41154.896550925929</c:v>
                </c:pt>
                <c:pt idx="1623">
                  <c:v>41154.898402777777</c:v>
                </c:pt>
                <c:pt idx="1624">
                  <c:v>41155.089097222219</c:v>
                </c:pt>
                <c:pt idx="1625">
                  <c:v>41155.167662037034</c:v>
                </c:pt>
                <c:pt idx="1626">
                  <c:v>41155.405578703707</c:v>
                </c:pt>
                <c:pt idx="1627">
                  <c:v>41155.625439814816</c:v>
                </c:pt>
                <c:pt idx="1628">
                  <c:v>41156.401747685188</c:v>
                </c:pt>
                <c:pt idx="1629">
                  <c:v>41156.520868055559</c:v>
                </c:pt>
                <c:pt idx="1630">
                  <c:v>41156.547997685186</c:v>
                </c:pt>
                <c:pt idx="1631">
                  <c:v>41156.695138888892</c:v>
                </c:pt>
                <c:pt idx="1632">
                  <c:v>41160.444293981483</c:v>
                </c:pt>
                <c:pt idx="1633">
                  <c:v>41160.568993055553</c:v>
                </c:pt>
                <c:pt idx="1634">
                  <c:v>41160.709652777776</c:v>
                </c:pt>
                <c:pt idx="1635">
                  <c:v>41161.022951388892</c:v>
                </c:pt>
                <c:pt idx="1636">
                  <c:v>41161.134340277778</c:v>
                </c:pt>
                <c:pt idx="1637">
                  <c:v>41163.132037037038</c:v>
                </c:pt>
                <c:pt idx="1638">
                  <c:v>41163.132280092592</c:v>
                </c:pt>
                <c:pt idx="1639">
                  <c:v>41163.212291666663</c:v>
                </c:pt>
                <c:pt idx="1640">
                  <c:v>41163.274143518516</c:v>
                </c:pt>
                <c:pt idx="1641">
                  <c:v>41165.155034722222</c:v>
                </c:pt>
                <c:pt idx="1642">
                  <c:v>41165.272812499999</c:v>
                </c:pt>
                <c:pt idx="1643">
                  <c:v>41165.404293981483</c:v>
                </c:pt>
                <c:pt idx="1644">
                  <c:v>41166.568414351852</c:v>
                </c:pt>
                <c:pt idx="1645">
                  <c:v>41166.926145833335</c:v>
                </c:pt>
              </c:numCache>
            </c:numRef>
          </c:xVal>
          <c:yVal>
            <c:numRef>
              <c:f>'Raw Fish Counts'!$I$2:$I$1647</c:f>
              <c:numCache>
                <c:formatCode>General</c:formatCode>
                <c:ptCount val="1646"/>
                <c:pt idx="0">
                  <c:v>9.6300000000000008</c:v>
                </c:pt>
                <c:pt idx="1">
                  <c:v>7.05</c:v>
                </c:pt>
                <c:pt idx="2">
                  <c:v>5.63</c:v>
                </c:pt>
                <c:pt idx="3" formatCode="0.00">
                  <c:v>2.36</c:v>
                </c:pt>
                <c:pt idx="4">
                  <c:v>15.91</c:v>
                </c:pt>
                <c:pt idx="5">
                  <c:v>9.93</c:v>
                </c:pt>
                <c:pt idx="6" formatCode="0.00">
                  <c:v>6.98</c:v>
                </c:pt>
                <c:pt idx="7" formatCode="0.00">
                  <c:v>7.31</c:v>
                </c:pt>
                <c:pt idx="8">
                  <c:v>14.49</c:v>
                </c:pt>
                <c:pt idx="9">
                  <c:v>15.22</c:v>
                </c:pt>
                <c:pt idx="10">
                  <c:v>14.42</c:v>
                </c:pt>
                <c:pt idx="11">
                  <c:v>11.18</c:v>
                </c:pt>
                <c:pt idx="12">
                  <c:v>12.84</c:v>
                </c:pt>
                <c:pt idx="13">
                  <c:v>10.3</c:v>
                </c:pt>
                <c:pt idx="14" formatCode="0.00">
                  <c:v>4.3499999999999996</c:v>
                </c:pt>
                <c:pt idx="15">
                  <c:v>15.38</c:v>
                </c:pt>
                <c:pt idx="16">
                  <c:v>13.03</c:v>
                </c:pt>
                <c:pt idx="17">
                  <c:v>12.69</c:v>
                </c:pt>
                <c:pt idx="18">
                  <c:v>12.99</c:v>
                </c:pt>
                <c:pt idx="19">
                  <c:v>12.18</c:v>
                </c:pt>
                <c:pt idx="20">
                  <c:v>10.220000000000001</c:v>
                </c:pt>
                <c:pt idx="21">
                  <c:v>11.25</c:v>
                </c:pt>
                <c:pt idx="22" formatCode="0.00">
                  <c:v>5.77</c:v>
                </c:pt>
                <c:pt idx="23">
                  <c:v>10.79</c:v>
                </c:pt>
                <c:pt idx="24">
                  <c:v>10.33</c:v>
                </c:pt>
                <c:pt idx="25" formatCode="0.00">
                  <c:v>9.4700000000000006</c:v>
                </c:pt>
                <c:pt idx="26">
                  <c:v>13.03</c:v>
                </c:pt>
                <c:pt idx="27">
                  <c:v>14.74</c:v>
                </c:pt>
                <c:pt idx="28">
                  <c:v>12.58</c:v>
                </c:pt>
                <c:pt idx="29" formatCode="0.00">
                  <c:v>3.07</c:v>
                </c:pt>
                <c:pt idx="30" formatCode="0.00">
                  <c:v>5.9</c:v>
                </c:pt>
                <c:pt idx="31" formatCode="0.00">
                  <c:v>5.47</c:v>
                </c:pt>
                <c:pt idx="32">
                  <c:v>10.6</c:v>
                </c:pt>
                <c:pt idx="33" formatCode="0.00">
                  <c:v>3.53</c:v>
                </c:pt>
                <c:pt idx="34">
                  <c:v>13.81</c:v>
                </c:pt>
                <c:pt idx="35">
                  <c:v>11.45</c:v>
                </c:pt>
                <c:pt idx="36">
                  <c:v>9.82</c:v>
                </c:pt>
                <c:pt idx="37">
                  <c:v>14.63</c:v>
                </c:pt>
                <c:pt idx="38">
                  <c:v>14.76</c:v>
                </c:pt>
                <c:pt idx="39">
                  <c:v>11.96</c:v>
                </c:pt>
                <c:pt idx="40">
                  <c:v>15.6</c:v>
                </c:pt>
                <c:pt idx="41" formatCode="0.00">
                  <c:v>5.33</c:v>
                </c:pt>
                <c:pt idx="42" formatCode="0.00">
                  <c:v>5.7</c:v>
                </c:pt>
                <c:pt idx="43" formatCode="0.00">
                  <c:v>8.19</c:v>
                </c:pt>
                <c:pt idx="44">
                  <c:v>10.029999999999999</c:v>
                </c:pt>
                <c:pt idx="45" formatCode="0.00">
                  <c:v>5.69</c:v>
                </c:pt>
                <c:pt idx="46">
                  <c:v>13.74</c:v>
                </c:pt>
                <c:pt idx="47">
                  <c:v>15.86</c:v>
                </c:pt>
                <c:pt idx="48" formatCode="0.00">
                  <c:v>2.77</c:v>
                </c:pt>
                <c:pt idx="49">
                  <c:v>14.3</c:v>
                </c:pt>
                <c:pt idx="50">
                  <c:v>14.62</c:v>
                </c:pt>
                <c:pt idx="51">
                  <c:v>16.18</c:v>
                </c:pt>
                <c:pt idx="52">
                  <c:v>15.97</c:v>
                </c:pt>
                <c:pt idx="53">
                  <c:v>11.4</c:v>
                </c:pt>
                <c:pt idx="54">
                  <c:v>17.07</c:v>
                </c:pt>
                <c:pt idx="55" formatCode="0.00">
                  <c:v>2.64</c:v>
                </c:pt>
                <c:pt idx="56">
                  <c:v>16.16</c:v>
                </c:pt>
                <c:pt idx="57">
                  <c:v>13.1</c:v>
                </c:pt>
                <c:pt idx="58" formatCode="0.00">
                  <c:v>5.66</c:v>
                </c:pt>
                <c:pt idx="59" formatCode="0.00">
                  <c:v>2.63</c:v>
                </c:pt>
                <c:pt idx="60" formatCode="0.00">
                  <c:v>4.22</c:v>
                </c:pt>
                <c:pt idx="61" formatCode="0.00">
                  <c:v>2.54</c:v>
                </c:pt>
                <c:pt idx="62" formatCode="0.00">
                  <c:v>4.43</c:v>
                </c:pt>
                <c:pt idx="63" formatCode="0.00">
                  <c:v>1.31</c:v>
                </c:pt>
                <c:pt idx="64" formatCode="0.00">
                  <c:v>2.64</c:v>
                </c:pt>
                <c:pt idx="65">
                  <c:v>15.53</c:v>
                </c:pt>
                <c:pt idx="66">
                  <c:v>14.9</c:v>
                </c:pt>
                <c:pt idx="67">
                  <c:v>15.31</c:v>
                </c:pt>
                <c:pt idx="68" formatCode="0.00">
                  <c:v>4.45</c:v>
                </c:pt>
                <c:pt idx="69">
                  <c:v>10.15</c:v>
                </c:pt>
                <c:pt idx="70">
                  <c:v>14.55</c:v>
                </c:pt>
                <c:pt idx="71">
                  <c:v>16.41</c:v>
                </c:pt>
                <c:pt idx="72" formatCode="0.00">
                  <c:v>3.01</c:v>
                </c:pt>
                <c:pt idx="73">
                  <c:v>15.34</c:v>
                </c:pt>
                <c:pt idx="74" formatCode="0.00">
                  <c:v>1.35</c:v>
                </c:pt>
                <c:pt idx="75" formatCode="0.00">
                  <c:v>4.3600000000000003</c:v>
                </c:pt>
                <c:pt idx="76" formatCode="0.00">
                  <c:v>2.72</c:v>
                </c:pt>
                <c:pt idx="77">
                  <c:v>15.99</c:v>
                </c:pt>
                <c:pt idx="78" formatCode="0.00">
                  <c:v>2.42</c:v>
                </c:pt>
                <c:pt idx="79" formatCode="0.00">
                  <c:v>1.23</c:v>
                </c:pt>
                <c:pt idx="80" formatCode="0.00">
                  <c:v>2.74</c:v>
                </c:pt>
                <c:pt idx="81" formatCode="0.00">
                  <c:v>10.07</c:v>
                </c:pt>
                <c:pt idx="82">
                  <c:v>15.81</c:v>
                </c:pt>
                <c:pt idx="83" formatCode="0.00">
                  <c:v>4.33</c:v>
                </c:pt>
                <c:pt idx="84" formatCode="0.00">
                  <c:v>2.93</c:v>
                </c:pt>
                <c:pt idx="85" formatCode="0.00">
                  <c:v>1.56</c:v>
                </c:pt>
                <c:pt idx="86" formatCode="0.00">
                  <c:v>2.08</c:v>
                </c:pt>
                <c:pt idx="87" formatCode="0.00">
                  <c:v>2.3199999999999998</c:v>
                </c:pt>
                <c:pt idx="88">
                  <c:v>11.36</c:v>
                </c:pt>
                <c:pt idx="89" formatCode="0.00">
                  <c:v>0.9</c:v>
                </c:pt>
                <c:pt idx="90" formatCode="0.00">
                  <c:v>2.95</c:v>
                </c:pt>
                <c:pt idx="91" formatCode="0.00">
                  <c:v>3.5</c:v>
                </c:pt>
                <c:pt idx="92" formatCode="0.00">
                  <c:v>1.57</c:v>
                </c:pt>
                <c:pt idx="93" formatCode="0.00">
                  <c:v>7.04</c:v>
                </c:pt>
                <c:pt idx="94" formatCode="0.00">
                  <c:v>8.85</c:v>
                </c:pt>
                <c:pt idx="95" formatCode="0.00">
                  <c:v>7.91</c:v>
                </c:pt>
                <c:pt idx="96" formatCode="0.00">
                  <c:v>3.25</c:v>
                </c:pt>
                <c:pt idx="97" formatCode="0.00">
                  <c:v>9.84</c:v>
                </c:pt>
                <c:pt idx="98">
                  <c:v>10.15</c:v>
                </c:pt>
                <c:pt idx="99" formatCode="0.00">
                  <c:v>1.77</c:v>
                </c:pt>
                <c:pt idx="100" formatCode="0.00">
                  <c:v>5.18</c:v>
                </c:pt>
                <c:pt idx="101" formatCode="0.00">
                  <c:v>1.93</c:v>
                </c:pt>
                <c:pt idx="102" formatCode="0.00">
                  <c:v>2.86</c:v>
                </c:pt>
                <c:pt idx="103" formatCode="0.00">
                  <c:v>4.43</c:v>
                </c:pt>
                <c:pt idx="104" formatCode="0.00">
                  <c:v>7.95</c:v>
                </c:pt>
                <c:pt idx="105" formatCode="0.00">
                  <c:v>1.18</c:v>
                </c:pt>
                <c:pt idx="106" formatCode="0.00">
                  <c:v>4.74</c:v>
                </c:pt>
                <c:pt idx="107" formatCode="0.00">
                  <c:v>2</c:v>
                </c:pt>
                <c:pt idx="108">
                  <c:v>11.15</c:v>
                </c:pt>
                <c:pt idx="109" formatCode="0.00">
                  <c:v>7.42</c:v>
                </c:pt>
                <c:pt idx="110" formatCode="0.00">
                  <c:v>6.02</c:v>
                </c:pt>
                <c:pt idx="111" formatCode="0.0">
                  <c:v>18.95</c:v>
                </c:pt>
                <c:pt idx="112" formatCode="0.0">
                  <c:v>18.850000000000001</c:v>
                </c:pt>
                <c:pt idx="113" formatCode="0.00">
                  <c:v>3.25</c:v>
                </c:pt>
                <c:pt idx="114" formatCode="0.0">
                  <c:v>9.74</c:v>
                </c:pt>
                <c:pt idx="115" formatCode="0.00">
                  <c:v>7.66</c:v>
                </c:pt>
                <c:pt idx="116" formatCode="0.00">
                  <c:v>7.35</c:v>
                </c:pt>
                <c:pt idx="117" formatCode="0.00">
                  <c:v>1.23</c:v>
                </c:pt>
                <c:pt idx="118" formatCode="0.00">
                  <c:v>2.9</c:v>
                </c:pt>
                <c:pt idx="119" formatCode="0.00">
                  <c:v>7.79</c:v>
                </c:pt>
                <c:pt idx="120" formatCode="0.0">
                  <c:v>10.58</c:v>
                </c:pt>
                <c:pt idx="121" formatCode="0.00">
                  <c:v>2.95</c:v>
                </c:pt>
                <c:pt idx="122" formatCode="0.00">
                  <c:v>6.33</c:v>
                </c:pt>
                <c:pt idx="123" formatCode="0.00">
                  <c:v>4.87</c:v>
                </c:pt>
                <c:pt idx="124" formatCode="0.00">
                  <c:v>6.21</c:v>
                </c:pt>
                <c:pt idx="125" formatCode="0.00">
                  <c:v>2.09</c:v>
                </c:pt>
                <c:pt idx="126" formatCode="0.00">
                  <c:v>2.1800000000000002</c:v>
                </c:pt>
                <c:pt idx="127" formatCode="0.00">
                  <c:v>1.97</c:v>
                </c:pt>
                <c:pt idx="128" formatCode="0.00">
                  <c:v>8.1199999999999992</c:v>
                </c:pt>
                <c:pt idx="129" formatCode="0.0">
                  <c:v>18.91</c:v>
                </c:pt>
                <c:pt idx="130" formatCode="0.00">
                  <c:v>1.73</c:v>
                </c:pt>
                <c:pt idx="131" formatCode="0.0">
                  <c:v>10.31</c:v>
                </c:pt>
                <c:pt idx="132" formatCode="0.00">
                  <c:v>7.92</c:v>
                </c:pt>
                <c:pt idx="133" formatCode="0.0">
                  <c:v>17.809999999999999</c:v>
                </c:pt>
                <c:pt idx="134" formatCode="0.00">
                  <c:v>9.2200000000000006</c:v>
                </c:pt>
                <c:pt idx="135" formatCode="0.00">
                  <c:v>8.07</c:v>
                </c:pt>
                <c:pt idx="136" formatCode="0.00">
                  <c:v>3.79</c:v>
                </c:pt>
                <c:pt idx="137" formatCode="0.00">
                  <c:v>3.35</c:v>
                </c:pt>
                <c:pt idx="138" formatCode="0.00">
                  <c:v>7.09</c:v>
                </c:pt>
                <c:pt idx="139" formatCode="0.00">
                  <c:v>6.83</c:v>
                </c:pt>
                <c:pt idx="140" formatCode="0.00">
                  <c:v>7.3</c:v>
                </c:pt>
                <c:pt idx="141" formatCode="0.00">
                  <c:v>7.44</c:v>
                </c:pt>
                <c:pt idx="142" formatCode="0.00">
                  <c:v>3.14</c:v>
                </c:pt>
                <c:pt idx="143" formatCode="0.00">
                  <c:v>7.95</c:v>
                </c:pt>
                <c:pt idx="144" formatCode="0.0">
                  <c:v>10.58</c:v>
                </c:pt>
                <c:pt idx="145" formatCode="0.00">
                  <c:v>3.59</c:v>
                </c:pt>
                <c:pt idx="146" formatCode="0.00">
                  <c:v>1.99</c:v>
                </c:pt>
                <c:pt idx="147" formatCode="0.00">
                  <c:v>1.1399999999999999</c:v>
                </c:pt>
                <c:pt idx="148" formatCode="0.00">
                  <c:v>8.82</c:v>
                </c:pt>
                <c:pt idx="149" formatCode="0.00">
                  <c:v>2.5499999999999998</c:v>
                </c:pt>
                <c:pt idx="150">
                  <c:v>16.899999999999999</c:v>
                </c:pt>
                <c:pt idx="151" formatCode="0.00">
                  <c:v>7.94</c:v>
                </c:pt>
                <c:pt idx="152" formatCode="0.00">
                  <c:v>5.38</c:v>
                </c:pt>
                <c:pt idx="153">
                  <c:v>10.55</c:v>
                </c:pt>
                <c:pt idx="154" formatCode="0.00">
                  <c:v>7.6</c:v>
                </c:pt>
                <c:pt idx="155">
                  <c:v>17.38</c:v>
                </c:pt>
                <c:pt idx="156" formatCode="0.00">
                  <c:v>8.1300000000000008</c:v>
                </c:pt>
                <c:pt idx="157" formatCode="0.00">
                  <c:v>3.29</c:v>
                </c:pt>
                <c:pt idx="158" formatCode="0.00">
                  <c:v>5.98</c:v>
                </c:pt>
                <c:pt idx="159" formatCode="0.00">
                  <c:v>2.35</c:v>
                </c:pt>
                <c:pt idx="160" formatCode="0.00">
                  <c:v>7.61</c:v>
                </c:pt>
                <c:pt idx="161" formatCode="0.00">
                  <c:v>3.36</c:v>
                </c:pt>
                <c:pt idx="162" formatCode="0.00">
                  <c:v>3.41</c:v>
                </c:pt>
                <c:pt idx="163" formatCode="0.00">
                  <c:v>1.37</c:v>
                </c:pt>
                <c:pt idx="164" formatCode="0.00">
                  <c:v>3.44</c:v>
                </c:pt>
                <c:pt idx="165">
                  <c:v>16.84</c:v>
                </c:pt>
                <c:pt idx="166">
                  <c:v>18.54</c:v>
                </c:pt>
                <c:pt idx="167" formatCode="0.00">
                  <c:v>6</c:v>
                </c:pt>
                <c:pt idx="168" formatCode="0.00">
                  <c:v>7.52</c:v>
                </c:pt>
                <c:pt idx="169" formatCode="0.00">
                  <c:v>3.32</c:v>
                </c:pt>
                <c:pt idx="170" formatCode="0.00">
                  <c:v>6.12</c:v>
                </c:pt>
                <c:pt idx="171" formatCode="0.00">
                  <c:v>8.43</c:v>
                </c:pt>
                <c:pt idx="172">
                  <c:v>17.399999999999999</c:v>
                </c:pt>
                <c:pt idx="173" formatCode="0.00">
                  <c:v>5.83</c:v>
                </c:pt>
                <c:pt idx="174" formatCode="0.00">
                  <c:v>1.21</c:v>
                </c:pt>
                <c:pt idx="175" formatCode="0.00">
                  <c:v>3.18</c:v>
                </c:pt>
                <c:pt idx="176" formatCode="0.00">
                  <c:v>2.09</c:v>
                </c:pt>
                <c:pt idx="177" formatCode="0.00">
                  <c:v>2.14</c:v>
                </c:pt>
                <c:pt idx="178" formatCode="0.00">
                  <c:v>3.35</c:v>
                </c:pt>
                <c:pt idx="179" formatCode="0.00">
                  <c:v>4.49</c:v>
                </c:pt>
                <c:pt idx="180" formatCode="0.00">
                  <c:v>7.77</c:v>
                </c:pt>
                <c:pt idx="181">
                  <c:v>17.82</c:v>
                </c:pt>
                <c:pt idx="182" formatCode="0.00">
                  <c:v>4.12</c:v>
                </c:pt>
                <c:pt idx="183" formatCode="0.00">
                  <c:v>3</c:v>
                </c:pt>
                <c:pt idx="184" formatCode="0.00">
                  <c:v>1.59</c:v>
                </c:pt>
                <c:pt idx="185" formatCode="0.00">
                  <c:v>4.08</c:v>
                </c:pt>
                <c:pt idx="186" formatCode="0.00">
                  <c:v>2.7</c:v>
                </c:pt>
                <c:pt idx="187" formatCode="0.00">
                  <c:v>6.01</c:v>
                </c:pt>
                <c:pt idx="188" formatCode="0.00">
                  <c:v>2.77</c:v>
                </c:pt>
                <c:pt idx="189">
                  <c:v>11.1</c:v>
                </c:pt>
                <c:pt idx="190" formatCode="0.00">
                  <c:v>3.3</c:v>
                </c:pt>
                <c:pt idx="191" formatCode="0.00">
                  <c:v>3.99</c:v>
                </c:pt>
                <c:pt idx="192" formatCode="0.00">
                  <c:v>5.85</c:v>
                </c:pt>
                <c:pt idx="193" formatCode="0.00">
                  <c:v>7.87</c:v>
                </c:pt>
                <c:pt idx="194" formatCode="0.00">
                  <c:v>7.59</c:v>
                </c:pt>
                <c:pt idx="195" formatCode="0.00">
                  <c:v>8.84</c:v>
                </c:pt>
                <c:pt idx="196" formatCode="0.00">
                  <c:v>1.47</c:v>
                </c:pt>
                <c:pt idx="197" formatCode="0.00">
                  <c:v>5.17</c:v>
                </c:pt>
                <c:pt idx="198" formatCode="0.00">
                  <c:v>4.28</c:v>
                </c:pt>
                <c:pt idx="199" formatCode="0.00">
                  <c:v>2.86</c:v>
                </c:pt>
                <c:pt idx="200" formatCode="0.00">
                  <c:v>3.67</c:v>
                </c:pt>
                <c:pt idx="201">
                  <c:v>9.7799999999999994</c:v>
                </c:pt>
                <c:pt idx="202">
                  <c:v>2.52</c:v>
                </c:pt>
                <c:pt idx="203">
                  <c:v>7.58</c:v>
                </c:pt>
                <c:pt idx="204" formatCode="0.00">
                  <c:v>3.32</c:v>
                </c:pt>
                <c:pt idx="205">
                  <c:v>2.1800000000000002</c:v>
                </c:pt>
                <c:pt idx="206">
                  <c:v>5.92</c:v>
                </c:pt>
                <c:pt idx="207">
                  <c:v>3.51</c:v>
                </c:pt>
                <c:pt idx="208">
                  <c:v>2.75</c:v>
                </c:pt>
                <c:pt idx="209">
                  <c:v>1.76</c:v>
                </c:pt>
                <c:pt idx="210">
                  <c:v>1.85</c:v>
                </c:pt>
                <c:pt idx="211">
                  <c:v>4.83</c:v>
                </c:pt>
                <c:pt idx="212">
                  <c:v>2.52</c:v>
                </c:pt>
                <c:pt idx="213">
                  <c:v>13.68</c:v>
                </c:pt>
                <c:pt idx="214">
                  <c:v>17.68</c:v>
                </c:pt>
                <c:pt idx="215">
                  <c:v>2.4</c:v>
                </c:pt>
                <c:pt idx="216">
                  <c:v>2.21</c:v>
                </c:pt>
                <c:pt idx="217">
                  <c:v>13.25</c:v>
                </c:pt>
                <c:pt idx="218">
                  <c:v>4.74</c:v>
                </c:pt>
                <c:pt idx="219">
                  <c:v>1.98</c:v>
                </c:pt>
                <c:pt idx="220">
                  <c:v>15.33</c:v>
                </c:pt>
                <c:pt idx="221">
                  <c:v>9.5399999999999991</c:v>
                </c:pt>
                <c:pt idx="222">
                  <c:v>2.0499999999999998</c:v>
                </c:pt>
                <c:pt idx="223">
                  <c:v>2.4300000000000002</c:v>
                </c:pt>
                <c:pt idx="224">
                  <c:v>9.74</c:v>
                </c:pt>
                <c:pt idx="225">
                  <c:v>3.31</c:v>
                </c:pt>
                <c:pt idx="226">
                  <c:v>3.49</c:v>
                </c:pt>
                <c:pt idx="227">
                  <c:v>2.59</c:v>
                </c:pt>
                <c:pt idx="228" formatCode="0.00">
                  <c:v>1.98</c:v>
                </c:pt>
                <c:pt idx="229" formatCode="0.00">
                  <c:v>2.27</c:v>
                </c:pt>
                <c:pt idx="230" formatCode="0.00">
                  <c:v>3.85</c:v>
                </c:pt>
                <c:pt idx="231" formatCode="0.00">
                  <c:v>2.81</c:v>
                </c:pt>
                <c:pt idx="232" formatCode="0.00">
                  <c:v>2.56</c:v>
                </c:pt>
                <c:pt idx="233" formatCode="0.00">
                  <c:v>1.56</c:v>
                </c:pt>
                <c:pt idx="234" formatCode="0.00">
                  <c:v>16.93</c:v>
                </c:pt>
                <c:pt idx="235" formatCode="0.00">
                  <c:v>2.2000000000000002</c:v>
                </c:pt>
                <c:pt idx="236" formatCode="0.00">
                  <c:v>6.93</c:v>
                </c:pt>
                <c:pt idx="237" formatCode="0.00">
                  <c:v>1.63</c:v>
                </c:pt>
                <c:pt idx="238" formatCode="0.00">
                  <c:v>6.93</c:v>
                </c:pt>
                <c:pt idx="239" formatCode="0.00">
                  <c:v>1.76</c:v>
                </c:pt>
                <c:pt idx="240" formatCode="0.00">
                  <c:v>5.41</c:v>
                </c:pt>
                <c:pt idx="241" formatCode="0.00">
                  <c:v>2.23</c:v>
                </c:pt>
                <c:pt idx="242" formatCode="0.00">
                  <c:v>1.86</c:v>
                </c:pt>
                <c:pt idx="243" formatCode="0.00">
                  <c:v>7.72</c:v>
                </c:pt>
                <c:pt idx="244" formatCode="0.00">
                  <c:v>3.01</c:v>
                </c:pt>
                <c:pt idx="245">
                  <c:v>13.66</c:v>
                </c:pt>
                <c:pt idx="246" formatCode="0.00">
                  <c:v>13.72</c:v>
                </c:pt>
                <c:pt idx="247" formatCode="0.00">
                  <c:v>2.5299999999999998</c:v>
                </c:pt>
                <c:pt idx="248">
                  <c:v>1.95</c:v>
                </c:pt>
                <c:pt idx="249">
                  <c:v>2.2400000000000002</c:v>
                </c:pt>
                <c:pt idx="250">
                  <c:v>1.63</c:v>
                </c:pt>
                <c:pt idx="251">
                  <c:v>13.54</c:v>
                </c:pt>
                <c:pt idx="252">
                  <c:v>5.81</c:v>
                </c:pt>
                <c:pt idx="253">
                  <c:v>2.74</c:v>
                </c:pt>
                <c:pt idx="254">
                  <c:v>2.06</c:v>
                </c:pt>
                <c:pt idx="255">
                  <c:v>2.14</c:v>
                </c:pt>
                <c:pt idx="256">
                  <c:v>16.22</c:v>
                </c:pt>
                <c:pt idx="257">
                  <c:v>10.31</c:v>
                </c:pt>
                <c:pt idx="258">
                  <c:v>4.92</c:v>
                </c:pt>
                <c:pt idx="259">
                  <c:v>2.0499999999999998</c:v>
                </c:pt>
                <c:pt idx="260">
                  <c:v>3.36</c:v>
                </c:pt>
                <c:pt idx="261">
                  <c:v>4.6399999999999997</c:v>
                </c:pt>
                <c:pt idx="262">
                  <c:v>2.63</c:v>
                </c:pt>
                <c:pt idx="263">
                  <c:v>2.41</c:v>
                </c:pt>
                <c:pt idx="264">
                  <c:v>2.77</c:v>
                </c:pt>
                <c:pt idx="265">
                  <c:v>3.83</c:v>
                </c:pt>
                <c:pt idx="266">
                  <c:v>2.4500000000000002</c:v>
                </c:pt>
                <c:pt idx="267">
                  <c:v>2.82</c:v>
                </c:pt>
                <c:pt idx="268">
                  <c:v>3.2</c:v>
                </c:pt>
                <c:pt idx="269">
                  <c:v>3.01</c:v>
                </c:pt>
                <c:pt idx="270">
                  <c:v>2.71</c:v>
                </c:pt>
                <c:pt idx="271">
                  <c:v>2.72</c:v>
                </c:pt>
                <c:pt idx="272">
                  <c:v>17.579999999999998</c:v>
                </c:pt>
                <c:pt idx="273">
                  <c:v>1.86</c:v>
                </c:pt>
                <c:pt idx="274">
                  <c:v>15.57</c:v>
                </c:pt>
                <c:pt idx="275">
                  <c:v>15.63</c:v>
                </c:pt>
                <c:pt idx="276">
                  <c:v>14.62</c:v>
                </c:pt>
                <c:pt idx="277">
                  <c:v>13.35</c:v>
                </c:pt>
                <c:pt idx="278">
                  <c:v>2.17</c:v>
                </c:pt>
                <c:pt idx="279">
                  <c:v>3.91</c:v>
                </c:pt>
                <c:pt idx="280">
                  <c:v>2.21</c:v>
                </c:pt>
                <c:pt idx="281">
                  <c:v>3.97</c:v>
                </c:pt>
                <c:pt idx="282">
                  <c:v>2.5499999999999998</c:v>
                </c:pt>
                <c:pt idx="283">
                  <c:v>13.74</c:v>
                </c:pt>
                <c:pt idx="284">
                  <c:v>16.32</c:v>
                </c:pt>
                <c:pt idx="285">
                  <c:v>17.760000000000002</c:v>
                </c:pt>
                <c:pt idx="286">
                  <c:v>6.46</c:v>
                </c:pt>
                <c:pt idx="287">
                  <c:v>6.72</c:v>
                </c:pt>
                <c:pt idx="288">
                  <c:v>12.25</c:v>
                </c:pt>
                <c:pt idx="289">
                  <c:v>17.600000000000001</c:v>
                </c:pt>
                <c:pt idx="290">
                  <c:v>13.05</c:v>
                </c:pt>
                <c:pt idx="291">
                  <c:v>1.97</c:v>
                </c:pt>
                <c:pt idx="292">
                  <c:v>2.97</c:v>
                </c:pt>
                <c:pt idx="293">
                  <c:v>17.64</c:v>
                </c:pt>
                <c:pt idx="294">
                  <c:v>8.14</c:v>
                </c:pt>
                <c:pt idx="295">
                  <c:v>13.1</c:v>
                </c:pt>
                <c:pt idx="296">
                  <c:v>17.829999999999998</c:v>
                </c:pt>
                <c:pt idx="297">
                  <c:v>10.24</c:v>
                </c:pt>
                <c:pt idx="298">
                  <c:v>13.05</c:v>
                </c:pt>
                <c:pt idx="299">
                  <c:v>4.3499999999999996</c:v>
                </c:pt>
                <c:pt idx="300">
                  <c:v>2.99</c:v>
                </c:pt>
                <c:pt idx="301">
                  <c:v>7.34</c:v>
                </c:pt>
                <c:pt idx="302">
                  <c:v>2.27</c:v>
                </c:pt>
                <c:pt idx="303">
                  <c:v>15.05</c:v>
                </c:pt>
                <c:pt idx="304">
                  <c:v>17.73</c:v>
                </c:pt>
                <c:pt idx="305">
                  <c:v>13.5</c:v>
                </c:pt>
                <c:pt idx="306">
                  <c:v>7.38</c:v>
                </c:pt>
                <c:pt idx="307">
                  <c:v>16.27</c:v>
                </c:pt>
                <c:pt idx="308">
                  <c:v>17.55</c:v>
                </c:pt>
                <c:pt idx="309">
                  <c:v>2.25</c:v>
                </c:pt>
                <c:pt idx="310">
                  <c:v>2.02</c:v>
                </c:pt>
                <c:pt idx="311">
                  <c:v>16.66</c:v>
                </c:pt>
                <c:pt idx="312">
                  <c:v>2.08</c:v>
                </c:pt>
                <c:pt idx="313">
                  <c:v>1.87</c:v>
                </c:pt>
                <c:pt idx="314">
                  <c:v>17.53</c:v>
                </c:pt>
                <c:pt idx="315">
                  <c:v>4.93</c:v>
                </c:pt>
                <c:pt idx="316">
                  <c:v>7.03</c:v>
                </c:pt>
                <c:pt idx="317">
                  <c:v>3.06</c:v>
                </c:pt>
                <c:pt idx="318">
                  <c:v>5.96</c:v>
                </c:pt>
                <c:pt idx="319">
                  <c:v>7.74</c:v>
                </c:pt>
                <c:pt idx="320">
                  <c:v>1.91</c:v>
                </c:pt>
                <c:pt idx="321">
                  <c:v>2.92</c:v>
                </c:pt>
                <c:pt idx="322">
                  <c:v>8.92</c:v>
                </c:pt>
                <c:pt idx="323">
                  <c:v>2.4</c:v>
                </c:pt>
                <c:pt idx="324">
                  <c:v>4.3600000000000003</c:v>
                </c:pt>
                <c:pt idx="325">
                  <c:v>13.64</c:v>
                </c:pt>
                <c:pt idx="326">
                  <c:v>4.38</c:v>
                </c:pt>
                <c:pt idx="327">
                  <c:v>11.38</c:v>
                </c:pt>
                <c:pt idx="328">
                  <c:v>3.09</c:v>
                </c:pt>
                <c:pt idx="329">
                  <c:v>7.13</c:v>
                </c:pt>
                <c:pt idx="330">
                  <c:v>17.32</c:v>
                </c:pt>
                <c:pt idx="331">
                  <c:v>1.88</c:v>
                </c:pt>
                <c:pt idx="332">
                  <c:v>13.68</c:v>
                </c:pt>
                <c:pt idx="333">
                  <c:v>12.25</c:v>
                </c:pt>
                <c:pt idx="334">
                  <c:v>8.36</c:v>
                </c:pt>
                <c:pt idx="335">
                  <c:v>3.75</c:v>
                </c:pt>
                <c:pt idx="336">
                  <c:v>3.18</c:v>
                </c:pt>
                <c:pt idx="337">
                  <c:v>1.87</c:v>
                </c:pt>
                <c:pt idx="338">
                  <c:v>4.47</c:v>
                </c:pt>
                <c:pt idx="339">
                  <c:v>3.08</c:v>
                </c:pt>
                <c:pt idx="340">
                  <c:v>2.0499999999999998</c:v>
                </c:pt>
                <c:pt idx="341">
                  <c:v>1.67</c:v>
                </c:pt>
                <c:pt idx="342">
                  <c:v>10.31</c:v>
                </c:pt>
                <c:pt idx="343">
                  <c:v>1.74</c:v>
                </c:pt>
                <c:pt idx="344">
                  <c:v>13.85</c:v>
                </c:pt>
                <c:pt idx="345">
                  <c:v>1.64</c:v>
                </c:pt>
                <c:pt idx="346">
                  <c:v>1.36</c:v>
                </c:pt>
                <c:pt idx="347">
                  <c:v>6.59</c:v>
                </c:pt>
                <c:pt idx="348">
                  <c:v>14.64</c:v>
                </c:pt>
                <c:pt idx="349">
                  <c:v>2.65</c:v>
                </c:pt>
                <c:pt idx="350">
                  <c:v>8.91</c:v>
                </c:pt>
                <c:pt idx="351">
                  <c:v>2.04</c:v>
                </c:pt>
                <c:pt idx="352">
                  <c:v>6.85</c:v>
                </c:pt>
                <c:pt idx="353">
                  <c:v>3.87</c:v>
                </c:pt>
                <c:pt idx="354">
                  <c:v>3.82</c:v>
                </c:pt>
                <c:pt idx="355">
                  <c:v>1.99</c:v>
                </c:pt>
                <c:pt idx="356">
                  <c:v>2.02</c:v>
                </c:pt>
                <c:pt idx="357">
                  <c:v>1.47</c:v>
                </c:pt>
                <c:pt idx="358">
                  <c:v>1.73</c:v>
                </c:pt>
                <c:pt idx="359">
                  <c:v>1.77</c:v>
                </c:pt>
                <c:pt idx="360">
                  <c:v>2.25</c:v>
                </c:pt>
                <c:pt idx="361">
                  <c:v>17.78</c:v>
                </c:pt>
                <c:pt idx="362">
                  <c:v>16.940000000000001</c:v>
                </c:pt>
                <c:pt idx="363">
                  <c:v>2.57</c:v>
                </c:pt>
                <c:pt idx="364">
                  <c:v>1.74</c:v>
                </c:pt>
                <c:pt idx="365">
                  <c:v>1.85</c:v>
                </c:pt>
                <c:pt idx="366">
                  <c:v>1.6</c:v>
                </c:pt>
                <c:pt idx="367">
                  <c:v>5.54</c:v>
                </c:pt>
                <c:pt idx="368">
                  <c:v>2.46</c:v>
                </c:pt>
                <c:pt idx="369">
                  <c:v>1.48</c:v>
                </c:pt>
                <c:pt idx="370">
                  <c:v>7.18</c:v>
                </c:pt>
                <c:pt idx="371">
                  <c:v>7.26</c:v>
                </c:pt>
                <c:pt idx="372">
                  <c:v>1.84</c:v>
                </c:pt>
                <c:pt idx="373">
                  <c:v>1.66</c:v>
                </c:pt>
                <c:pt idx="374">
                  <c:v>10.95</c:v>
                </c:pt>
                <c:pt idx="375">
                  <c:v>1.79</c:v>
                </c:pt>
                <c:pt idx="376">
                  <c:v>4.0599999999999996</c:v>
                </c:pt>
                <c:pt idx="377">
                  <c:v>6.82</c:v>
                </c:pt>
                <c:pt idx="378">
                  <c:v>1.91</c:v>
                </c:pt>
                <c:pt idx="379">
                  <c:v>1.94</c:v>
                </c:pt>
                <c:pt idx="380">
                  <c:v>4.1399999999999997</c:v>
                </c:pt>
                <c:pt idx="381">
                  <c:v>2.0099999999999998</c:v>
                </c:pt>
                <c:pt idx="382">
                  <c:v>1.51</c:v>
                </c:pt>
                <c:pt idx="383">
                  <c:v>1.91</c:v>
                </c:pt>
                <c:pt idx="384">
                  <c:v>1.45</c:v>
                </c:pt>
                <c:pt idx="385">
                  <c:v>1.31</c:v>
                </c:pt>
                <c:pt idx="386">
                  <c:v>2.02</c:v>
                </c:pt>
                <c:pt idx="387">
                  <c:v>2.72</c:v>
                </c:pt>
                <c:pt idx="388">
                  <c:v>5.2</c:v>
                </c:pt>
                <c:pt idx="389">
                  <c:v>2.5</c:v>
                </c:pt>
                <c:pt idx="390">
                  <c:v>1.91</c:v>
                </c:pt>
                <c:pt idx="391">
                  <c:v>3.83</c:v>
                </c:pt>
                <c:pt idx="392">
                  <c:v>3.41</c:v>
                </c:pt>
                <c:pt idx="393">
                  <c:v>1.46</c:v>
                </c:pt>
                <c:pt idx="394">
                  <c:v>2.4500000000000002</c:v>
                </c:pt>
                <c:pt idx="395">
                  <c:v>1.53</c:v>
                </c:pt>
                <c:pt idx="396">
                  <c:v>8.73</c:v>
                </c:pt>
                <c:pt idx="397">
                  <c:v>4.16</c:v>
                </c:pt>
                <c:pt idx="398">
                  <c:v>5.35</c:v>
                </c:pt>
                <c:pt idx="399">
                  <c:v>2.62</c:v>
                </c:pt>
                <c:pt idx="400">
                  <c:v>2.5299999999999998</c:v>
                </c:pt>
                <c:pt idx="401">
                  <c:v>5.0599999999999996</c:v>
                </c:pt>
                <c:pt idx="402">
                  <c:v>5.47</c:v>
                </c:pt>
                <c:pt idx="403">
                  <c:v>5.45</c:v>
                </c:pt>
                <c:pt idx="404">
                  <c:v>1.81</c:v>
                </c:pt>
                <c:pt idx="405">
                  <c:v>1.47</c:v>
                </c:pt>
                <c:pt idx="406">
                  <c:v>1.42</c:v>
                </c:pt>
                <c:pt idx="407">
                  <c:v>7.9</c:v>
                </c:pt>
                <c:pt idx="408">
                  <c:v>3.48</c:v>
                </c:pt>
                <c:pt idx="409">
                  <c:v>1.44</c:v>
                </c:pt>
                <c:pt idx="410">
                  <c:v>4.9800000000000004</c:v>
                </c:pt>
                <c:pt idx="411">
                  <c:v>2.09</c:v>
                </c:pt>
                <c:pt idx="412">
                  <c:v>1.76</c:v>
                </c:pt>
                <c:pt idx="413">
                  <c:v>3.16</c:v>
                </c:pt>
                <c:pt idx="414">
                  <c:v>4.71</c:v>
                </c:pt>
                <c:pt idx="415">
                  <c:v>2.38</c:v>
                </c:pt>
                <c:pt idx="416">
                  <c:v>1.58</c:v>
                </c:pt>
                <c:pt idx="417">
                  <c:v>2.57</c:v>
                </c:pt>
                <c:pt idx="418">
                  <c:v>3.13</c:v>
                </c:pt>
                <c:pt idx="419">
                  <c:v>2.21</c:v>
                </c:pt>
                <c:pt idx="420">
                  <c:v>1.93</c:v>
                </c:pt>
                <c:pt idx="421">
                  <c:v>1.76</c:v>
                </c:pt>
                <c:pt idx="422">
                  <c:v>4.05</c:v>
                </c:pt>
                <c:pt idx="423">
                  <c:v>1.78</c:v>
                </c:pt>
                <c:pt idx="424">
                  <c:v>8.2899999999999991</c:v>
                </c:pt>
                <c:pt idx="425">
                  <c:v>1.81</c:v>
                </c:pt>
                <c:pt idx="426">
                  <c:v>2.0099999999999998</c:v>
                </c:pt>
                <c:pt idx="427">
                  <c:v>2.36</c:v>
                </c:pt>
                <c:pt idx="428">
                  <c:v>2.67</c:v>
                </c:pt>
                <c:pt idx="429">
                  <c:v>1.75</c:v>
                </c:pt>
                <c:pt idx="430">
                  <c:v>3.2</c:v>
                </c:pt>
                <c:pt idx="431">
                  <c:v>6.36</c:v>
                </c:pt>
                <c:pt idx="432">
                  <c:v>1.61</c:v>
                </c:pt>
                <c:pt idx="433">
                  <c:v>1.9</c:v>
                </c:pt>
                <c:pt idx="434">
                  <c:v>2.31</c:v>
                </c:pt>
                <c:pt idx="435">
                  <c:v>0</c:v>
                </c:pt>
                <c:pt idx="436">
                  <c:v>5.36</c:v>
                </c:pt>
                <c:pt idx="437">
                  <c:v>16.96</c:v>
                </c:pt>
                <c:pt idx="438">
                  <c:v>18.71</c:v>
                </c:pt>
                <c:pt idx="439">
                  <c:v>1.49</c:v>
                </c:pt>
                <c:pt idx="440">
                  <c:v>8.2799999999999994</c:v>
                </c:pt>
                <c:pt idx="441">
                  <c:v>1.54</c:v>
                </c:pt>
                <c:pt idx="442">
                  <c:v>2.09</c:v>
                </c:pt>
                <c:pt idx="443">
                  <c:v>3.75</c:v>
                </c:pt>
                <c:pt idx="444">
                  <c:v>3.21</c:v>
                </c:pt>
                <c:pt idx="445">
                  <c:v>1.73</c:v>
                </c:pt>
                <c:pt idx="446">
                  <c:v>4.63</c:v>
                </c:pt>
                <c:pt idx="447">
                  <c:v>1.57</c:v>
                </c:pt>
                <c:pt idx="448">
                  <c:v>9.41</c:v>
                </c:pt>
                <c:pt idx="449">
                  <c:v>2.04</c:v>
                </c:pt>
                <c:pt idx="450">
                  <c:v>4.71</c:v>
                </c:pt>
                <c:pt idx="451">
                  <c:v>1.54</c:v>
                </c:pt>
                <c:pt idx="452">
                  <c:v>1.54</c:v>
                </c:pt>
                <c:pt idx="453">
                  <c:v>4.1399999999999997</c:v>
                </c:pt>
                <c:pt idx="454">
                  <c:v>6.01</c:v>
                </c:pt>
                <c:pt idx="455">
                  <c:v>2.64</c:v>
                </c:pt>
                <c:pt idx="456">
                  <c:v>1.53</c:v>
                </c:pt>
                <c:pt idx="457">
                  <c:v>2.21</c:v>
                </c:pt>
                <c:pt idx="458">
                  <c:v>1.47</c:v>
                </c:pt>
                <c:pt idx="459">
                  <c:v>1.49</c:v>
                </c:pt>
                <c:pt idx="460">
                  <c:v>2.15</c:v>
                </c:pt>
                <c:pt idx="461">
                  <c:v>8.75</c:v>
                </c:pt>
                <c:pt idx="462">
                  <c:v>3.29</c:v>
                </c:pt>
                <c:pt idx="463">
                  <c:v>3.22</c:v>
                </c:pt>
                <c:pt idx="464">
                  <c:v>2.66</c:v>
                </c:pt>
                <c:pt idx="465">
                  <c:v>2.66</c:v>
                </c:pt>
                <c:pt idx="466">
                  <c:v>1.59</c:v>
                </c:pt>
                <c:pt idx="467">
                  <c:v>1.56</c:v>
                </c:pt>
                <c:pt idx="468">
                  <c:v>3.19</c:v>
                </c:pt>
                <c:pt idx="469">
                  <c:v>3.89</c:v>
                </c:pt>
                <c:pt idx="470">
                  <c:v>3.34</c:v>
                </c:pt>
                <c:pt idx="471">
                  <c:v>3.44</c:v>
                </c:pt>
                <c:pt idx="472">
                  <c:v>4.57</c:v>
                </c:pt>
                <c:pt idx="473">
                  <c:v>3.67</c:v>
                </c:pt>
                <c:pt idx="474">
                  <c:v>3.22</c:v>
                </c:pt>
                <c:pt idx="475">
                  <c:v>3.42</c:v>
                </c:pt>
                <c:pt idx="476">
                  <c:v>2.31</c:v>
                </c:pt>
                <c:pt idx="477">
                  <c:v>2.34</c:v>
                </c:pt>
                <c:pt idx="478">
                  <c:v>4.8</c:v>
                </c:pt>
                <c:pt idx="479">
                  <c:v>2.37</c:v>
                </c:pt>
                <c:pt idx="480">
                  <c:v>3.51</c:v>
                </c:pt>
                <c:pt idx="481">
                  <c:v>1.42</c:v>
                </c:pt>
                <c:pt idx="482">
                  <c:v>3.43</c:v>
                </c:pt>
                <c:pt idx="483">
                  <c:v>1.75</c:v>
                </c:pt>
                <c:pt idx="484">
                  <c:v>3.11</c:v>
                </c:pt>
                <c:pt idx="485">
                  <c:v>1.6</c:v>
                </c:pt>
                <c:pt idx="486">
                  <c:v>2.5</c:v>
                </c:pt>
                <c:pt idx="487">
                  <c:v>3.65</c:v>
                </c:pt>
                <c:pt idx="488">
                  <c:v>1.65</c:v>
                </c:pt>
                <c:pt idx="489">
                  <c:v>2.5499999999999998</c:v>
                </c:pt>
                <c:pt idx="490">
                  <c:v>2.98</c:v>
                </c:pt>
                <c:pt idx="491">
                  <c:v>2.77</c:v>
                </c:pt>
                <c:pt idx="492">
                  <c:v>2.35</c:v>
                </c:pt>
                <c:pt idx="493">
                  <c:v>4.05</c:v>
                </c:pt>
                <c:pt idx="494">
                  <c:v>2.0499999999999998</c:v>
                </c:pt>
                <c:pt idx="495">
                  <c:v>2.33</c:v>
                </c:pt>
                <c:pt idx="496">
                  <c:v>6.55</c:v>
                </c:pt>
                <c:pt idx="497">
                  <c:v>2.2799999999999998</c:v>
                </c:pt>
                <c:pt idx="498">
                  <c:v>1.73</c:v>
                </c:pt>
                <c:pt idx="499">
                  <c:v>1.53</c:v>
                </c:pt>
                <c:pt idx="500">
                  <c:v>3.11</c:v>
                </c:pt>
                <c:pt idx="501">
                  <c:v>1.47</c:v>
                </c:pt>
                <c:pt idx="502">
                  <c:v>4.5199999999999996</c:v>
                </c:pt>
                <c:pt idx="503">
                  <c:v>2.2799999999999998</c:v>
                </c:pt>
                <c:pt idx="504">
                  <c:v>1.68</c:v>
                </c:pt>
                <c:pt idx="505">
                  <c:v>1.52</c:v>
                </c:pt>
                <c:pt idx="506">
                  <c:v>1.83</c:v>
                </c:pt>
                <c:pt idx="507">
                  <c:v>1.9</c:v>
                </c:pt>
                <c:pt idx="508">
                  <c:v>2.65</c:v>
                </c:pt>
                <c:pt idx="509">
                  <c:v>2.14</c:v>
                </c:pt>
                <c:pt idx="510">
                  <c:v>10.029999999999999</c:v>
                </c:pt>
                <c:pt idx="511">
                  <c:v>1.58</c:v>
                </c:pt>
                <c:pt idx="512">
                  <c:v>1.32</c:v>
                </c:pt>
                <c:pt idx="513">
                  <c:v>1.8</c:v>
                </c:pt>
                <c:pt idx="514">
                  <c:v>3.06</c:v>
                </c:pt>
                <c:pt idx="515">
                  <c:v>1.99</c:v>
                </c:pt>
                <c:pt idx="516">
                  <c:v>2.62</c:v>
                </c:pt>
                <c:pt idx="517">
                  <c:v>1.72</c:v>
                </c:pt>
                <c:pt idx="518">
                  <c:v>2.1800000000000002</c:v>
                </c:pt>
                <c:pt idx="519">
                  <c:v>1.66</c:v>
                </c:pt>
                <c:pt idx="520">
                  <c:v>2.46</c:v>
                </c:pt>
                <c:pt idx="521">
                  <c:v>1.39</c:v>
                </c:pt>
                <c:pt idx="522">
                  <c:v>2.08</c:v>
                </c:pt>
                <c:pt idx="523">
                  <c:v>2.14</c:v>
                </c:pt>
                <c:pt idx="524">
                  <c:v>2.71</c:v>
                </c:pt>
                <c:pt idx="525">
                  <c:v>3.16</c:v>
                </c:pt>
                <c:pt idx="526">
                  <c:v>1.74</c:v>
                </c:pt>
                <c:pt idx="527">
                  <c:v>3.52</c:v>
                </c:pt>
                <c:pt idx="528">
                  <c:v>0</c:v>
                </c:pt>
                <c:pt idx="529">
                  <c:v>6.26</c:v>
                </c:pt>
                <c:pt idx="530">
                  <c:v>2.52</c:v>
                </c:pt>
                <c:pt idx="531">
                  <c:v>2.34</c:v>
                </c:pt>
                <c:pt idx="532">
                  <c:v>3.83</c:v>
                </c:pt>
                <c:pt idx="533">
                  <c:v>2.4300000000000002</c:v>
                </c:pt>
                <c:pt idx="534">
                  <c:v>2.2799999999999998</c:v>
                </c:pt>
                <c:pt idx="535">
                  <c:v>2.2599999999999998</c:v>
                </c:pt>
                <c:pt idx="536">
                  <c:v>1.32</c:v>
                </c:pt>
                <c:pt idx="537">
                  <c:v>1.33</c:v>
                </c:pt>
                <c:pt idx="538">
                  <c:v>3.63</c:v>
                </c:pt>
                <c:pt idx="539">
                  <c:v>1.66</c:v>
                </c:pt>
                <c:pt idx="540">
                  <c:v>3.3</c:v>
                </c:pt>
                <c:pt idx="541">
                  <c:v>2.4900000000000002</c:v>
                </c:pt>
                <c:pt idx="542">
                  <c:v>3.77</c:v>
                </c:pt>
                <c:pt idx="543">
                  <c:v>2.33</c:v>
                </c:pt>
                <c:pt idx="544">
                  <c:v>3.75</c:v>
                </c:pt>
                <c:pt idx="545">
                  <c:v>1.55</c:v>
                </c:pt>
                <c:pt idx="546">
                  <c:v>2.33</c:v>
                </c:pt>
                <c:pt idx="547">
                  <c:v>1.27</c:v>
                </c:pt>
                <c:pt idx="548">
                  <c:v>1.1000000000000001</c:v>
                </c:pt>
                <c:pt idx="549">
                  <c:v>2.4500000000000002</c:v>
                </c:pt>
                <c:pt idx="550">
                  <c:v>3.13</c:v>
                </c:pt>
                <c:pt idx="551">
                  <c:v>1.54</c:v>
                </c:pt>
                <c:pt idx="552">
                  <c:v>1.4</c:v>
                </c:pt>
                <c:pt idx="553">
                  <c:v>2.19</c:v>
                </c:pt>
                <c:pt idx="554">
                  <c:v>2.02</c:v>
                </c:pt>
                <c:pt idx="555">
                  <c:v>2.89</c:v>
                </c:pt>
                <c:pt idx="556">
                  <c:v>0</c:v>
                </c:pt>
                <c:pt idx="557">
                  <c:v>6.72</c:v>
                </c:pt>
                <c:pt idx="558">
                  <c:v>1.76</c:v>
                </c:pt>
                <c:pt idx="559">
                  <c:v>1.73</c:v>
                </c:pt>
                <c:pt idx="560">
                  <c:v>3.87</c:v>
                </c:pt>
                <c:pt idx="561">
                  <c:v>3.8</c:v>
                </c:pt>
                <c:pt idx="562">
                  <c:v>5.73</c:v>
                </c:pt>
                <c:pt idx="563">
                  <c:v>1.23</c:v>
                </c:pt>
                <c:pt idx="564">
                  <c:v>2.1</c:v>
                </c:pt>
                <c:pt idx="565">
                  <c:v>1.53</c:v>
                </c:pt>
                <c:pt idx="566">
                  <c:v>1.37</c:v>
                </c:pt>
                <c:pt idx="567">
                  <c:v>1.88</c:v>
                </c:pt>
                <c:pt idx="568">
                  <c:v>1.46</c:v>
                </c:pt>
                <c:pt idx="569">
                  <c:v>2.1800000000000002</c:v>
                </c:pt>
                <c:pt idx="570">
                  <c:v>2.09</c:v>
                </c:pt>
                <c:pt idx="571">
                  <c:v>2.1800000000000002</c:v>
                </c:pt>
                <c:pt idx="572">
                  <c:v>2.88</c:v>
                </c:pt>
                <c:pt idx="573">
                  <c:v>17.48</c:v>
                </c:pt>
                <c:pt idx="574">
                  <c:v>1.78</c:v>
                </c:pt>
                <c:pt idx="575">
                  <c:v>2.0099999999999998</c:v>
                </c:pt>
                <c:pt idx="576">
                  <c:v>2.08</c:v>
                </c:pt>
                <c:pt idx="577">
                  <c:v>2.2599999999999998</c:v>
                </c:pt>
                <c:pt idx="578">
                  <c:v>3.98</c:v>
                </c:pt>
                <c:pt idx="579">
                  <c:v>2.4700000000000002</c:v>
                </c:pt>
                <c:pt idx="580">
                  <c:v>2.15</c:v>
                </c:pt>
                <c:pt idx="581">
                  <c:v>8.82</c:v>
                </c:pt>
                <c:pt idx="582">
                  <c:v>1.82</c:v>
                </c:pt>
                <c:pt idx="583">
                  <c:v>9.41</c:v>
                </c:pt>
                <c:pt idx="584">
                  <c:v>3.52</c:v>
                </c:pt>
                <c:pt idx="585">
                  <c:v>3.73</c:v>
                </c:pt>
                <c:pt idx="586">
                  <c:v>1.1399999999999999</c:v>
                </c:pt>
                <c:pt idx="587">
                  <c:v>5.36</c:v>
                </c:pt>
                <c:pt idx="588">
                  <c:v>1.96</c:v>
                </c:pt>
                <c:pt idx="589">
                  <c:v>2.63</c:v>
                </c:pt>
                <c:pt idx="590">
                  <c:v>2.56</c:v>
                </c:pt>
                <c:pt idx="591">
                  <c:v>1.85</c:v>
                </c:pt>
                <c:pt idx="592">
                  <c:v>1.45</c:v>
                </c:pt>
                <c:pt idx="593">
                  <c:v>8.2799999999999994</c:v>
                </c:pt>
                <c:pt idx="594">
                  <c:v>1.77</c:v>
                </c:pt>
                <c:pt idx="595">
                  <c:v>4.8499999999999996</c:v>
                </c:pt>
                <c:pt idx="596">
                  <c:v>3.15</c:v>
                </c:pt>
                <c:pt idx="597">
                  <c:v>2.5</c:v>
                </c:pt>
                <c:pt idx="598">
                  <c:v>2.25</c:v>
                </c:pt>
                <c:pt idx="599">
                  <c:v>1.79</c:v>
                </c:pt>
                <c:pt idx="600">
                  <c:v>1.59</c:v>
                </c:pt>
                <c:pt idx="601">
                  <c:v>2.66</c:v>
                </c:pt>
                <c:pt idx="602">
                  <c:v>2.2599999999999998</c:v>
                </c:pt>
                <c:pt idx="603">
                  <c:v>1.87</c:v>
                </c:pt>
                <c:pt idx="604">
                  <c:v>3.01</c:v>
                </c:pt>
                <c:pt idx="605">
                  <c:v>1.34</c:v>
                </c:pt>
                <c:pt idx="606">
                  <c:v>2.57</c:v>
                </c:pt>
                <c:pt idx="607">
                  <c:v>17.36</c:v>
                </c:pt>
                <c:pt idx="608">
                  <c:v>2.06</c:v>
                </c:pt>
                <c:pt idx="609">
                  <c:v>1.81</c:v>
                </c:pt>
                <c:pt idx="610">
                  <c:v>7.14</c:v>
                </c:pt>
                <c:pt idx="611">
                  <c:v>3.08</c:v>
                </c:pt>
                <c:pt idx="612">
                  <c:v>1.93</c:v>
                </c:pt>
                <c:pt idx="613">
                  <c:v>2.13</c:v>
                </c:pt>
                <c:pt idx="614">
                  <c:v>1.47</c:v>
                </c:pt>
                <c:pt idx="615">
                  <c:v>1.57</c:v>
                </c:pt>
                <c:pt idx="616">
                  <c:v>2.0699999999999998</c:v>
                </c:pt>
                <c:pt idx="617">
                  <c:v>2.5499999999999998</c:v>
                </c:pt>
                <c:pt idx="618">
                  <c:v>3.25</c:v>
                </c:pt>
                <c:pt idx="619">
                  <c:v>1.42</c:v>
                </c:pt>
                <c:pt idx="620">
                  <c:v>3.53</c:v>
                </c:pt>
                <c:pt idx="621">
                  <c:v>1.62</c:v>
                </c:pt>
                <c:pt idx="622">
                  <c:v>2.4700000000000002</c:v>
                </c:pt>
                <c:pt idx="623">
                  <c:v>2.39</c:v>
                </c:pt>
                <c:pt idx="624">
                  <c:v>1.7</c:v>
                </c:pt>
                <c:pt idx="625">
                  <c:v>3.23</c:v>
                </c:pt>
                <c:pt idx="626">
                  <c:v>1.84</c:v>
                </c:pt>
                <c:pt idx="627">
                  <c:v>8.4700000000000006</c:v>
                </c:pt>
                <c:pt idx="628">
                  <c:v>3.79</c:v>
                </c:pt>
                <c:pt idx="629">
                  <c:v>2.06</c:v>
                </c:pt>
                <c:pt idx="630">
                  <c:v>1.66</c:v>
                </c:pt>
                <c:pt idx="631">
                  <c:v>1.27</c:v>
                </c:pt>
                <c:pt idx="632">
                  <c:v>1.83</c:v>
                </c:pt>
                <c:pt idx="633">
                  <c:v>1.8</c:v>
                </c:pt>
                <c:pt idx="634">
                  <c:v>1.87</c:v>
                </c:pt>
                <c:pt idx="635">
                  <c:v>1.76</c:v>
                </c:pt>
                <c:pt idx="636">
                  <c:v>1.96</c:v>
                </c:pt>
                <c:pt idx="637">
                  <c:v>1.1000000000000001</c:v>
                </c:pt>
                <c:pt idx="638">
                  <c:v>1.64</c:v>
                </c:pt>
                <c:pt idx="639">
                  <c:v>5.41</c:v>
                </c:pt>
                <c:pt idx="640">
                  <c:v>1.73</c:v>
                </c:pt>
                <c:pt idx="641">
                  <c:v>1.69</c:v>
                </c:pt>
                <c:pt idx="642">
                  <c:v>1.56</c:v>
                </c:pt>
                <c:pt idx="643">
                  <c:v>2.38</c:v>
                </c:pt>
                <c:pt idx="644">
                  <c:v>1.58</c:v>
                </c:pt>
                <c:pt idx="645">
                  <c:v>3.77</c:v>
                </c:pt>
                <c:pt idx="646">
                  <c:v>2.41</c:v>
                </c:pt>
                <c:pt idx="647">
                  <c:v>1.62</c:v>
                </c:pt>
                <c:pt idx="648">
                  <c:v>2.3199999999999998</c:v>
                </c:pt>
                <c:pt idx="649">
                  <c:v>1.63</c:v>
                </c:pt>
                <c:pt idx="650">
                  <c:v>2.35</c:v>
                </c:pt>
                <c:pt idx="651">
                  <c:v>3.1</c:v>
                </c:pt>
                <c:pt idx="652">
                  <c:v>1.6</c:v>
                </c:pt>
                <c:pt idx="653">
                  <c:v>3.22</c:v>
                </c:pt>
                <c:pt idx="654">
                  <c:v>2.54</c:v>
                </c:pt>
                <c:pt idx="655">
                  <c:v>3.23</c:v>
                </c:pt>
                <c:pt idx="656">
                  <c:v>2.5499999999999998</c:v>
                </c:pt>
                <c:pt idx="657">
                  <c:v>2.06</c:v>
                </c:pt>
                <c:pt idx="658">
                  <c:v>1.81</c:v>
                </c:pt>
                <c:pt idx="659">
                  <c:v>2.38</c:v>
                </c:pt>
                <c:pt idx="660">
                  <c:v>3.13</c:v>
                </c:pt>
                <c:pt idx="661">
                  <c:v>1.92</c:v>
                </c:pt>
                <c:pt idx="662">
                  <c:v>2.41</c:v>
                </c:pt>
                <c:pt idx="663">
                  <c:v>1.69</c:v>
                </c:pt>
                <c:pt idx="664">
                  <c:v>3.19</c:v>
                </c:pt>
                <c:pt idx="665">
                  <c:v>1.59</c:v>
                </c:pt>
                <c:pt idx="666">
                  <c:v>3.35</c:v>
                </c:pt>
                <c:pt idx="667">
                  <c:v>3.36</c:v>
                </c:pt>
                <c:pt idx="668">
                  <c:v>3.22</c:v>
                </c:pt>
                <c:pt idx="669">
                  <c:v>2.4900000000000002</c:v>
                </c:pt>
                <c:pt idx="670">
                  <c:v>1.75</c:v>
                </c:pt>
                <c:pt idx="671">
                  <c:v>2.04</c:v>
                </c:pt>
                <c:pt idx="672">
                  <c:v>3.85</c:v>
                </c:pt>
                <c:pt idx="673">
                  <c:v>2.12</c:v>
                </c:pt>
                <c:pt idx="674">
                  <c:v>11.53</c:v>
                </c:pt>
                <c:pt idx="675">
                  <c:v>5.09</c:v>
                </c:pt>
                <c:pt idx="676">
                  <c:v>1.52</c:v>
                </c:pt>
                <c:pt idx="677">
                  <c:v>2.56</c:v>
                </c:pt>
                <c:pt idx="678">
                  <c:v>2.4900000000000002</c:v>
                </c:pt>
                <c:pt idx="679">
                  <c:v>3.67</c:v>
                </c:pt>
                <c:pt idx="680">
                  <c:v>1.98</c:v>
                </c:pt>
                <c:pt idx="681">
                  <c:v>8.73</c:v>
                </c:pt>
                <c:pt idx="682">
                  <c:v>2.5299999999999998</c:v>
                </c:pt>
                <c:pt idx="683">
                  <c:v>2.5299999999999998</c:v>
                </c:pt>
                <c:pt idx="684">
                  <c:v>1.7</c:v>
                </c:pt>
                <c:pt idx="685">
                  <c:v>3.97</c:v>
                </c:pt>
                <c:pt idx="686">
                  <c:v>2.42</c:v>
                </c:pt>
                <c:pt idx="687">
                  <c:v>3.57</c:v>
                </c:pt>
                <c:pt idx="688">
                  <c:v>2.19</c:v>
                </c:pt>
                <c:pt idx="689">
                  <c:v>1.8</c:v>
                </c:pt>
                <c:pt idx="690">
                  <c:v>3.52</c:v>
                </c:pt>
                <c:pt idx="691">
                  <c:v>3.1</c:v>
                </c:pt>
                <c:pt idx="692">
                  <c:v>4.9800000000000004</c:v>
                </c:pt>
                <c:pt idx="693">
                  <c:v>4.51</c:v>
                </c:pt>
                <c:pt idx="694">
                  <c:v>2.37</c:v>
                </c:pt>
                <c:pt idx="695">
                  <c:v>3.08</c:v>
                </c:pt>
                <c:pt idx="696">
                  <c:v>5.9</c:v>
                </c:pt>
                <c:pt idx="697">
                  <c:v>1.98</c:v>
                </c:pt>
                <c:pt idx="698">
                  <c:v>3.51</c:v>
                </c:pt>
                <c:pt idx="699">
                  <c:v>2.0099999999999998</c:v>
                </c:pt>
                <c:pt idx="700">
                  <c:v>4.2300000000000004</c:v>
                </c:pt>
                <c:pt idx="701">
                  <c:v>3.81</c:v>
                </c:pt>
                <c:pt idx="702">
                  <c:v>3.52</c:v>
                </c:pt>
                <c:pt idx="703">
                  <c:v>4.08</c:v>
                </c:pt>
                <c:pt idx="704">
                  <c:v>8.7200000000000006</c:v>
                </c:pt>
                <c:pt idx="705">
                  <c:v>2.75</c:v>
                </c:pt>
                <c:pt idx="706">
                  <c:v>2.69</c:v>
                </c:pt>
                <c:pt idx="707">
                  <c:v>6.09</c:v>
                </c:pt>
                <c:pt idx="708">
                  <c:v>1.76</c:v>
                </c:pt>
                <c:pt idx="709">
                  <c:v>2.48</c:v>
                </c:pt>
                <c:pt idx="710">
                  <c:v>3.5</c:v>
                </c:pt>
                <c:pt idx="711">
                  <c:v>5.62</c:v>
                </c:pt>
                <c:pt idx="712">
                  <c:v>2.94</c:v>
                </c:pt>
                <c:pt idx="713">
                  <c:v>3.12</c:v>
                </c:pt>
                <c:pt idx="714">
                  <c:v>2.7</c:v>
                </c:pt>
                <c:pt idx="715">
                  <c:v>3.41</c:v>
                </c:pt>
                <c:pt idx="716">
                  <c:v>5.59</c:v>
                </c:pt>
                <c:pt idx="717">
                  <c:v>5.61</c:v>
                </c:pt>
                <c:pt idx="718">
                  <c:v>8.27</c:v>
                </c:pt>
                <c:pt idx="719">
                  <c:v>4.7699999999999996</c:v>
                </c:pt>
                <c:pt idx="720">
                  <c:v>4.05</c:v>
                </c:pt>
                <c:pt idx="721">
                  <c:v>2.59</c:v>
                </c:pt>
                <c:pt idx="722">
                  <c:v>2.71</c:v>
                </c:pt>
                <c:pt idx="723">
                  <c:v>5.26</c:v>
                </c:pt>
                <c:pt idx="724">
                  <c:v>10.039999999999999</c:v>
                </c:pt>
                <c:pt idx="725">
                  <c:v>3.94</c:v>
                </c:pt>
                <c:pt idx="726">
                  <c:v>5.79</c:v>
                </c:pt>
                <c:pt idx="727">
                  <c:v>3.28</c:v>
                </c:pt>
                <c:pt idx="728">
                  <c:v>2.56</c:v>
                </c:pt>
                <c:pt idx="729">
                  <c:v>3.81</c:v>
                </c:pt>
                <c:pt idx="730">
                  <c:v>4.49</c:v>
                </c:pt>
                <c:pt idx="731">
                  <c:v>5.41</c:v>
                </c:pt>
                <c:pt idx="732">
                  <c:v>3.84</c:v>
                </c:pt>
                <c:pt idx="733">
                  <c:v>4.2300000000000004</c:v>
                </c:pt>
                <c:pt idx="734">
                  <c:v>2.4300000000000002</c:v>
                </c:pt>
                <c:pt idx="735">
                  <c:v>1.81</c:v>
                </c:pt>
                <c:pt idx="736">
                  <c:v>2.52</c:v>
                </c:pt>
                <c:pt idx="737">
                  <c:v>5.75</c:v>
                </c:pt>
                <c:pt idx="738">
                  <c:v>4.53</c:v>
                </c:pt>
                <c:pt idx="739">
                  <c:v>1.98</c:v>
                </c:pt>
                <c:pt idx="740">
                  <c:v>2.2400000000000002</c:v>
                </c:pt>
                <c:pt idx="741">
                  <c:v>2.84</c:v>
                </c:pt>
                <c:pt idx="742">
                  <c:v>2.82</c:v>
                </c:pt>
                <c:pt idx="743">
                  <c:v>2.1</c:v>
                </c:pt>
                <c:pt idx="744">
                  <c:v>4.2</c:v>
                </c:pt>
                <c:pt idx="745">
                  <c:v>3.3</c:v>
                </c:pt>
                <c:pt idx="746">
                  <c:v>7.13</c:v>
                </c:pt>
                <c:pt idx="747">
                  <c:v>2.1800000000000002</c:v>
                </c:pt>
                <c:pt idx="748">
                  <c:v>3.61</c:v>
                </c:pt>
                <c:pt idx="749">
                  <c:v>2.6</c:v>
                </c:pt>
                <c:pt idx="750">
                  <c:v>2.92</c:v>
                </c:pt>
                <c:pt idx="751">
                  <c:v>1.93</c:v>
                </c:pt>
                <c:pt idx="752">
                  <c:v>2.68</c:v>
                </c:pt>
                <c:pt idx="753">
                  <c:v>9.42</c:v>
                </c:pt>
                <c:pt idx="754">
                  <c:v>4.72</c:v>
                </c:pt>
                <c:pt idx="755">
                  <c:v>2.17</c:v>
                </c:pt>
                <c:pt idx="756">
                  <c:v>2.23</c:v>
                </c:pt>
                <c:pt idx="757">
                  <c:v>5.46</c:v>
                </c:pt>
                <c:pt idx="758">
                  <c:v>4.3600000000000003</c:v>
                </c:pt>
                <c:pt idx="759">
                  <c:v>2.61</c:v>
                </c:pt>
                <c:pt idx="760">
                  <c:v>2.21</c:v>
                </c:pt>
                <c:pt idx="761">
                  <c:v>3.18</c:v>
                </c:pt>
                <c:pt idx="762">
                  <c:v>2.35</c:v>
                </c:pt>
                <c:pt idx="763">
                  <c:v>3.88</c:v>
                </c:pt>
                <c:pt idx="764">
                  <c:v>4.17</c:v>
                </c:pt>
                <c:pt idx="765">
                  <c:v>1.78</c:v>
                </c:pt>
                <c:pt idx="766">
                  <c:v>1.82</c:v>
                </c:pt>
                <c:pt idx="767">
                  <c:v>8.5500000000000007</c:v>
                </c:pt>
                <c:pt idx="768">
                  <c:v>2.54</c:v>
                </c:pt>
                <c:pt idx="769">
                  <c:v>3.93</c:v>
                </c:pt>
                <c:pt idx="770">
                  <c:v>2.09</c:v>
                </c:pt>
                <c:pt idx="771">
                  <c:v>2.4300000000000002</c:v>
                </c:pt>
                <c:pt idx="772">
                  <c:v>4.01</c:v>
                </c:pt>
                <c:pt idx="773">
                  <c:v>6.06</c:v>
                </c:pt>
                <c:pt idx="774">
                  <c:v>3.1</c:v>
                </c:pt>
                <c:pt idx="775">
                  <c:v>3.56</c:v>
                </c:pt>
                <c:pt idx="776">
                  <c:v>2.5299999999999998</c:v>
                </c:pt>
                <c:pt idx="777">
                  <c:v>4.2699999999999996</c:v>
                </c:pt>
                <c:pt idx="778">
                  <c:v>3.67</c:v>
                </c:pt>
                <c:pt idx="779">
                  <c:v>3.7</c:v>
                </c:pt>
                <c:pt idx="780">
                  <c:v>2.29</c:v>
                </c:pt>
                <c:pt idx="781">
                  <c:v>2.91</c:v>
                </c:pt>
                <c:pt idx="782">
                  <c:v>1.97</c:v>
                </c:pt>
                <c:pt idx="783">
                  <c:v>5.84</c:v>
                </c:pt>
                <c:pt idx="784">
                  <c:v>2.36</c:v>
                </c:pt>
                <c:pt idx="785">
                  <c:v>13.81</c:v>
                </c:pt>
                <c:pt idx="786">
                  <c:v>2.75</c:v>
                </c:pt>
                <c:pt idx="787">
                  <c:v>1.72</c:v>
                </c:pt>
                <c:pt idx="788">
                  <c:v>2.52</c:v>
                </c:pt>
                <c:pt idx="789">
                  <c:v>7.02</c:v>
                </c:pt>
                <c:pt idx="790">
                  <c:v>2.65</c:v>
                </c:pt>
                <c:pt idx="791">
                  <c:v>3.62</c:v>
                </c:pt>
                <c:pt idx="792">
                  <c:v>2.39</c:v>
                </c:pt>
                <c:pt idx="793">
                  <c:v>5.61</c:v>
                </c:pt>
                <c:pt idx="794">
                  <c:v>4.3600000000000003</c:v>
                </c:pt>
                <c:pt idx="795">
                  <c:v>3.88</c:v>
                </c:pt>
                <c:pt idx="796">
                  <c:v>2.71</c:v>
                </c:pt>
                <c:pt idx="797">
                  <c:v>2.2599999999999998</c:v>
                </c:pt>
                <c:pt idx="798">
                  <c:v>2.41</c:v>
                </c:pt>
                <c:pt idx="799">
                  <c:v>2.68</c:v>
                </c:pt>
                <c:pt idx="800">
                  <c:v>2.71</c:v>
                </c:pt>
                <c:pt idx="801">
                  <c:v>2.56</c:v>
                </c:pt>
                <c:pt idx="802">
                  <c:v>2.17</c:v>
                </c:pt>
                <c:pt idx="803">
                  <c:v>2.68</c:v>
                </c:pt>
                <c:pt idx="804">
                  <c:v>3.57</c:v>
                </c:pt>
                <c:pt idx="805">
                  <c:v>2.0499999999999998</c:v>
                </c:pt>
                <c:pt idx="806">
                  <c:v>3.68</c:v>
                </c:pt>
                <c:pt idx="807">
                  <c:v>2.78</c:v>
                </c:pt>
                <c:pt idx="808">
                  <c:v>1.98</c:v>
                </c:pt>
                <c:pt idx="809">
                  <c:v>2.6</c:v>
                </c:pt>
                <c:pt idx="810">
                  <c:v>3.77</c:v>
                </c:pt>
                <c:pt idx="811">
                  <c:v>2.29</c:v>
                </c:pt>
                <c:pt idx="812">
                  <c:v>3.75</c:v>
                </c:pt>
                <c:pt idx="813">
                  <c:v>2.67</c:v>
                </c:pt>
                <c:pt idx="814">
                  <c:v>1.1000000000000001</c:v>
                </c:pt>
                <c:pt idx="815">
                  <c:v>2.2400000000000002</c:v>
                </c:pt>
                <c:pt idx="816">
                  <c:v>2.2200000000000002</c:v>
                </c:pt>
                <c:pt idx="817">
                  <c:v>2.69</c:v>
                </c:pt>
                <c:pt idx="818">
                  <c:v>2.52</c:v>
                </c:pt>
                <c:pt idx="819">
                  <c:v>2.06</c:v>
                </c:pt>
                <c:pt idx="820">
                  <c:v>2.74</c:v>
                </c:pt>
                <c:pt idx="821">
                  <c:v>0</c:v>
                </c:pt>
                <c:pt idx="822">
                  <c:v>3.55</c:v>
                </c:pt>
                <c:pt idx="823">
                  <c:v>4.4400000000000004</c:v>
                </c:pt>
                <c:pt idx="824">
                  <c:v>2.21</c:v>
                </c:pt>
                <c:pt idx="825">
                  <c:v>5.63</c:v>
                </c:pt>
                <c:pt idx="826">
                  <c:v>0</c:v>
                </c:pt>
                <c:pt idx="827">
                  <c:v>5.0999999999999996</c:v>
                </c:pt>
                <c:pt idx="828">
                  <c:v>9.66</c:v>
                </c:pt>
                <c:pt idx="829">
                  <c:v>7.01</c:v>
                </c:pt>
                <c:pt idx="830">
                  <c:v>2.74</c:v>
                </c:pt>
                <c:pt idx="831">
                  <c:v>2.33</c:v>
                </c:pt>
                <c:pt idx="832">
                  <c:v>1.79</c:v>
                </c:pt>
                <c:pt idx="833">
                  <c:v>5.56</c:v>
                </c:pt>
                <c:pt idx="834">
                  <c:v>2.93</c:v>
                </c:pt>
                <c:pt idx="835">
                  <c:v>2.0499999999999998</c:v>
                </c:pt>
                <c:pt idx="836">
                  <c:v>5.27</c:v>
                </c:pt>
                <c:pt idx="837">
                  <c:v>3.79</c:v>
                </c:pt>
                <c:pt idx="838">
                  <c:v>2.74</c:v>
                </c:pt>
                <c:pt idx="839">
                  <c:v>2.17</c:v>
                </c:pt>
                <c:pt idx="840">
                  <c:v>2.23</c:v>
                </c:pt>
                <c:pt idx="841">
                  <c:v>2.88</c:v>
                </c:pt>
                <c:pt idx="842">
                  <c:v>4.6500000000000004</c:v>
                </c:pt>
                <c:pt idx="843">
                  <c:v>4.24</c:v>
                </c:pt>
                <c:pt idx="844">
                  <c:v>2.23</c:v>
                </c:pt>
                <c:pt idx="845">
                  <c:v>5.92</c:v>
                </c:pt>
                <c:pt idx="846">
                  <c:v>1.91</c:v>
                </c:pt>
                <c:pt idx="847">
                  <c:v>3.04</c:v>
                </c:pt>
                <c:pt idx="848">
                  <c:v>4.6500000000000004</c:v>
                </c:pt>
                <c:pt idx="849">
                  <c:v>3.38</c:v>
                </c:pt>
                <c:pt idx="850">
                  <c:v>2.65</c:v>
                </c:pt>
                <c:pt idx="851">
                  <c:v>0</c:v>
                </c:pt>
                <c:pt idx="852">
                  <c:v>1.95</c:v>
                </c:pt>
                <c:pt idx="853">
                  <c:v>6.74</c:v>
                </c:pt>
                <c:pt idx="854">
                  <c:v>3.62</c:v>
                </c:pt>
                <c:pt idx="855">
                  <c:v>3.87</c:v>
                </c:pt>
                <c:pt idx="856">
                  <c:v>2.66</c:v>
                </c:pt>
                <c:pt idx="857">
                  <c:v>0</c:v>
                </c:pt>
                <c:pt idx="858">
                  <c:v>2.74</c:v>
                </c:pt>
                <c:pt idx="859">
                  <c:v>3.03</c:v>
                </c:pt>
                <c:pt idx="860">
                  <c:v>6.06</c:v>
                </c:pt>
                <c:pt idx="861">
                  <c:v>2.12</c:v>
                </c:pt>
                <c:pt idx="862">
                  <c:v>2.99</c:v>
                </c:pt>
                <c:pt idx="863">
                  <c:v>2.06</c:v>
                </c:pt>
                <c:pt idx="864">
                  <c:v>3.41</c:v>
                </c:pt>
                <c:pt idx="865">
                  <c:v>2.0499999999999998</c:v>
                </c:pt>
                <c:pt idx="866">
                  <c:v>7.15</c:v>
                </c:pt>
                <c:pt idx="867">
                  <c:v>2.27</c:v>
                </c:pt>
                <c:pt idx="868">
                  <c:v>3.26</c:v>
                </c:pt>
                <c:pt idx="869">
                  <c:v>4.93</c:v>
                </c:pt>
                <c:pt idx="870">
                  <c:v>3.65</c:v>
                </c:pt>
                <c:pt idx="871">
                  <c:v>2.2000000000000002</c:v>
                </c:pt>
                <c:pt idx="872">
                  <c:v>2.2599999999999998</c:v>
                </c:pt>
                <c:pt idx="873">
                  <c:v>2.96</c:v>
                </c:pt>
                <c:pt idx="874">
                  <c:v>3.19</c:v>
                </c:pt>
                <c:pt idx="875">
                  <c:v>2.56</c:v>
                </c:pt>
                <c:pt idx="876">
                  <c:v>3.28</c:v>
                </c:pt>
                <c:pt idx="877">
                  <c:v>1.93</c:v>
                </c:pt>
                <c:pt idx="878">
                  <c:v>3.65</c:v>
                </c:pt>
                <c:pt idx="879">
                  <c:v>2.21</c:v>
                </c:pt>
                <c:pt idx="880">
                  <c:v>8.02</c:v>
                </c:pt>
                <c:pt idx="881">
                  <c:v>2.2000000000000002</c:v>
                </c:pt>
                <c:pt idx="882">
                  <c:v>2.16</c:v>
                </c:pt>
                <c:pt idx="883">
                  <c:v>7.11</c:v>
                </c:pt>
                <c:pt idx="884">
                  <c:v>1.95</c:v>
                </c:pt>
                <c:pt idx="885">
                  <c:v>3.67</c:v>
                </c:pt>
                <c:pt idx="886">
                  <c:v>2.88</c:v>
                </c:pt>
                <c:pt idx="887">
                  <c:v>1.68</c:v>
                </c:pt>
                <c:pt idx="888">
                  <c:v>2.84</c:v>
                </c:pt>
                <c:pt idx="889">
                  <c:v>5.61</c:v>
                </c:pt>
                <c:pt idx="890">
                  <c:v>2.69</c:v>
                </c:pt>
                <c:pt idx="891">
                  <c:v>1.77</c:v>
                </c:pt>
                <c:pt idx="892">
                  <c:v>3.98</c:v>
                </c:pt>
                <c:pt idx="893">
                  <c:v>2.46</c:v>
                </c:pt>
                <c:pt idx="894">
                  <c:v>4.6500000000000004</c:v>
                </c:pt>
                <c:pt idx="895">
                  <c:v>5.13</c:v>
                </c:pt>
                <c:pt idx="896">
                  <c:v>4.32</c:v>
                </c:pt>
                <c:pt idx="897">
                  <c:v>2.23</c:v>
                </c:pt>
                <c:pt idx="898">
                  <c:v>4.9800000000000004</c:v>
                </c:pt>
                <c:pt idx="899">
                  <c:v>2.69</c:v>
                </c:pt>
                <c:pt idx="900">
                  <c:v>2.27</c:v>
                </c:pt>
                <c:pt idx="901">
                  <c:v>2.1</c:v>
                </c:pt>
                <c:pt idx="902">
                  <c:v>3.13</c:v>
                </c:pt>
                <c:pt idx="903">
                  <c:v>2.19</c:v>
                </c:pt>
                <c:pt idx="904">
                  <c:v>4.59</c:v>
                </c:pt>
                <c:pt idx="905">
                  <c:v>2.89</c:v>
                </c:pt>
                <c:pt idx="906">
                  <c:v>2.74</c:v>
                </c:pt>
                <c:pt idx="907">
                  <c:v>2.5499999999999998</c:v>
                </c:pt>
                <c:pt idx="908">
                  <c:v>3.61</c:v>
                </c:pt>
                <c:pt idx="909">
                  <c:v>2.15</c:v>
                </c:pt>
                <c:pt idx="910">
                  <c:v>2.5</c:v>
                </c:pt>
                <c:pt idx="911">
                  <c:v>3.03</c:v>
                </c:pt>
                <c:pt idx="912">
                  <c:v>2.36</c:v>
                </c:pt>
                <c:pt idx="913">
                  <c:v>2.77</c:v>
                </c:pt>
                <c:pt idx="914">
                  <c:v>2.91</c:v>
                </c:pt>
                <c:pt idx="915">
                  <c:v>3.64</c:v>
                </c:pt>
                <c:pt idx="916">
                  <c:v>2.8</c:v>
                </c:pt>
                <c:pt idx="917">
                  <c:v>3.17</c:v>
                </c:pt>
                <c:pt idx="918">
                  <c:v>2.71</c:v>
                </c:pt>
                <c:pt idx="919">
                  <c:v>8.42</c:v>
                </c:pt>
                <c:pt idx="920">
                  <c:v>2.19</c:v>
                </c:pt>
                <c:pt idx="921">
                  <c:v>2.34</c:v>
                </c:pt>
                <c:pt idx="922">
                  <c:v>3.71</c:v>
                </c:pt>
                <c:pt idx="923">
                  <c:v>2.09</c:v>
                </c:pt>
                <c:pt idx="924">
                  <c:v>2.63</c:v>
                </c:pt>
                <c:pt idx="925">
                  <c:v>4.05</c:v>
                </c:pt>
                <c:pt idx="926">
                  <c:v>2.98</c:v>
                </c:pt>
                <c:pt idx="927">
                  <c:v>2.73</c:v>
                </c:pt>
                <c:pt idx="928">
                  <c:v>3.68</c:v>
                </c:pt>
                <c:pt idx="929">
                  <c:v>2.7</c:v>
                </c:pt>
                <c:pt idx="930">
                  <c:v>4.12</c:v>
                </c:pt>
                <c:pt idx="931">
                  <c:v>2.21</c:v>
                </c:pt>
                <c:pt idx="932">
                  <c:v>3.08</c:v>
                </c:pt>
                <c:pt idx="933">
                  <c:v>2.77</c:v>
                </c:pt>
                <c:pt idx="934">
                  <c:v>2.37</c:v>
                </c:pt>
                <c:pt idx="935">
                  <c:v>3.15</c:v>
                </c:pt>
                <c:pt idx="936">
                  <c:v>3.82</c:v>
                </c:pt>
                <c:pt idx="937">
                  <c:v>4.0199999999999996</c:v>
                </c:pt>
                <c:pt idx="938">
                  <c:v>2.0699999999999998</c:v>
                </c:pt>
                <c:pt idx="939">
                  <c:v>4.6500000000000004</c:v>
                </c:pt>
                <c:pt idx="940">
                  <c:v>1.94</c:v>
                </c:pt>
                <c:pt idx="941">
                  <c:v>5.79</c:v>
                </c:pt>
                <c:pt idx="942">
                  <c:v>3.77</c:v>
                </c:pt>
                <c:pt idx="943">
                  <c:v>1.98</c:v>
                </c:pt>
                <c:pt idx="944">
                  <c:v>2.2000000000000002</c:v>
                </c:pt>
                <c:pt idx="945">
                  <c:v>4.38</c:v>
                </c:pt>
                <c:pt idx="946">
                  <c:v>2.88</c:v>
                </c:pt>
                <c:pt idx="947">
                  <c:v>2.02</c:v>
                </c:pt>
                <c:pt idx="948">
                  <c:v>3.56</c:v>
                </c:pt>
                <c:pt idx="949">
                  <c:v>2.2200000000000002</c:v>
                </c:pt>
                <c:pt idx="950">
                  <c:v>2.04</c:v>
                </c:pt>
                <c:pt idx="951">
                  <c:v>2.38</c:v>
                </c:pt>
                <c:pt idx="952">
                  <c:v>2.04</c:v>
                </c:pt>
                <c:pt idx="953">
                  <c:v>2.11</c:v>
                </c:pt>
                <c:pt idx="954">
                  <c:v>4.7</c:v>
                </c:pt>
                <c:pt idx="955">
                  <c:v>2.4900000000000002</c:v>
                </c:pt>
                <c:pt idx="956">
                  <c:v>0</c:v>
                </c:pt>
                <c:pt idx="957">
                  <c:v>2.46</c:v>
                </c:pt>
                <c:pt idx="958">
                  <c:v>1.99</c:v>
                </c:pt>
                <c:pt idx="959">
                  <c:v>1.73</c:v>
                </c:pt>
                <c:pt idx="960">
                  <c:v>1.78</c:v>
                </c:pt>
                <c:pt idx="961">
                  <c:v>5.71</c:v>
                </c:pt>
                <c:pt idx="962">
                  <c:v>5.08</c:v>
                </c:pt>
                <c:pt idx="963">
                  <c:v>2.97</c:v>
                </c:pt>
                <c:pt idx="964">
                  <c:v>2.4300000000000002</c:v>
                </c:pt>
                <c:pt idx="965">
                  <c:v>2.7</c:v>
                </c:pt>
                <c:pt idx="966">
                  <c:v>2.0299999999999998</c:v>
                </c:pt>
                <c:pt idx="967">
                  <c:v>2.81</c:v>
                </c:pt>
                <c:pt idx="968">
                  <c:v>2.71</c:v>
                </c:pt>
                <c:pt idx="969">
                  <c:v>2.1800000000000002</c:v>
                </c:pt>
                <c:pt idx="970">
                  <c:v>9.6199999999999992</c:v>
                </c:pt>
                <c:pt idx="971">
                  <c:v>2.08</c:v>
                </c:pt>
                <c:pt idx="972">
                  <c:v>2.13</c:v>
                </c:pt>
                <c:pt idx="973">
                  <c:v>2.08</c:v>
                </c:pt>
                <c:pt idx="974">
                  <c:v>2.0699999999999998</c:v>
                </c:pt>
                <c:pt idx="975">
                  <c:v>2.2400000000000002</c:v>
                </c:pt>
                <c:pt idx="976">
                  <c:v>1.72</c:v>
                </c:pt>
                <c:pt idx="977">
                  <c:v>2.09</c:v>
                </c:pt>
                <c:pt idx="978">
                  <c:v>1.97</c:v>
                </c:pt>
                <c:pt idx="979">
                  <c:v>1.73</c:v>
                </c:pt>
                <c:pt idx="980">
                  <c:v>1.77</c:v>
                </c:pt>
                <c:pt idx="981">
                  <c:v>2.0699999999999998</c:v>
                </c:pt>
                <c:pt idx="982">
                  <c:v>2.11</c:v>
                </c:pt>
                <c:pt idx="983">
                  <c:v>2.02</c:v>
                </c:pt>
                <c:pt idx="984">
                  <c:v>5.83</c:v>
                </c:pt>
                <c:pt idx="985">
                  <c:v>1.63</c:v>
                </c:pt>
                <c:pt idx="986">
                  <c:v>1.76</c:v>
                </c:pt>
                <c:pt idx="987">
                  <c:v>1.93</c:v>
                </c:pt>
                <c:pt idx="988">
                  <c:v>2.2000000000000002</c:v>
                </c:pt>
                <c:pt idx="989">
                  <c:v>2.0499999999999998</c:v>
                </c:pt>
                <c:pt idx="990">
                  <c:v>2.1800000000000002</c:v>
                </c:pt>
                <c:pt idx="991">
                  <c:v>2.5299999999999998</c:v>
                </c:pt>
                <c:pt idx="992">
                  <c:v>8.19</c:v>
                </c:pt>
                <c:pt idx="993">
                  <c:v>3.03</c:v>
                </c:pt>
                <c:pt idx="994">
                  <c:v>3.9</c:v>
                </c:pt>
                <c:pt idx="995">
                  <c:v>2.38</c:v>
                </c:pt>
                <c:pt idx="996">
                  <c:v>2.0299999999999998</c:v>
                </c:pt>
                <c:pt idx="997">
                  <c:v>2.66</c:v>
                </c:pt>
                <c:pt idx="998">
                  <c:v>1.96</c:v>
                </c:pt>
                <c:pt idx="999">
                  <c:v>2.16</c:v>
                </c:pt>
                <c:pt idx="1000">
                  <c:v>2.58</c:v>
                </c:pt>
                <c:pt idx="1001">
                  <c:v>2.15</c:v>
                </c:pt>
                <c:pt idx="1002">
                  <c:v>2.1</c:v>
                </c:pt>
                <c:pt idx="1003">
                  <c:v>2.14</c:v>
                </c:pt>
                <c:pt idx="1004">
                  <c:v>1.91</c:v>
                </c:pt>
                <c:pt idx="1005">
                  <c:v>2.65</c:v>
                </c:pt>
                <c:pt idx="1006">
                  <c:v>5.19</c:v>
                </c:pt>
                <c:pt idx="1007">
                  <c:v>2.13</c:v>
                </c:pt>
                <c:pt idx="1008">
                  <c:v>2.19</c:v>
                </c:pt>
                <c:pt idx="1009">
                  <c:v>2.16</c:v>
                </c:pt>
                <c:pt idx="1010">
                  <c:v>5</c:v>
                </c:pt>
                <c:pt idx="1011">
                  <c:v>2.0299999999999998</c:v>
                </c:pt>
                <c:pt idx="1012">
                  <c:v>3.01</c:v>
                </c:pt>
                <c:pt idx="1013">
                  <c:v>2.25</c:v>
                </c:pt>
                <c:pt idx="1014">
                  <c:v>2.93</c:v>
                </c:pt>
                <c:pt idx="1015">
                  <c:v>2.06</c:v>
                </c:pt>
                <c:pt idx="1016">
                  <c:v>2.52</c:v>
                </c:pt>
                <c:pt idx="1017">
                  <c:v>2.39</c:v>
                </c:pt>
                <c:pt idx="1018">
                  <c:v>3.79</c:v>
                </c:pt>
                <c:pt idx="1019">
                  <c:v>2.5099999999999998</c:v>
                </c:pt>
                <c:pt idx="1020">
                  <c:v>1.81</c:v>
                </c:pt>
                <c:pt idx="1021">
                  <c:v>2.69</c:v>
                </c:pt>
                <c:pt idx="1022">
                  <c:v>9.85</c:v>
                </c:pt>
                <c:pt idx="1023">
                  <c:v>2.39</c:v>
                </c:pt>
                <c:pt idx="1024">
                  <c:v>3.61</c:v>
                </c:pt>
                <c:pt idx="1025">
                  <c:v>4.29</c:v>
                </c:pt>
                <c:pt idx="1026">
                  <c:v>2.9</c:v>
                </c:pt>
                <c:pt idx="1027">
                  <c:v>1.99</c:v>
                </c:pt>
                <c:pt idx="1028">
                  <c:v>2.13</c:v>
                </c:pt>
                <c:pt idx="1029">
                  <c:v>2.87</c:v>
                </c:pt>
                <c:pt idx="1030">
                  <c:v>1.79</c:v>
                </c:pt>
                <c:pt idx="1031">
                  <c:v>2.66</c:v>
                </c:pt>
                <c:pt idx="1032">
                  <c:v>6.67</c:v>
                </c:pt>
                <c:pt idx="1033">
                  <c:v>2.15</c:v>
                </c:pt>
                <c:pt idx="1034">
                  <c:v>1.88</c:v>
                </c:pt>
                <c:pt idx="1035">
                  <c:v>2.08</c:v>
                </c:pt>
                <c:pt idx="1036">
                  <c:v>1.71</c:v>
                </c:pt>
                <c:pt idx="1037">
                  <c:v>2.14</c:v>
                </c:pt>
                <c:pt idx="1038">
                  <c:v>2.25</c:v>
                </c:pt>
                <c:pt idx="1039">
                  <c:v>1.81</c:v>
                </c:pt>
                <c:pt idx="1040">
                  <c:v>2.21</c:v>
                </c:pt>
                <c:pt idx="1041">
                  <c:v>2.0699999999999998</c:v>
                </c:pt>
                <c:pt idx="1042">
                  <c:v>2.44</c:v>
                </c:pt>
                <c:pt idx="1043">
                  <c:v>2.11</c:v>
                </c:pt>
                <c:pt idx="1044">
                  <c:v>2.3199999999999998</c:v>
                </c:pt>
                <c:pt idx="1045">
                  <c:v>9.33</c:v>
                </c:pt>
                <c:pt idx="1046">
                  <c:v>2.2400000000000002</c:v>
                </c:pt>
                <c:pt idx="1047">
                  <c:v>1.79</c:v>
                </c:pt>
                <c:pt idx="1048">
                  <c:v>1.97</c:v>
                </c:pt>
                <c:pt idx="1049">
                  <c:v>2.37</c:v>
                </c:pt>
                <c:pt idx="1050">
                  <c:v>2.95</c:v>
                </c:pt>
                <c:pt idx="1051">
                  <c:v>1.85</c:v>
                </c:pt>
                <c:pt idx="1052">
                  <c:v>2.06</c:v>
                </c:pt>
                <c:pt idx="1053">
                  <c:v>1.63</c:v>
                </c:pt>
                <c:pt idx="1054">
                  <c:v>2.72</c:v>
                </c:pt>
                <c:pt idx="1055">
                  <c:v>1.86</c:v>
                </c:pt>
                <c:pt idx="1056">
                  <c:v>9.82</c:v>
                </c:pt>
                <c:pt idx="1057">
                  <c:v>1.94</c:v>
                </c:pt>
                <c:pt idx="1058">
                  <c:v>2.13</c:v>
                </c:pt>
                <c:pt idx="1059">
                  <c:v>4.0199999999999996</c:v>
                </c:pt>
                <c:pt idx="1060">
                  <c:v>1.85</c:v>
                </c:pt>
                <c:pt idx="1061">
                  <c:v>2</c:v>
                </c:pt>
                <c:pt idx="1062">
                  <c:v>2.02</c:v>
                </c:pt>
                <c:pt idx="1063">
                  <c:v>2.08</c:v>
                </c:pt>
                <c:pt idx="1064">
                  <c:v>2.54</c:v>
                </c:pt>
                <c:pt idx="1065">
                  <c:v>2.08</c:v>
                </c:pt>
                <c:pt idx="1066">
                  <c:v>2.91</c:v>
                </c:pt>
                <c:pt idx="1067">
                  <c:v>5.29</c:v>
                </c:pt>
                <c:pt idx="1068">
                  <c:v>2.04</c:v>
                </c:pt>
                <c:pt idx="1069">
                  <c:v>2.11</c:v>
                </c:pt>
                <c:pt idx="1070">
                  <c:v>4.43</c:v>
                </c:pt>
                <c:pt idx="1071">
                  <c:v>2.16</c:v>
                </c:pt>
                <c:pt idx="1072">
                  <c:v>2.0699999999999998</c:v>
                </c:pt>
                <c:pt idx="1073">
                  <c:v>2.12</c:v>
                </c:pt>
                <c:pt idx="1074">
                  <c:v>2.21</c:v>
                </c:pt>
                <c:pt idx="1075">
                  <c:v>2.86</c:v>
                </c:pt>
                <c:pt idx="1076">
                  <c:v>1.85</c:v>
                </c:pt>
                <c:pt idx="1077">
                  <c:v>3.41</c:v>
                </c:pt>
                <c:pt idx="1078">
                  <c:v>1.99</c:v>
                </c:pt>
                <c:pt idx="1079">
                  <c:v>1.84</c:v>
                </c:pt>
                <c:pt idx="1080">
                  <c:v>2.12</c:v>
                </c:pt>
                <c:pt idx="1081">
                  <c:v>3.51</c:v>
                </c:pt>
                <c:pt idx="1082">
                  <c:v>1.79</c:v>
                </c:pt>
                <c:pt idx="1083">
                  <c:v>2.0299999999999998</c:v>
                </c:pt>
                <c:pt idx="1084">
                  <c:v>3.54</c:v>
                </c:pt>
                <c:pt idx="1085">
                  <c:v>3.32</c:v>
                </c:pt>
                <c:pt idx="1086">
                  <c:v>2.08</c:v>
                </c:pt>
                <c:pt idx="1087">
                  <c:v>2.8</c:v>
                </c:pt>
                <c:pt idx="1088">
                  <c:v>5.77</c:v>
                </c:pt>
                <c:pt idx="1089">
                  <c:v>1.82</c:v>
                </c:pt>
                <c:pt idx="1090">
                  <c:v>2.42</c:v>
                </c:pt>
                <c:pt idx="1091">
                  <c:v>2.5499999999999998</c:v>
                </c:pt>
                <c:pt idx="1092">
                  <c:v>3.02</c:v>
                </c:pt>
                <c:pt idx="1093">
                  <c:v>3.51</c:v>
                </c:pt>
                <c:pt idx="1094">
                  <c:v>2.38</c:v>
                </c:pt>
                <c:pt idx="1095">
                  <c:v>2.0299999999999998</c:v>
                </c:pt>
                <c:pt idx="1096">
                  <c:v>2.56</c:v>
                </c:pt>
                <c:pt idx="1097">
                  <c:v>6.55</c:v>
                </c:pt>
                <c:pt idx="1098">
                  <c:v>2.17</c:v>
                </c:pt>
                <c:pt idx="1099">
                  <c:v>1.91</c:v>
                </c:pt>
                <c:pt idx="1100">
                  <c:v>2.56</c:v>
                </c:pt>
                <c:pt idx="1101">
                  <c:v>2.33</c:v>
                </c:pt>
                <c:pt idx="1102">
                  <c:v>2.76</c:v>
                </c:pt>
                <c:pt idx="1103">
                  <c:v>2.77</c:v>
                </c:pt>
                <c:pt idx="1104">
                  <c:v>3.82</c:v>
                </c:pt>
                <c:pt idx="1105">
                  <c:v>4.83</c:v>
                </c:pt>
                <c:pt idx="1106">
                  <c:v>4.9800000000000004</c:v>
                </c:pt>
                <c:pt idx="1107">
                  <c:v>1.97</c:v>
                </c:pt>
                <c:pt idx="1108">
                  <c:v>2.2000000000000002</c:v>
                </c:pt>
                <c:pt idx="1109">
                  <c:v>2.1</c:v>
                </c:pt>
                <c:pt idx="1110">
                  <c:v>2.54</c:v>
                </c:pt>
                <c:pt idx="1111">
                  <c:v>2</c:v>
                </c:pt>
                <c:pt idx="1112">
                  <c:v>2.09</c:v>
                </c:pt>
                <c:pt idx="1113">
                  <c:v>7.56</c:v>
                </c:pt>
                <c:pt idx="1114">
                  <c:v>6.91</c:v>
                </c:pt>
                <c:pt idx="1115">
                  <c:v>1.94</c:v>
                </c:pt>
                <c:pt idx="1116">
                  <c:v>1.97</c:v>
                </c:pt>
                <c:pt idx="1117">
                  <c:v>2.35</c:v>
                </c:pt>
                <c:pt idx="1118">
                  <c:v>2.16</c:v>
                </c:pt>
                <c:pt idx="1119">
                  <c:v>2.11</c:v>
                </c:pt>
                <c:pt idx="1120">
                  <c:v>1.61</c:v>
                </c:pt>
                <c:pt idx="1121">
                  <c:v>1.96</c:v>
                </c:pt>
                <c:pt idx="1122">
                  <c:v>2.2400000000000002</c:v>
                </c:pt>
                <c:pt idx="1123">
                  <c:v>6.69</c:v>
                </c:pt>
                <c:pt idx="1124">
                  <c:v>1.83</c:v>
                </c:pt>
                <c:pt idx="1125">
                  <c:v>2.7</c:v>
                </c:pt>
                <c:pt idx="1126">
                  <c:v>1.99</c:v>
                </c:pt>
                <c:pt idx="1127">
                  <c:v>1.86</c:v>
                </c:pt>
                <c:pt idx="1128">
                  <c:v>2.11</c:v>
                </c:pt>
                <c:pt idx="1129">
                  <c:v>1.96</c:v>
                </c:pt>
                <c:pt idx="1130">
                  <c:v>2.17</c:v>
                </c:pt>
                <c:pt idx="1131">
                  <c:v>2.4700000000000002</c:v>
                </c:pt>
                <c:pt idx="1132">
                  <c:v>2.0699999999999998</c:v>
                </c:pt>
                <c:pt idx="1133">
                  <c:v>2.1800000000000002</c:v>
                </c:pt>
                <c:pt idx="1134">
                  <c:v>1.81</c:v>
                </c:pt>
                <c:pt idx="1135">
                  <c:v>2.2599999999999998</c:v>
                </c:pt>
                <c:pt idx="1136">
                  <c:v>1.89</c:v>
                </c:pt>
                <c:pt idx="1137">
                  <c:v>2.09</c:v>
                </c:pt>
                <c:pt idx="1138">
                  <c:v>2.11</c:v>
                </c:pt>
                <c:pt idx="1139">
                  <c:v>4.3</c:v>
                </c:pt>
                <c:pt idx="1140">
                  <c:v>13.65</c:v>
                </c:pt>
                <c:pt idx="1141">
                  <c:v>2.33</c:v>
                </c:pt>
                <c:pt idx="1142">
                  <c:v>1.8</c:v>
                </c:pt>
                <c:pt idx="1143">
                  <c:v>2.91</c:v>
                </c:pt>
                <c:pt idx="1144">
                  <c:v>2.08</c:v>
                </c:pt>
                <c:pt idx="1145">
                  <c:v>2.64</c:v>
                </c:pt>
                <c:pt idx="1146">
                  <c:v>3.89</c:v>
                </c:pt>
                <c:pt idx="1147">
                  <c:v>2.13</c:v>
                </c:pt>
                <c:pt idx="1148">
                  <c:v>1.97</c:v>
                </c:pt>
                <c:pt idx="1149">
                  <c:v>2</c:v>
                </c:pt>
                <c:pt idx="1150">
                  <c:v>2.33</c:v>
                </c:pt>
                <c:pt idx="1151">
                  <c:v>2.37</c:v>
                </c:pt>
                <c:pt idx="1152">
                  <c:v>1.99</c:v>
                </c:pt>
                <c:pt idx="1153">
                  <c:v>2.35</c:v>
                </c:pt>
                <c:pt idx="1154">
                  <c:v>2.2400000000000002</c:v>
                </c:pt>
                <c:pt idx="1155">
                  <c:v>2.1</c:v>
                </c:pt>
                <c:pt idx="1156">
                  <c:v>2.0699999999999998</c:v>
                </c:pt>
                <c:pt idx="1157">
                  <c:v>3.73</c:v>
                </c:pt>
                <c:pt idx="1158">
                  <c:v>2.69</c:v>
                </c:pt>
                <c:pt idx="1159">
                  <c:v>2.0499999999999998</c:v>
                </c:pt>
                <c:pt idx="1160">
                  <c:v>2.11</c:v>
                </c:pt>
                <c:pt idx="1161">
                  <c:v>5.34</c:v>
                </c:pt>
                <c:pt idx="1162">
                  <c:v>1.98</c:v>
                </c:pt>
                <c:pt idx="1163">
                  <c:v>2.0499999999999998</c:v>
                </c:pt>
                <c:pt idx="1164">
                  <c:v>2.14</c:v>
                </c:pt>
                <c:pt idx="1165">
                  <c:v>2.6</c:v>
                </c:pt>
                <c:pt idx="1166">
                  <c:v>3.13</c:v>
                </c:pt>
                <c:pt idx="1167">
                  <c:v>2.06</c:v>
                </c:pt>
                <c:pt idx="1168">
                  <c:v>2.2000000000000002</c:v>
                </c:pt>
                <c:pt idx="1169">
                  <c:v>2.5299999999999998</c:v>
                </c:pt>
                <c:pt idx="1170">
                  <c:v>2.17</c:v>
                </c:pt>
                <c:pt idx="1171">
                  <c:v>2.04</c:v>
                </c:pt>
                <c:pt idx="1172">
                  <c:v>2.1800000000000002</c:v>
                </c:pt>
                <c:pt idx="1173">
                  <c:v>2.1800000000000002</c:v>
                </c:pt>
                <c:pt idx="1174">
                  <c:v>2.14</c:v>
                </c:pt>
                <c:pt idx="1175">
                  <c:v>1.96</c:v>
                </c:pt>
                <c:pt idx="1176">
                  <c:v>1.88</c:v>
                </c:pt>
                <c:pt idx="1177">
                  <c:v>2.16</c:v>
                </c:pt>
                <c:pt idx="1178">
                  <c:v>2.13</c:v>
                </c:pt>
                <c:pt idx="1179">
                  <c:v>5.77</c:v>
                </c:pt>
                <c:pt idx="1180">
                  <c:v>3.68</c:v>
                </c:pt>
                <c:pt idx="1181">
                  <c:v>2.14</c:v>
                </c:pt>
                <c:pt idx="1182">
                  <c:v>1.98</c:v>
                </c:pt>
                <c:pt idx="1183">
                  <c:v>2.42</c:v>
                </c:pt>
                <c:pt idx="1184">
                  <c:v>7.27</c:v>
                </c:pt>
                <c:pt idx="1185">
                  <c:v>2.79</c:v>
                </c:pt>
                <c:pt idx="1186">
                  <c:v>6.24</c:v>
                </c:pt>
                <c:pt idx="1187">
                  <c:v>3.65</c:v>
                </c:pt>
                <c:pt idx="1188">
                  <c:v>2.37</c:v>
                </c:pt>
                <c:pt idx="1189">
                  <c:v>1.82</c:v>
                </c:pt>
                <c:pt idx="1190">
                  <c:v>1.79</c:v>
                </c:pt>
                <c:pt idx="1191">
                  <c:v>11.56</c:v>
                </c:pt>
                <c:pt idx="1192">
                  <c:v>2.06</c:v>
                </c:pt>
                <c:pt idx="1193">
                  <c:v>3.58</c:v>
                </c:pt>
                <c:pt idx="1194">
                  <c:v>2.4300000000000002</c:v>
                </c:pt>
                <c:pt idx="1195">
                  <c:v>2.5499999999999998</c:v>
                </c:pt>
                <c:pt idx="1196">
                  <c:v>2.25</c:v>
                </c:pt>
                <c:pt idx="1197">
                  <c:v>8.82</c:v>
                </c:pt>
                <c:pt idx="1198">
                  <c:v>2.44</c:v>
                </c:pt>
                <c:pt idx="1199">
                  <c:v>7.07</c:v>
                </c:pt>
                <c:pt idx="1200">
                  <c:v>2.58</c:v>
                </c:pt>
                <c:pt idx="1201">
                  <c:v>13.58</c:v>
                </c:pt>
                <c:pt idx="1202">
                  <c:v>1.86</c:v>
                </c:pt>
                <c:pt idx="1203">
                  <c:v>4.22</c:v>
                </c:pt>
                <c:pt idx="1204">
                  <c:v>1.95</c:v>
                </c:pt>
                <c:pt idx="1205">
                  <c:v>1.7</c:v>
                </c:pt>
                <c:pt idx="1206">
                  <c:v>1.9</c:v>
                </c:pt>
                <c:pt idx="1207">
                  <c:v>2.0699999999999998</c:v>
                </c:pt>
                <c:pt idx="1208">
                  <c:v>2.92</c:v>
                </c:pt>
                <c:pt idx="1209">
                  <c:v>1.66</c:v>
                </c:pt>
                <c:pt idx="1210">
                  <c:v>1.9</c:v>
                </c:pt>
                <c:pt idx="1211">
                  <c:v>2.52</c:v>
                </c:pt>
                <c:pt idx="1212">
                  <c:v>2.0099999999999998</c:v>
                </c:pt>
                <c:pt idx="1213">
                  <c:v>2.16</c:v>
                </c:pt>
                <c:pt idx="1214">
                  <c:v>3.16</c:v>
                </c:pt>
                <c:pt idx="1215">
                  <c:v>2.19</c:v>
                </c:pt>
                <c:pt idx="1216">
                  <c:v>1.97</c:v>
                </c:pt>
                <c:pt idx="1217">
                  <c:v>2.06</c:v>
                </c:pt>
                <c:pt idx="1218">
                  <c:v>2.25</c:v>
                </c:pt>
                <c:pt idx="1219">
                  <c:v>1.97</c:v>
                </c:pt>
                <c:pt idx="1220">
                  <c:v>2.08</c:v>
                </c:pt>
                <c:pt idx="1221">
                  <c:v>2.06</c:v>
                </c:pt>
                <c:pt idx="1222">
                  <c:v>2.98</c:v>
                </c:pt>
                <c:pt idx="1223">
                  <c:v>2.0099999999999998</c:v>
                </c:pt>
                <c:pt idx="1224">
                  <c:v>2.04</c:v>
                </c:pt>
                <c:pt idx="1225">
                  <c:v>2.91</c:v>
                </c:pt>
                <c:pt idx="1226">
                  <c:v>5.36</c:v>
                </c:pt>
                <c:pt idx="1227">
                  <c:v>1.95</c:v>
                </c:pt>
                <c:pt idx="1228">
                  <c:v>2.0099999999999998</c:v>
                </c:pt>
                <c:pt idx="1229">
                  <c:v>2.08</c:v>
                </c:pt>
                <c:pt idx="1230">
                  <c:v>6.99</c:v>
                </c:pt>
                <c:pt idx="1231">
                  <c:v>1.8</c:v>
                </c:pt>
                <c:pt idx="1232">
                  <c:v>5.39</c:v>
                </c:pt>
                <c:pt idx="1233">
                  <c:v>2.96</c:v>
                </c:pt>
                <c:pt idx="1234">
                  <c:v>2.84</c:v>
                </c:pt>
                <c:pt idx="1235">
                  <c:v>1.99</c:v>
                </c:pt>
                <c:pt idx="1236">
                  <c:v>2.62</c:v>
                </c:pt>
                <c:pt idx="1237">
                  <c:v>3.13</c:v>
                </c:pt>
                <c:pt idx="1238">
                  <c:v>2.31</c:v>
                </c:pt>
                <c:pt idx="1239">
                  <c:v>3.33</c:v>
                </c:pt>
                <c:pt idx="1240">
                  <c:v>2.15</c:v>
                </c:pt>
                <c:pt idx="1241">
                  <c:v>3.88</c:v>
                </c:pt>
                <c:pt idx="1242">
                  <c:v>2.11</c:v>
                </c:pt>
                <c:pt idx="1243">
                  <c:v>2.0299999999999998</c:v>
                </c:pt>
                <c:pt idx="1244">
                  <c:v>2.39</c:v>
                </c:pt>
                <c:pt idx="1245">
                  <c:v>2.1800000000000002</c:v>
                </c:pt>
                <c:pt idx="1246">
                  <c:v>2.21</c:v>
                </c:pt>
                <c:pt idx="1247">
                  <c:v>2.33</c:v>
                </c:pt>
                <c:pt idx="1248">
                  <c:v>2.62</c:v>
                </c:pt>
                <c:pt idx="1249">
                  <c:v>2.0699999999999998</c:v>
                </c:pt>
                <c:pt idx="1250">
                  <c:v>2.93</c:v>
                </c:pt>
                <c:pt idx="1251">
                  <c:v>2.13</c:v>
                </c:pt>
                <c:pt idx="1252">
                  <c:v>2.39</c:v>
                </c:pt>
                <c:pt idx="1253">
                  <c:v>2.02</c:v>
                </c:pt>
                <c:pt idx="1254">
                  <c:v>2.13</c:v>
                </c:pt>
                <c:pt idx="1255">
                  <c:v>4.8099999999999996</c:v>
                </c:pt>
                <c:pt idx="1256">
                  <c:v>3.71</c:v>
                </c:pt>
                <c:pt idx="1257">
                  <c:v>2.13</c:v>
                </c:pt>
                <c:pt idx="1258">
                  <c:v>2.11</c:v>
                </c:pt>
                <c:pt idx="1259">
                  <c:v>2.41</c:v>
                </c:pt>
                <c:pt idx="1260">
                  <c:v>2.2599999999999998</c:v>
                </c:pt>
                <c:pt idx="1261">
                  <c:v>3.77</c:v>
                </c:pt>
                <c:pt idx="1262">
                  <c:v>6.25</c:v>
                </c:pt>
                <c:pt idx="1263">
                  <c:v>3.83</c:v>
                </c:pt>
                <c:pt idx="1264">
                  <c:v>3.41</c:v>
                </c:pt>
                <c:pt idx="1265">
                  <c:v>2.86</c:v>
                </c:pt>
                <c:pt idx="1266">
                  <c:v>2.1</c:v>
                </c:pt>
                <c:pt idx="1267">
                  <c:v>2.0499999999999998</c:v>
                </c:pt>
                <c:pt idx="1268">
                  <c:v>1.87</c:v>
                </c:pt>
                <c:pt idx="1269">
                  <c:v>7.41</c:v>
                </c:pt>
                <c:pt idx="1270">
                  <c:v>4.92</c:v>
                </c:pt>
                <c:pt idx="1271">
                  <c:v>3.16</c:v>
                </c:pt>
                <c:pt idx="1272">
                  <c:v>1.85</c:v>
                </c:pt>
                <c:pt idx="1273">
                  <c:v>2.8</c:v>
                </c:pt>
                <c:pt idx="1274">
                  <c:v>2.64</c:v>
                </c:pt>
                <c:pt idx="1275">
                  <c:v>1.81</c:v>
                </c:pt>
                <c:pt idx="1276">
                  <c:v>2.99</c:v>
                </c:pt>
                <c:pt idx="1277">
                  <c:v>2.91</c:v>
                </c:pt>
                <c:pt idx="1278">
                  <c:v>2.89</c:v>
                </c:pt>
                <c:pt idx="1279">
                  <c:v>2.16</c:v>
                </c:pt>
                <c:pt idx="1280">
                  <c:v>1.25</c:v>
                </c:pt>
                <c:pt idx="1281">
                  <c:v>2.71</c:v>
                </c:pt>
                <c:pt idx="1282">
                  <c:v>2.68</c:v>
                </c:pt>
                <c:pt idx="1283">
                  <c:v>2.0699999999999998</c:v>
                </c:pt>
                <c:pt idx="1284">
                  <c:v>2.0499999999999998</c:v>
                </c:pt>
                <c:pt idx="1285">
                  <c:v>2.1</c:v>
                </c:pt>
                <c:pt idx="1286">
                  <c:v>2.42</c:v>
                </c:pt>
                <c:pt idx="1287">
                  <c:v>7.06</c:v>
                </c:pt>
                <c:pt idx="1288">
                  <c:v>2.08</c:v>
                </c:pt>
                <c:pt idx="1289">
                  <c:v>2.09</c:v>
                </c:pt>
                <c:pt idx="1290">
                  <c:v>2.64</c:v>
                </c:pt>
                <c:pt idx="1291">
                  <c:v>2.17</c:v>
                </c:pt>
                <c:pt idx="1292">
                  <c:v>2.23</c:v>
                </c:pt>
                <c:pt idx="1293">
                  <c:v>2.1800000000000002</c:v>
                </c:pt>
                <c:pt idx="1294">
                  <c:v>3.71</c:v>
                </c:pt>
                <c:pt idx="1295">
                  <c:v>2.06</c:v>
                </c:pt>
                <c:pt idx="1296">
                  <c:v>2.5099999999999998</c:v>
                </c:pt>
                <c:pt idx="1297">
                  <c:v>2.46</c:v>
                </c:pt>
                <c:pt idx="1298">
                  <c:v>1.95</c:v>
                </c:pt>
                <c:pt idx="1299">
                  <c:v>3.63</c:v>
                </c:pt>
                <c:pt idx="1300">
                  <c:v>4.03</c:v>
                </c:pt>
                <c:pt idx="1301">
                  <c:v>1.9</c:v>
                </c:pt>
                <c:pt idx="1302">
                  <c:v>2.21</c:v>
                </c:pt>
                <c:pt idx="1303">
                  <c:v>2.5</c:v>
                </c:pt>
                <c:pt idx="1304">
                  <c:v>2.08</c:v>
                </c:pt>
                <c:pt idx="1305">
                  <c:v>1.97</c:v>
                </c:pt>
                <c:pt idx="1306">
                  <c:v>2.4700000000000002</c:v>
                </c:pt>
                <c:pt idx="1307">
                  <c:v>3.72</c:v>
                </c:pt>
                <c:pt idx="1308">
                  <c:v>2.71</c:v>
                </c:pt>
                <c:pt idx="1309">
                  <c:v>4.84</c:v>
                </c:pt>
                <c:pt idx="1310">
                  <c:v>4.01</c:v>
                </c:pt>
                <c:pt idx="1311">
                  <c:v>7.7</c:v>
                </c:pt>
                <c:pt idx="1312">
                  <c:v>2.5299999999999998</c:v>
                </c:pt>
                <c:pt idx="1313">
                  <c:v>1.76</c:v>
                </c:pt>
                <c:pt idx="1314">
                  <c:v>3.06</c:v>
                </c:pt>
                <c:pt idx="1315">
                  <c:v>1.37</c:v>
                </c:pt>
                <c:pt idx="1316">
                  <c:v>2.69</c:v>
                </c:pt>
                <c:pt idx="1317">
                  <c:v>2.66</c:v>
                </c:pt>
                <c:pt idx="1318">
                  <c:v>2.4900000000000002</c:v>
                </c:pt>
                <c:pt idx="1319">
                  <c:v>2.38</c:v>
                </c:pt>
                <c:pt idx="1320">
                  <c:v>2.19</c:v>
                </c:pt>
                <c:pt idx="1321">
                  <c:v>2.2400000000000002</c:v>
                </c:pt>
                <c:pt idx="1322">
                  <c:v>2.52</c:v>
                </c:pt>
                <c:pt idx="1323">
                  <c:v>3.67</c:v>
                </c:pt>
                <c:pt idx="1324">
                  <c:v>1.49</c:v>
                </c:pt>
                <c:pt idx="1325">
                  <c:v>2.87</c:v>
                </c:pt>
                <c:pt idx="1326">
                  <c:v>1.99</c:v>
                </c:pt>
                <c:pt idx="1327">
                  <c:v>2.79</c:v>
                </c:pt>
                <c:pt idx="1328">
                  <c:v>5.39</c:v>
                </c:pt>
                <c:pt idx="1329">
                  <c:v>2.98</c:v>
                </c:pt>
                <c:pt idx="1330">
                  <c:v>2.09</c:v>
                </c:pt>
                <c:pt idx="1331">
                  <c:v>2.2799999999999998</c:v>
                </c:pt>
                <c:pt idx="1332">
                  <c:v>1.91</c:v>
                </c:pt>
                <c:pt idx="1333">
                  <c:v>3.6</c:v>
                </c:pt>
                <c:pt idx="1334">
                  <c:v>5.66</c:v>
                </c:pt>
                <c:pt idx="1335">
                  <c:v>2.34</c:v>
                </c:pt>
                <c:pt idx="1336">
                  <c:v>3.59</c:v>
                </c:pt>
                <c:pt idx="1337">
                  <c:v>1.5</c:v>
                </c:pt>
                <c:pt idx="1338">
                  <c:v>1.71</c:v>
                </c:pt>
                <c:pt idx="1339">
                  <c:v>2.71</c:v>
                </c:pt>
                <c:pt idx="1340">
                  <c:v>2.2000000000000002</c:v>
                </c:pt>
                <c:pt idx="1341">
                  <c:v>2.04</c:v>
                </c:pt>
                <c:pt idx="1342">
                  <c:v>3.64</c:v>
                </c:pt>
                <c:pt idx="1343">
                  <c:v>2.69</c:v>
                </c:pt>
                <c:pt idx="1344">
                  <c:v>2.1</c:v>
                </c:pt>
                <c:pt idx="1345">
                  <c:v>2.81</c:v>
                </c:pt>
                <c:pt idx="1346">
                  <c:v>1.84</c:v>
                </c:pt>
                <c:pt idx="1347">
                  <c:v>2.57</c:v>
                </c:pt>
                <c:pt idx="1348">
                  <c:v>0.87</c:v>
                </c:pt>
                <c:pt idx="1349">
                  <c:v>3.99</c:v>
                </c:pt>
                <c:pt idx="1350">
                  <c:v>2.2799999999999998</c:v>
                </c:pt>
                <c:pt idx="1351">
                  <c:v>3.45</c:v>
                </c:pt>
                <c:pt idx="1352">
                  <c:v>4.32</c:v>
                </c:pt>
                <c:pt idx="1353">
                  <c:v>3.86</c:v>
                </c:pt>
                <c:pt idx="1354">
                  <c:v>2.82</c:v>
                </c:pt>
                <c:pt idx="1355">
                  <c:v>4.5199999999999996</c:v>
                </c:pt>
                <c:pt idx="1356">
                  <c:v>2.5099999999999998</c:v>
                </c:pt>
                <c:pt idx="1357">
                  <c:v>2.76</c:v>
                </c:pt>
                <c:pt idx="1358">
                  <c:v>2.13</c:v>
                </c:pt>
                <c:pt idx="1359">
                  <c:v>7</c:v>
                </c:pt>
                <c:pt idx="1360">
                  <c:v>2.2000000000000002</c:v>
                </c:pt>
                <c:pt idx="1361">
                  <c:v>2.83</c:v>
                </c:pt>
                <c:pt idx="1362">
                  <c:v>3.92</c:v>
                </c:pt>
                <c:pt idx="1363">
                  <c:v>2.64</c:v>
                </c:pt>
                <c:pt idx="1364">
                  <c:v>2.8</c:v>
                </c:pt>
                <c:pt idx="1365">
                  <c:v>2.38</c:v>
                </c:pt>
                <c:pt idx="1366">
                  <c:v>2.4</c:v>
                </c:pt>
                <c:pt idx="1367">
                  <c:v>2.62</c:v>
                </c:pt>
                <c:pt idx="1368">
                  <c:v>2.5299999999999998</c:v>
                </c:pt>
                <c:pt idx="1369">
                  <c:v>2.98</c:v>
                </c:pt>
                <c:pt idx="1370">
                  <c:v>1.95</c:v>
                </c:pt>
                <c:pt idx="1371">
                  <c:v>5.41</c:v>
                </c:pt>
                <c:pt idx="1372">
                  <c:v>3.75</c:v>
                </c:pt>
                <c:pt idx="1373">
                  <c:v>3.92</c:v>
                </c:pt>
                <c:pt idx="1374">
                  <c:v>2.58</c:v>
                </c:pt>
                <c:pt idx="1375">
                  <c:v>2.4900000000000002</c:v>
                </c:pt>
                <c:pt idx="1376">
                  <c:v>2.12</c:v>
                </c:pt>
                <c:pt idx="1377">
                  <c:v>2.52</c:v>
                </c:pt>
                <c:pt idx="1378">
                  <c:v>1.64</c:v>
                </c:pt>
                <c:pt idx="1379">
                  <c:v>2.4</c:v>
                </c:pt>
                <c:pt idx="1380">
                  <c:v>2.69</c:v>
                </c:pt>
                <c:pt idx="1381">
                  <c:v>1.74</c:v>
                </c:pt>
                <c:pt idx="1382">
                  <c:v>6.59</c:v>
                </c:pt>
                <c:pt idx="1383">
                  <c:v>3.48</c:v>
                </c:pt>
                <c:pt idx="1384">
                  <c:v>2.6</c:v>
                </c:pt>
                <c:pt idx="1385">
                  <c:v>2.08</c:v>
                </c:pt>
                <c:pt idx="1386">
                  <c:v>2.13</c:v>
                </c:pt>
                <c:pt idx="1387">
                  <c:v>2.61</c:v>
                </c:pt>
                <c:pt idx="1388">
                  <c:v>2.69</c:v>
                </c:pt>
                <c:pt idx="1389">
                  <c:v>2.21</c:v>
                </c:pt>
                <c:pt idx="1390">
                  <c:v>2.2000000000000002</c:v>
                </c:pt>
                <c:pt idx="1391">
                  <c:v>2.27</c:v>
                </c:pt>
                <c:pt idx="1392">
                  <c:v>3.43</c:v>
                </c:pt>
                <c:pt idx="1393">
                  <c:v>2.94</c:v>
                </c:pt>
                <c:pt idx="1394">
                  <c:v>3.44</c:v>
                </c:pt>
                <c:pt idx="1395">
                  <c:v>3.41</c:v>
                </c:pt>
                <c:pt idx="1396">
                  <c:v>4</c:v>
                </c:pt>
                <c:pt idx="1397">
                  <c:v>2.02</c:v>
                </c:pt>
                <c:pt idx="1398">
                  <c:v>2.4500000000000002</c:v>
                </c:pt>
                <c:pt idx="1399">
                  <c:v>2.17</c:v>
                </c:pt>
                <c:pt idx="1400">
                  <c:v>2.71</c:v>
                </c:pt>
                <c:pt idx="1401">
                  <c:v>2.42</c:v>
                </c:pt>
                <c:pt idx="1402">
                  <c:v>2.48</c:v>
                </c:pt>
                <c:pt idx="1403">
                  <c:v>2.61</c:v>
                </c:pt>
                <c:pt idx="1404">
                  <c:v>3.07</c:v>
                </c:pt>
                <c:pt idx="1405">
                  <c:v>1.8</c:v>
                </c:pt>
                <c:pt idx="1406">
                  <c:v>3.83</c:v>
                </c:pt>
                <c:pt idx="1407">
                  <c:v>3.15</c:v>
                </c:pt>
                <c:pt idx="1408">
                  <c:v>3.09</c:v>
                </c:pt>
                <c:pt idx="1409">
                  <c:v>3.39</c:v>
                </c:pt>
                <c:pt idx="1410">
                  <c:v>3.55</c:v>
                </c:pt>
                <c:pt idx="1411">
                  <c:v>3.52</c:v>
                </c:pt>
                <c:pt idx="1412">
                  <c:v>3.52</c:v>
                </c:pt>
                <c:pt idx="1413">
                  <c:v>2.98</c:v>
                </c:pt>
                <c:pt idx="1414">
                  <c:v>2.79</c:v>
                </c:pt>
                <c:pt idx="1415">
                  <c:v>2.64</c:v>
                </c:pt>
                <c:pt idx="1416">
                  <c:v>1.75</c:v>
                </c:pt>
                <c:pt idx="1417">
                  <c:v>1.75</c:v>
                </c:pt>
                <c:pt idx="1418">
                  <c:v>4.09</c:v>
                </c:pt>
                <c:pt idx="1419">
                  <c:v>2.57</c:v>
                </c:pt>
                <c:pt idx="1420">
                  <c:v>2.57</c:v>
                </c:pt>
                <c:pt idx="1421">
                  <c:v>2.02</c:v>
                </c:pt>
                <c:pt idx="1422">
                  <c:v>1.96</c:v>
                </c:pt>
                <c:pt idx="1423">
                  <c:v>2.69</c:v>
                </c:pt>
                <c:pt idx="1424">
                  <c:v>2.72</c:v>
                </c:pt>
                <c:pt idx="1425">
                  <c:v>3.75</c:v>
                </c:pt>
                <c:pt idx="1426">
                  <c:v>3.73</c:v>
                </c:pt>
                <c:pt idx="1427">
                  <c:v>2.58</c:v>
                </c:pt>
                <c:pt idx="1428">
                  <c:v>2.54</c:v>
                </c:pt>
                <c:pt idx="1429">
                  <c:v>2.57</c:v>
                </c:pt>
                <c:pt idx="1430">
                  <c:v>2.4700000000000002</c:v>
                </c:pt>
                <c:pt idx="1431">
                  <c:v>2.17</c:v>
                </c:pt>
                <c:pt idx="1432">
                  <c:v>2.12</c:v>
                </c:pt>
                <c:pt idx="1433">
                  <c:v>3.63</c:v>
                </c:pt>
                <c:pt idx="1434">
                  <c:v>3.63</c:v>
                </c:pt>
                <c:pt idx="1435">
                  <c:v>2.12</c:v>
                </c:pt>
                <c:pt idx="1436">
                  <c:v>2.19</c:v>
                </c:pt>
                <c:pt idx="1437">
                  <c:v>0</c:v>
                </c:pt>
                <c:pt idx="1438">
                  <c:v>2.21</c:v>
                </c:pt>
                <c:pt idx="1439">
                  <c:v>3.39</c:v>
                </c:pt>
                <c:pt idx="1440">
                  <c:v>2.76</c:v>
                </c:pt>
                <c:pt idx="1441">
                  <c:v>1.96</c:v>
                </c:pt>
                <c:pt idx="1442">
                  <c:v>3.65</c:v>
                </c:pt>
                <c:pt idx="1443">
                  <c:v>4.4800000000000004</c:v>
                </c:pt>
                <c:pt idx="1444">
                  <c:v>1.92</c:v>
                </c:pt>
                <c:pt idx="1445">
                  <c:v>3.48</c:v>
                </c:pt>
                <c:pt idx="1446">
                  <c:v>4.08</c:v>
                </c:pt>
                <c:pt idx="1447">
                  <c:v>1.92</c:v>
                </c:pt>
                <c:pt idx="1448">
                  <c:v>2.11</c:v>
                </c:pt>
                <c:pt idx="1449">
                  <c:v>5.66</c:v>
                </c:pt>
                <c:pt idx="1450">
                  <c:v>2.31</c:v>
                </c:pt>
                <c:pt idx="1451">
                  <c:v>2.99</c:v>
                </c:pt>
                <c:pt idx="1452">
                  <c:v>3.37</c:v>
                </c:pt>
                <c:pt idx="1453">
                  <c:v>2.06</c:v>
                </c:pt>
                <c:pt idx="1454">
                  <c:v>3.53</c:v>
                </c:pt>
                <c:pt idx="1455">
                  <c:v>3.49</c:v>
                </c:pt>
                <c:pt idx="1456">
                  <c:v>2.5299999999999998</c:v>
                </c:pt>
                <c:pt idx="1457">
                  <c:v>2.5499999999999998</c:v>
                </c:pt>
                <c:pt idx="1458">
                  <c:v>2.11</c:v>
                </c:pt>
                <c:pt idx="1459">
                  <c:v>4.3899999999999997</c:v>
                </c:pt>
                <c:pt idx="1460">
                  <c:v>3.61</c:v>
                </c:pt>
                <c:pt idx="1461">
                  <c:v>2.15</c:v>
                </c:pt>
                <c:pt idx="1462">
                  <c:v>1.65</c:v>
                </c:pt>
                <c:pt idx="1463">
                  <c:v>2.0099999999999998</c:v>
                </c:pt>
                <c:pt idx="1464">
                  <c:v>1.96</c:v>
                </c:pt>
                <c:pt idx="1465">
                  <c:v>2.83</c:v>
                </c:pt>
                <c:pt idx="1466">
                  <c:v>1.83</c:v>
                </c:pt>
                <c:pt idx="1467">
                  <c:v>1.74</c:v>
                </c:pt>
                <c:pt idx="1468">
                  <c:v>2.87</c:v>
                </c:pt>
                <c:pt idx="1469">
                  <c:v>2.09</c:v>
                </c:pt>
                <c:pt idx="1470">
                  <c:v>2.04</c:v>
                </c:pt>
                <c:pt idx="1471">
                  <c:v>3.24</c:v>
                </c:pt>
                <c:pt idx="1472">
                  <c:v>2.67</c:v>
                </c:pt>
                <c:pt idx="1473">
                  <c:v>2.46</c:v>
                </c:pt>
                <c:pt idx="1474">
                  <c:v>1.85</c:v>
                </c:pt>
                <c:pt idx="1475">
                  <c:v>2.2200000000000002</c:v>
                </c:pt>
                <c:pt idx="1476">
                  <c:v>3</c:v>
                </c:pt>
                <c:pt idx="1477">
                  <c:v>1.9</c:v>
                </c:pt>
                <c:pt idx="1478">
                  <c:v>1.93</c:v>
                </c:pt>
                <c:pt idx="1479">
                  <c:v>2.0299999999999998</c:v>
                </c:pt>
                <c:pt idx="1480">
                  <c:v>1.84</c:v>
                </c:pt>
                <c:pt idx="1481">
                  <c:v>2.0099999999999998</c:v>
                </c:pt>
                <c:pt idx="1482">
                  <c:v>1.93</c:v>
                </c:pt>
                <c:pt idx="1483">
                  <c:v>1.87</c:v>
                </c:pt>
                <c:pt idx="1484">
                  <c:v>2.48</c:v>
                </c:pt>
                <c:pt idx="1485">
                  <c:v>7.18</c:v>
                </c:pt>
                <c:pt idx="1486">
                  <c:v>2</c:v>
                </c:pt>
                <c:pt idx="1487">
                  <c:v>4.13</c:v>
                </c:pt>
                <c:pt idx="1488">
                  <c:v>3.46</c:v>
                </c:pt>
                <c:pt idx="1489">
                  <c:v>1.88</c:v>
                </c:pt>
                <c:pt idx="1490">
                  <c:v>2.77</c:v>
                </c:pt>
                <c:pt idx="1491">
                  <c:v>2.3199999999999998</c:v>
                </c:pt>
                <c:pt idx="1492">
                  <c:v>2.2000000000000002</c:v>
                </c:pt>
                <c:pt idx="1493">
                  <c:v>2.1800000000000002</c:v>
                </c:pt>
                <c:pt idx="1494">
                  <c:v>1.9</c:v>
                </c:pt>
                <c:pt idx="1495">
                  <c:v>2.46</c:v>
                </c:pt>
                <c:pt idx="1496">
                  <c:v>2.71</c:v>
                </c:pt>
                <c:pt idx="1497">
                  <c:v>2.21</c:v>
                </c:pt>
                <c:pt idx="1498">
                  <c:v>1.92</c:v>
                </c:pt>
                <c:pt idx="1499">
                  <c:v>3.16</c:v>
                </c:pt>
                <c:pt idx="1500">
                  <c:v>3.3</c:v>
                </c:pt>
                <c:pt idx="1501">
                  <c:v>1.92</c:v>
                </c:pt>
                <c:pt idx="1502">
                  <c:v>3.43</c:v>
                </c:pt>
                <c:pt idx="1503">
                  <c:v>3.53</c:v>
                </c:pt>
                <c:pt idx="1504">
                  <c:v>3.55</c:v>
                </c:pt>
                <c:pt idx="1505">
                  <c:v>2.34</c:v>
                </c:pt>
                <c:pt idx="1506">
                  <c:v>2.52</c:v>
                </c:pt>
                <c:pt idx="1507">
                  <c:v>2.2599999999999998</c:v>
                </c:pt>
                <c:pt idx="1508">
                  <c:v>2.2400000000000002</c:v>
                </c:pt>
                <c:pt idx="1509">
                  <c:v>2.39</c:v>
                </c:pt>
                <c:pt idx="1510">
                  <c:v>2.57</c:v>
                </c:pt>
                <c:pt idx="1511">
                  <c:v>1.73</c:v>
                </c:pt>
                <c:pt idx="1512">
                  <c:v>2.57</c:v>
                </c:pt>
                <c:pt idx="1513">
                  <c:v>3.2</c:v>
                </c:pt>
                <c:pt idx="1514">
                  <c:v>1.82</c:v>
                </c:pt>
                <c:pt idx="1515">
                  <c:v>3.94</c:v>
                </c:pt>
                <c:pt idx="1516">
                  <c:v>2.23</c:v>
                </c:pt>
                <c:pt idx="1517">
                  <c:v>2.1800000000000002</c:v>
                </c:pt>
                <c:pt idx="1518">
                  <c:v>1.77</c:v>
                </c:pt>
                <c:pt idx="1519">
                  <c:v>2.54</c:v>
                </c:pt>
                <c:pt idx="1520">
                  <c:v>1.79</c:v>
                </c:pt>
                <c:pt idx="1521">
                  <c:v>1.95</c:v>
                </c:pt>
                <c:pt idx="1522">
                  <c:v>2.11</c:v>
                </c:pt>
                <c:pt idx="1523">
                  <c:v>2.98</c:v>
                </c:pt>
                <c:pt idx="1524">
                  <c:v>3.36</c:v>
                </c:pt>
                <c:pt idx="1525">
                  <c:v>2.7</c:v>
                </c:pt>
                <c:pt idx="1526">
                  <c:v>1.35</c:v>
                </c:pt>
                <c:pt idx="1527">
                  <c:v>2.02</c:v>
                </c:pt>
                <c:pt idx="1528">
                  <c:v>2.68</c:v>
                </c:pt>
                <c:pt idx="1529">
                  <c:v>1.81</c:v>
                </c:pt>
                <c:pt idx="1530">
                  <c:v>2.84</c:v>
                </c:pt>
                <c:pt idx="1531">
                  <c:v>2.2999999999999998</c:v>
                </c:pt>
                <c:pt idx="1532">
                  <c:v>2.0299999999999998</c:v>
                </c:pt>
                <c:pt idx="1533">
                  <c:v>2.84</c:v>
                </c:pt>
                <c:pt idx="1534">
                  <c:v>1.76</c:v>
                </c:pt>
                <c:pt idx="1535">
                  <c:v>2.11</c:v>
                </c:pt>
                <c:pt idx="1536">
                  <c:v>2.1</c:v>
                </c:pt>
                <c:pt idx="1537">
                  <c:v>1.07</c:v>
                </c:pt>
                <c:pt idx="1538">
                  <c:v>2.0699999999999998</c:v>
                </c:pt>
                <c:pt idx="1539">
                  <c:v>2.2999999999999998</c:v>
                </c:pt>
                <c:pt idx="1540">
                  <c:v>1.83</c:v>
                </c:pt>
                <c:pt idx="1541">
                  <c:v>4.99</c:v>
                </c:pt>
                <c:pt idx="1542">
                  <c:v>3.64</c:v>
                </c:pt>
                <c:pt idx="1543">
                  <c:v>1.74</c:v>
                </c:pt>
                <c:pt idx="1544">
                  <c:v>0</c:v>
                </c:pt>
                <c:pt idx="1545">
                  <c:v>2.57</c:v>
                </c:pt>
                <c:pt idx="1546">
                  <c:v>3.46</c:v>
                </c:pt>
                <c:pt idx="1547">
                  <c:v>1.63</c:v>
                </c:pt>
                <c:pt idx="1548">
                  <c:v>1.88</c:v>
                </c:pt>
                <c:pt idx="1549">
                  <c:v>1.7</c:v>
                </c:pt>
                <c:pt idx="1550">
                  <c:v>1.99</c:v>
                </c:pt>
                <c:pt idx="1551">
                  <c:v>1.66</c:v>
                </c:pt>
                <c:pt idx="1552">
                  <c:v>3.91</c:v>
                </c:pt>
                <c:pt idx="1553">
                  <c:v>2.08</c:v>
                </c:pt>
                <c:pt idx="1554">
                  <c:v>1.95</c:v>
                </c:pt>
                <c:pt idx="1555">
                  <c:v>6.87</c:v>
                </c:pt>
                <c:pt idx="1556">
                  <c:v>2.42</c:v>
                </c:pt>
                <c:pt idx="1557">
                  <c:v>1.61</c:v>
                </c:pt>
                <c:pt idx="1558">
                  <c:v>2.56</c:v>
                </c:pt>
                <c:pt idx="1559">
                  <c:v>1.69</c:v>
                </c:pt>
                <c:pt idx="1560">
                  <c:v>1.66</c:v>
                </c:pt>
                <c:pt idx="1561">
                  <c:v>2.71</c:v>
                </c:pt>
                <c:pt idx="1562">
                  <c:v>1.77</c:v>
                </c:pt>
                <c:pt idx="1563">
                  <c:v>2.2000000000000002</c:v>
                </c:pt>
                <c:pt idx="1564">
                  <c:v>1.95</c:v>
                </c:pt>
                <c:pt idx="1565">
                  <c:v>2.58</c:v>
                </c:pt>
                <c:pt idx="1566">
                  <c:v>1.66</c:v>
                </c:pt>
                <c:pt idx="1567">
                  <c:v>1.98</c:v>
                </c:pt>
                <c:pt idx="1568">
                  <c:v>1.59</c:v>
                </c:pt>
                <c:pt idx="1569">
                  <c:v>2.4300000000000002</c:v>
                </c:pt>
                <c:pt idx="1570">
                  <c:v>1.95</c:v>
                </c:pt>
                <c:pt idx="1571">
                  <c:v>1.65</c:v>
                </c:pt>
                <c:pt idx="1572">
                  <c:v>1.74</c:v>
                </c:pt>
                <c:pt idx="1573">
                  <c:v>3.03</c:v>
                </c:pt>
                <c:pt idx="1574">
                  <c:v>2.81</c:v>
                </c:pt>
                <c:pt idx="1575">
                  <c:v>1.56</c:v>
                </c:pt>
                <c:pt idx="1576">
                  <c:v>1.69</c:v>
                </c:pt>
                <c:pt idx="1577">
                  <c:v>1.57</c:v>
                </c:pt>
                <c:pt idx="1578">
                  <c:v>1.93</c:v>
                </c:pt>
                <c:pt idx="1579">
                  <c:v>1.63</c:v>
                </c:pt>
                <c:pt idx="1580">
                  <c:v>2.36</c:v>
                </c:pt>
                <c:pt idx="1581">
                  <c:v>1.72</c:v>
                </c:pt>
                <c:pt idx="1582">
                  <c:v>1.92</c:v>
                </c:pt>
                <c:pt idx="1583">
                  <c:v>1.76</c:v>
                </c:pt>
                <c:pt idx="1584">
                  <c:v>1.78</c:v>
                </c:pt>
                <c:pt idx="1585">
                  <c:v>1.84</c:v>
                </c:pt>
                <c:pt idx="1586">
                  <c:v>2.36</c:v>
                </c:pt>
                <c:pt idx="1587">
                  <c:v>6.85</c:v>
                </c:pt>
                <c:pt idx="1588">
                  <c:v>5.03</c:v>
                </c:pt>
                <c:pt idx="1589">
                  <c:v>2.44</c:v>
                </c:pt>
                <c:pt idx="1590">
                  <c:v>1.6</c:v>
                </c:pt>
                <c:pt idx="1591">
                  <c:v>1.88</c:v>
                </c:pt>
                <c:pt idx="1592">
                  <c:v>1.89</c:v>
                </c:pt>
                <c:pt idx="1593">
                  <c:v>1.91</c:v>
                </c:pt>
                <c:pt idx="1594">
                  <c:v>3.75</c:v>
                </c:pt>
                <c:pt idx="1595">
                  <c:v>7.88</c:v>
                </c:pt>
                <c:pt idx="1596">
                  <c:v>3.89</c:v>
                </c:pt>
                <c:pt idx="1597">
                  <c:v>3.79</c:v>
                </c:pt>
                <c:pt idx="1598">
                  <c:v>2.77</c:v>
                </c:pt>
                <c:pt idx="1599">
                  <c:v>4.55</c:v>
                </c:pt>
                <c:pt idx="1600">
                  <c:v>1.46</c:v>
                </c:pt>
                <c:pt idx="1601">
                  <c:v>2.97</c:v>
                </c:pt>
                <c:pt idx="1602">
                  <c:v>2.71</c:v>
                </c:pt>
                <c:pt idx="1603">
                  <c:v>1.53</c:v>
                </c:pt>
                <c:pt idx="1604">
                  <c:v>2.5299999999999998</c:v>
                </c:pt>
                <c:pt idx="1605">
                  <c:v>2.97</c:v>
                </c:pt>
                <c:pt idx="1606">
                  <c:v>5.28</c:v>
                </c:pt>
                <c:pt idx="1607">
                  <c:v>4.3</c:v>
                </c:pt>
                <c:pt idx="1608">
                  <c:v>5.68</c:v>
                </c:pt>
                <c:pt idx="1609">
                  <c:v>1.74</c:v>
                </c:pt>
                <c:pt idx="1610">
                  <c:v>4.96</c:v>
                </c:pt>
                <c:pt idx="1611">
                  <c:v>1.83</c:v>
                </c:pt>
                <c:pt idx="1612">
                  <c:v>2.79</c:v>
                </c:pt>
                <c:pt idx="1613">
                  <c:v>3.04</c:v>
                </c:pt>
                <c:pt idx="1614">
                  <c:v>6.05</c:v>
                </c:pt>
                <c:pt idx="1615">
                  <c:v>2.58</c:v>
                </c:pt>
                <c:pt idx="1616">
                  <c:v>2.5299999999999998</c:v>
                </c:pt>
                <c:pt idx="1617">
                  <c:v>4.8899999999999997</c:v>
                </c:pt>
                <c:pt idx="1618">
                  <c:v>3.03</c:v>
                </c:pt>
                <c:pt idx="1619">
                  <c:v>1.57</c:v>
                </c:pt>
                <c:pt idx="1620">
                  <c:v>1.61</c:v>
                </c:pt>
                <c:pt idx="1621">
                  <c:v>3.99</c:v>
                </c:pt>
                <c:pt idx="1622">
                  <c:v>4.3899999999999997</c:v>
                </c:pt>
                <c:pt idx="1623">
                  <c:v>1.91</c:v>
                </c:pt>
                <c:pt idx="1624">
                  <c:v>2.11</c:v>
                </c:pt>
                <c:pt idx="1625">
                  <c:v>3.87</c:v>
                </c:pt>
                <c:pt idx="1626">
                  <c:v>2.1</c:v>
                </c:pt>
                <c:pt idx="1627">
                  <c:v>1.56</c:v>
                </c:pt>
                <c:pt idx="1628">
                  <c:v>2.0099999999999998</c:v>
                </c:pt>
                <c:pt idx="1629">
                  <c:v>2.61</c:v>
                </c:pt>
                <c:pt idx="1630">
                  <c:v>1.54</c:v>
                </c:pt>
                <c:pt idx="1631">
                  <c:v>2.39</c:v>
                </c:pt>
                <c:pt idx="1632">
                  <c:v>2.87</c:v>
                </c:pt>
                <c:pt idx="1633">
                  <c:v>3.82</c:v>
                </c:pt>
                <c:pt idx="1634">
                  <c:v>4.82</c:v>
                </c:pt>
                <c:pt idx="1635">
                  <c:v>2.91</c:v>
                </c:pt>
                <c:pt idx="1636">
                  <c:v>2.0699999999999998</c:v>
                </c:pt>
                <c:pt idx="1637">
                  <c:v>1.71</c:v>
                </c:pt>
                <c:pt idx="1638">
                  <c:v>1.71</c:v>
                </c:pt>
                <c:pt idx="1639">
                  <c:v>2.98</c:v>
                </c:pt>
                <c:pt idx="1640">
                  <c:v>1.7</c:v>
                </c:pt>
                <c:pt idx="1641">
                  <c:v>1.77</c:v>
                </c:pt>
                <c:pt idx="1642">
                  <c:v>1.65</c:v>
                </c:pt>
                <c:pt idx="1643">
                  <c:v>1.8</c:v>
                </c:pt>
                <c:pt idx="1644">
                  <c:v>3.73</c:v>
                </c:pt>
                <c:pt idx="1645">
                  <c:v>1.58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31648"/>
        <c:axId val="147554304"/>
      </c:scatterChart>
      <c:valAx>
        <c:axId val="147531648"/>
        <c:scaling>
          <c:orientation val="minMax"/>
        </c:scaling>
        <c:delete val="0"/>
        <c:axPos val="b"/>
        <c:numFmt formatCode="[$-409]d\-mmm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47554304"/>
        <c:crosses val="autoZero"/>
        <c:crossBetween val="midCat"/>
        <c:majorUnit val="7"/>
      </c:valAx>
      <c:valAx>
        <c:axId val="14755430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Range (m)</a:t>
                </a:r>
              </a:p>
            </c:rich>
          </c:tx>
          <c:layout>
            <c:manualLayout>
              <c:xMode val="edge"/>
              <c:yMode val="edge"/>
              <c:x val="2.245745556921307E-2"/>
              <c:y val="0.376007309901963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753164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'0514-0620'!$I$1</c:f>
              <c:strCache>
                <c:ptCount val="1"/>
                <c:pt idx="0">
                  <c:v>R</c:v>
                </c:pt>
              </c:strCache>
            </c:strRef>
          </c:tx>
          <c:spPr>
            <a:ln w="28575">
              <a:noFill/>
            </a:ln>
          </c:spPr>
          <c:yVal>
            <c:numRef>
              <c:f>'0514-0620'!$I$2:$I$206</c:f>
              <c:numCache>
                <c:formatCode>General</c:formatCode>
                <c:ptCount val="205"/>
                <c:pt idx="0">
                  <c:v>9.6300000000000008</c:v>
                </c:pt>
                <c:pt idx="1">
                  <c:v>7.05</c:v>
                </c:pt>
                <c:pt idx="2">
                  <c:v>5.63</c:v>
                </c:pt>
                <c:pt idx="3" formatCode="0.00">
                  <c:v>2.36</c:v>
                </c:pt>
                <c:pt idx="4">
                  <c:v>15.91</c:v>
                </c:pt>
                <c:pt idx="5">
                  <c:v>9.93</c:v>
                </c:pt>
                <c:pt idx="6" formatCode="0.00">
                  <c:v>6.98</c:v>
                </c:pt>
                <c:pt idx="7" formatCode="0.00">
                  <c:v>7.31</c:v>
                </c:pt>
                <c:pt idx="8">
                  <c:v>14.49</c:v>
                </c:pt>
                <c:pt idx="9">
                  <c:v>15.22</c:v>
                </c:pt>
                <c:pt idx="10">
                  <c:v>14.42</c:v>
                </c:pt>
                <c:pt idx="11">
                  <c:v>11.18</c:v>
                </c:pt>
                <c:pt idx="12">
                  <c:v>12.84</c:v>
                </c:pt>
                <c:pt idx="13">
                  <c:v>10.3</c:v>
                </c:pt>
                <c:pt idx="14" formatCode="0.00">
                  <c:v>4.3499999999999996</c:v>
                </c:pt>
                <c:pt idx="15">
                  <c:v>15.38</c:v>
                </c:pt>
                <c:pt idx="16">
                  <c:v>13.03</c:v>
                </c:pt>
                <c:pt idx="17">
                  <c:v>12.69</c:v>
                </c:pt>
                <c:pt idx="18">
                  <c:v>12.99</c:v>
                </c:pt>
                <c:pt idx="19">
                  <c:v>12.18</c:v>
                </c:pt>
                <c:pt idx="20">
                  <c:v>10.220000000000001</c:v>
                </c:pt>
                <c:pt idx="21">
                  <c:v>11.25</c:v>
                </c:pt>
                <c:pt idx="22" formatCode="0.00">
                  <c:v>5.77</c:v>
                </c:pt>
                <c:pt idx="23">
                  <c:v>10.79</c:v>
                </c:pt>
                <c:pt idx="24">
                  <c:v>10.33</c:v>
                </c:pt>
                <c:pt idx="25" formatCode="0.00">
                  <c:v>9.4700000000000006</c:v>
                </c:pt>
                <c:pt idx="26">
                  <c:v>13.03</c:v>
                </c:pt>
                <c:pt idx="27">
                  <c:v>14.74</c:v>
                </c:pt>
                <c:pt idx="28">
                  <c:v>12.58</c:v>
                </c:pt>
                <c:pt idx="29" formatCode="0.00">
                  <c:v>3.07</c:v>
                </c:pt>
                <c:pt idx="30" formatCode="0.00">
                  <c:v>5.9</c:v>
                </c:pt>
                <c:pt idx="31" formatCode="0.00">
                  <c:v>5.47</c:v>
                </c:pt>
                <c:pt idx="32">
                  <c:v>10.6</c:v>
                </c:pt>
                <c:pt idx="33" formatCode="0.00">
                  <c:v>3.53</c:v>
                </c:pt>
                <c:pt idx="34">
                  <c:v>13.81</c:v>
                </c:pt>
                <c:pt idx="35">
                  <c:v>11.45</c:v>
                </c:pt>
                <c:pt idx="36">
                  <c:v>9.82</c:v>
                </c:pt>
                <c:pt idx="37">
                  <c:v>14.63</c:v>
                </c:pt>
                <c:pt idx="38">
                  <c:v>14.76</c:v>
                </c:pt>
                <c:pt idx="39">
                  <c:v>11.96</c:v>
                </c:pt>
                <c:pt idx="40">
                  <c:v>15.6</c:v>
                </c:pt>
                <c:pt idx="41" formatCode="0.00">
                  <c:v>5.33</c:v>
                </c:pt>
                <c:pt idx="42" formatCode="0.00">
                  <c:v>5.7</c:v>
                </c:pt>
                <c:pt idx="43" formatCode="0.00">
                  <c:v>8.19</c:v>
                </c:pt>
                <c:pt idx="44">
                  <c:v>10.029999999999999</c:v>
                </c:pt>
                <c:pt idx="45" formatCode="0.00">
                  <c:v>5.69</c:v>
                </c:pt>
                <c:pt idx="46">
                  <c:v>13.74</c:v>
                </c:pt>
                <c:pt idx="47">
                  <c:v>15.86</c:v>
                </c:pt>
                <c:pt idx="48" formatCode="0.00">
                  <c:v>2.77</c:v>
                </c:pt>
                <c:pt idx="49">
                  <c:v>14.3</c:v>
                </c:pt>
                <c:pt idx="50">
                  <c:v>14.62</c:v>
                </c:pt>
                <c:pt idx="51">
                  <c:v>16.18</c:v>
                </c:pt>
                <c:pt idx="52">
                  <c:v>15.97</c:v>
                </c:pt>
                <c:pt idx="53">
                  <c:v>11.4</c:v>
                </c:pt>
                <c:pt idx="54">
                  <c:v>17.07</c:v>
                </c:pt>
                <c:pt idx="55" formatCode="0.00">
                  <c:v>2.64</c:v>
                </c:pt>
                <c:pt idx="56">
                  <c:v>16.16</c:v>
                </c:pt>
                <c:pt idx="57">
                  <c:v>13.1</c:v>
                </c:pt>
                <c:pt idx="58" formatCode="0.00">
                  <c:v>5.66</c:v>
                </c:pt>
                <c:pt idx="59" formatCode="0.00">
                  <c:v>2.63</c:v>
                </c:pt>
                <c:pt idx="60" formatCode="0.00">
                  <c:v>4.22</c:v>
                </c:pt>
                <c:pt idx="61" formatCode="0.00">
                  <c:v>2.54</c:v>
                </c:pt>
                <c:pt idx="62" formatCode="0.00">
                  <c:v>4.43</c:v>
                </c:pt>
                <c:pt idx="63" formatCode="0.00">
                  <c:v>1.31</c:v>
                </c:pt>
                <c:pt idx="64" formatCode="0.00">
                  <c:v>2.64</c:v>
                </c:pt>
                <c:pt idx="65">
                  <c:v>15.53</c:v>
                </c:pt>
                <c:pt idx="66">
                  <c:v>14.9</c:v>
                </c:pt>
                <c:pt idx="67">
                  <c:v>15.31</c:v>
                </c:pt>
                <c:pt idx="68" formatCode="0.00">
                  <c:v>4.45</c:v>
                </c:pt>
                <c:pt idx="69">
                  <c:v>10.15</c:v>
                </c:pt>
                <c:pt idx="70">
                  <c:v>14.55</c:v>
                </c:pt>
                <c:pt idx="71">
                  <c:v>16.41</c:v>
                </c:pt>
                <c:pt idx="72" formatCode="0.00">
                  <c:v>3.01</c:v>
                </c:pt>
                <c:pt idx="73">
                  <c:v>15.34</c:v>
                </c:pt>
                <c:pt idx="74" formatCode="0.00">
                  <c:v>1.35</c:v>
                </c:pt>
                <c:pt idx="75" formatCode="0.00">
                  <c:v>4.3600000000000003</c:v>
                </c:pt>
                <c:pt idx="76" formatCode="0.00">
                  <c:v>2.72</c:v>
                </c:pt>
                <c:pt idx="77">
                  <c:v>15.99</c:v>
                </c:pt>
                <c:pt idx="78" formatCode="0.00">
                  <c:v>2.42</c:v>
                </c:pt>
                <c:pt idx="79" formatCode="0.00">
                  <c:v>1.23</c:v>
                </c:pt>
                <c:pt idx="80" formatCode="0.00">
                  <c:v>2.74</c:v>
                </c:pt>
                <c:pt idx="81" formatCode="0.00">
                  <c:v>10.07</c:v>
                </c:pt>
                <c:pt idx="82">
                  <c:v>15.81</c:v>
                </c:pt>
                <c:pt idx="83" formatCode="0.00">
                  <c:v>4.33</c:v>
                </c:pt>
                <c:pt idx="84" formatCode="0.00">
                  <c:v>2.93</c:v>
                </c:pt>
                <c:pt idx="85" formatCode="0.00">
                  <c:v>1.56</c:v>
                </c:pt>
                <c:pt idx="86" formatCode="0.00">
                  <c:v>2.08</c:v>
                </c:pt>
                <c:pt idx="87" formatCode="0.00">
                  <c:v>2.3199999999999998</c:v>
                </c:pt>
                <c:pt idx="88">
                  <c:v>11.36</c:v>
                </c:pt>
                <c:pt idx="89" formatCode="0.00">
                  <c:v>0.9</c:v>
                </c:pt>
                <c:pt idx="90" formatCode="0.00">
                  <c:v>2.95</c:v>
                </c:pt>
                <c:pt idx="91" formatCode="0.00">
                  <c:v>3.5</c:v>
                </c:pt>
                <c:pt idx="92" formatCode="0.00">
                  <c:v>1.57</c:v>
                </c:pt>
                <c:pt idx="93" formatCode="0.00">
                  <c:v>7.04</c:v>
                </c:pt>
                <c:pt idx="94" formatCode="0.00">
                  <c:v>8.85</c:v>
                </c:pt>
                <c:pt idx="95" formatCode="0.00">
                  <c:v>7.91</c:v>
                </c:pt>
                <c:pt idx="96" formatCode="0.00">
                  <c:v>3.25</c:v>
                </c:pt>
                <c:pt idx="97" formatCode="0.00">
                  <c:v>9.84</c:v>
                </c:pt>
                <c:pt idx="98">
                  <c:v>10.15</c:v>
                </c:pt>
                <c:pt idx="99" formatCode="0.00">
                  <c:v>1.77</c:v>
                </c:pt>
                <c:pt idx="100" formatCode="0.00">
                  <c:v>5.18</c:v>
                </c:pt>
                <c:pt idx="101" formatCode="0.00">
                  <c:v>1.93</c:v>
                </c:pt>
                <c:pt idx="102" formatCode="0.00">
                  <c:v>2.86</c:v>
                </c:pt>
                <c:pt idx="103" formatCode="0.00">
                  <c:v>4.43</c:v>
                </c:pt>
                <c:pt idx="104" formatCode="0.00">
                  <c:v>7.95</c:v>
                </c:pt>
                <c:pt idx="105" formatCode="0.00">
                  <c:v>1.18</c:v>
                </c:pt>
                <c:pt idx="106" formatCode="0.00">
                  <c:v>4.74</c:v>
                </c:pt>
                <c:pt idx="107" formatCode="0.00">
                  <c:v>2</c:v>
                </c:pt>
                <c:pt idx="108">
                  <c:v>11.15</c:v>
                </c:pt>
                <c:pt idx="109" formatCode="0.00">
                  <c:v>7.42</c:v>
                </c:pt>
                <c:pt idx="110" formatCode="0.00">
                  <c:v>6.02</c:v>
                </c:pt>
                <c:pt idx="111" formatCode="0.0">
                  <c:v>18.95</c:v>
                </c:pt>
                <c:pt idx="112" formatCode="0.0">
                  <c:v>18.850000000000001</c:v>
                </c:pt>
                <c:pt idx="113" formatCode="0.00">
                  <c:v>3.25</c:v>
                </c:pt>
                <c:pt idx="114" formatCode="0.0">
                  <c:v>9.74</c:v>
                </c:pt>
                <c:pt idx="115" formatCode="0.00">
                  <c:v>7.66</c:v>
                </c:pt>
                <c:pt idx="116" formatCode="0.00">
                  <c:v>7.35</c:v>
                </c:pt>
                <c:pt idx="117" formatCode="0.00">
                  <c:v>1.23</c:v>
                </c:pt>
                <c:pt idx="118" formatCode="0.00">
                  <c:v>2.9</c:v>
                </c:pt>
                <c:pt idx="119" formatCode="0.00">
                  <c:v>7.79</c:v>
                </c:pt>
                <c:pt idx="120" formatCode="0.0">
                  <c:v>10.58</c:v>
                </c:pt>
                <c:pt idx="121" formatCode="0.00">
                  <c:v>2.95</c:v>
                </c:pt>
                <c:pt idx="122" formatCode="0.00">
                  <c:v>6.33</c:v>
                </c:pt>
                <c:pt idx="123" formatCode="0.00">
                  <c:v>4.87</c:v>
                </c:pt>
                <c:pt idx="124" formatCode="0.00">
                  <c:v>6.21</c:v>
                </c:pt>
                <c:pt idx="125" formatCode="0.00">
                  <c:v>2.09</c:v>
                </c:pt>
                <c:pt idx="126" formatCode="0.00">
                  <c:v>2.1800000000000002</c:v>
                </c:pt>
                <c:pt idx="127" formatCode="0.00">
                  <c:v>1.97</c:v>
                </c:pt>
                <c:pt idx="128" formatCode="0.00">
                  <c:v>8.1199999999999992</c:v>
                </c:pt>
                <c:pt idx="129" formatCode="0.0">
                  <c:v>18.91</c:v>
                </c:pt>
                <c:pt idx="130" formatCode="0.00">
                  <c:v>1.73</c:v>
                </c:pt>
                <c:pt idx="131" formatCode="0.0">
                  <c:v>10.31</c:v>
                </c:pt>
                <c:pt idx="132" formatCode="0.00">
                  <c:v>7.92</c:v>
                </c:pt>
                <c:pt idx="133" formatCode="0.0">
                  <c:v>17.809999999999999</c:v>
                </c:pt>
                <c:pt idx="134" formatCode="0.00">
                  <c:v>9.2200000000000006</c:v>
                </c:pt>
                <c:pt idx="135" formatCode="0.00">
                  <c:v>8.07</c:v>
                </c:pt>
                <c:pt idx="136" formatCode="0.00">
                  <c:v>3.79</c:v>
                </c:pt>
                <c:pt idx="137" formatCode="0.00">
                  <c:v>3.35</c:v>
                </c:pt>
                <c:pt idx="138" formatCode="0.00">
                  <c:v>7.09</c:v>
                </c:pt>
                <c:pt idx="139" formatCode="0.00">
                  <c:v>6.83</c:v>
                </c:pt>
                <c:pt idx="140" formatCode="0.00">
                  <c:v>7.3</c:v>
                </c:pt>
                <c:pt idx="141" formatCode="0.00">
                  <c:v>7.44</c:v>
                </c:pt>
                <c:pt idx="142" formatCode="0.00">
                  <c:v>3.14</c:v>
                </c:pt>
                <c:pt idx="143" formatCode="0.00">
                  <c:v>7.95</c:v>
                </c:pt>
                <c:pt idx="144" formatCode="0.0">
                  <c:v>10.58</c:v>
                </c:pt>
                <c:pt idx="145" formatCode="0.00">
                  <c:v>3.59</c:v>
                </c:pt>
                <c:pt idx="146" formatCode="0.00">
                  <c:v>1.99</c:v>
                </c:pt>
                <c:pt idx="147" formatCode="0.00">
                  <c:v>1.1399999999999999</c:v>
                </c:pt>
                <c:pt idx="148" formatCode="0.00">
                  <c:v>8.82</c:v>
                </c:pt>
                <c:pt idx="149" formatCode="0.00">
                  <c:v>2.5499999999999998</c:v>
                </c:pt>
                <c:pt idx="150">
                  <c:v>16.899999999999999</c:v>
                </c:pt>
                <c:pt idx="151" formatCode="0.00">
                  <c:v>7.94</c:v>
                </c:pt>
                <c:pt idx="152" formatCode="0.00">
                  <c:v>5.38</c:v>
                </c:pt>
                <c:pt idx="153">
                  <c:v>10.55</c:v>
                </c:pt>
                <c:pt idx="154" formatCode="0.00">
                  <c:v>7.6</c:v>
                </c:pt>
                <c:pt idx="155">
                  <c:v>17.38</c:v>
                </c:pt>
                <c:pt idx="156" formatCode="0.00">
                  <c:v>8.1300000000000008</c:v>
                </c:pt>
                <c:pt idx="157" formatCode="0.00">
                  <c:v>3.29</c:v>
                </c:pt>
                <c:pt idx="158" formatCode="0.00">
                  <c:v>5.98</c:v>
                </c:pt>
                <c:pt idx="159" formatCode="0.00">
                  <c:v>2.35</c:v>
                </c:pt>
                <c:pt idx="160" formatCode="0.00">
                  <c:v>7.61</c:v>
                </c:pt>
                <c:pt idx="161" formatCode="0.00">
                  <c:v>3.36</c:v>
                </c:pt>
                <c:pt idx="162" formatCode="0.00">
                  <c:v>3.41</c:v>
                </c:pt>
                <c:pt idx="163" formatCode="0.00">
                  <c:v>1.37</c:v>
                </c:pt>
                <c:pt idx="164" formatCode="0.00">
                  <c:v>3.44</c:v>
                </c:pt>
                <c:pt idx="165">
                  <c:v>16.84</c:v>
                </c:pt>
                <c:pt idx="166">
                  <c:v>18.54</c:v>
                </c:pt>
                <c:pt idx="167" formatCode="0.00">
                  <c:v>6</c:v>
                </c:pt>
                <c:pt idx="168" formatCode="0.00">
                  <c:v>7.52</c:v>
                </c:pt>
                <c:pt idx="169" formatCode="0.00">
                  <c:v>3.32</c:v>
                </c:pt>
                <c:pt idx="170" formatCode="0.00">
                  <c:v>6.12</c:v>
                </c:pt>
                <c:pt idx="171" formatCode="0.00">
                  <c:v>8.43</c:v>
                </c:pt>
                <c:pt idx="172">
                  <c:v>17.399999999999999</c:v>
                </c:pt>
                <c:pt idx="173" formatCode="0.00">
                  <c:v>5.83</c:v>
                </c:pt>
                <c:pt idx="174" formatCode="0.00">
                  <c:v>1.21</c:v>
                </c:pt>
                <c:pt idx="175" formatCode="0.00">
                  <c:v>3.18</c:v>
                </c:pt>
                <c:pt idx="176" formatCode="0.00">
                  <c:v>2.09</c:v>
                </c:pt>
                <c:pt idx="177" formatCode="0.00">
                  <c:v>2.14</c:v>
                </c:pt>
                <c:pt idx="178" formatCode="0.00">
                  <c:v>3.35</c:v>
                </c:pt>
                <c:pt idx="179" formatCode="0.00">
                  <c:v>4.49</c:v>
                </c:pt>
                <c:pt idx="180" formatCode="0.00">
                  <c:v>7.77</c:v>
                </c:pt>
                <c:pt idx="181">
                  <c:v>17.82</c:v>
                </c:pt>
                <c:pt idx="182" formatCode="0.00">
                  <c:v>4.12</c:v>
                </c:pt>
                <c:pt idx="183" formatCode="0.00">
                  <c:v>3</c:v>
                </c:pt>
                <c:pt idx="184" formatCode="0.00">
                  <c:v>1.59</c:v>
                </c:pt>
                <c:pt idx="185" formatCode="0.00">
                  <c:v>4.08</c:v>
                </c:pt>
                <c:pt idx="186" formatCode="0.00">
                  <c:v>2.7</c:v>
                </c:pt>
                <c:pt idx="187" formatCode="0.00">
                  <c:v>6.01</c:v>
                </c:pt>
                <c:pt idx="188" formatCode="0.00">
                  <c:v>2.77</c:v>
                </c:pt>
                <c:pt idx="189">
                  <c:v>11.1</c:v>
                </c:pt>
                <c:pt idx="190" formatCode="0.00">
                  <c:v>3.3</c:v>
                </c:pt>
                <c:pt idx="191" formatCode="0.00">
                  <c:v>3.99</c:v>
                </c:pt>
                <c:pt idx="192" formatCode="0.00">
                  <c:v>5.85</c:v>
                </c:pt>
                <c:pt idx="193" formatCode="0.00">
                  <c:v>7.87</c:v>
                </c:pt>
                <c:pt idx="194" formatCode="0.00">
                  <c:v>7.59</c:v>
                </c:pt>
                <c:pt idx="195" formatCode="0.00">
                  <c:v>8.84</c:v>
                </c:pt>
                <c:pt idx="196" formatCode="0.00">
                  <c:v>1.47</c:v>
                </c:pt>
                <c:pt idx="197" formatCode="0.00">
                  <c:v>5.17</c:v>
                </c:pt>
                <c:pt idx="198" formatCode="0.00">
                  <c:v>4.28</c:v>
                </c:pt>
                <c:pt idx="199" formatCode="0.00">
                  <c:v>2.86</c:v>
                </c:pt>
                <c:pt idx="200" formatCode="0.00">
                  <c:v>3.67</c:v>
                </c:pt>
                <c:pt idx="201">
                  <c:v>9.7799999999999994</c:v>
                </c:pt>
                <c:pt idx="202">
                  <c:v>2.52</c:v>
                </c:pt>
                <c:pt idx="203">
                  <c:v>7.58</c:v>
                </c:pt>
                <c:pt idx="204" formatCode="0.00">
                  <c:v>3.32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21280"/>
        <c:axId val="218322816"/>
      </c:scatterChart>
      <c:valAx>
        <c:axId val="2183212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8322816"/>
        <c:crosses val="autoZero"/>
        <c:crossBetween val="midCat"/>
      </c:valAx>
      <c:valAx>
        <c:axId val="218322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321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'0731-0811'!$J$1</c:f>
              <c:strCache>
                <c:ptCount val="1"/>
                <c:pt idx="0">
                  <c:v>Length (cm)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'0731-0811'!$I$2:$I$920</c:f>
              <c:numCache>
                <c:formatCode>General</c:formatCode>
                <c:ptCount val="919"/>
                <c:pt idx="0">
                  <c:v>5.2</c:v>
                </c:pt>
                <c:pt idx="1">
                  <c:v>2.5</c:v>
                </c:pt>
                <c:pt idx="2">
                  <c:v>1.91</c:v>
                </c:pt>
                <c:pt idx="3">
                  <c:v>3.83</c:v>
                </c:pt>
                <c:pt idx="4">
                  <c:v>3.41</c:v>
                </c:pt>
                <c:pt idx="5">
                  <c:v>1.46</c:v>
                </c:pt>
                <c:pt idx="6">
                  <c:v>2.4500000000000002</c:v>
                </c:pt>
                <c:pt idx="7">
                  <c:v>1.53</c:v>
                </c:pt>
                <c:pt idx="8">
                  <c:v>8.73</c:v>
                </c:pt>
                <c:pt idx="9">
                  <c:v>4.16</c:v>
                </c:pt>
                <c:pt idx="10">
                  <c:v>5.35</c:v>
                </c:pt>
                <c:pt idx="11">
                  <c:v>2.62</c:v>
                </c:pt>
                <c:pt idx="12">
                  <c:v>2.5299999999999998</c:v>
                </c:pt>
                <c:pt idx="13">
                  <c:v>5.0599999999999996</c:v>
                </c:pt>
                <c:pt idx="14">
                  <c:v>5.47</c:v>
                </c:pt>
                <c:pt idx="15">
                  <c:v>5.45</c:v>
                </c:pt>
                <c:pt idx="16">
                  <c:v>1.81</c:v>
                </c:pt>
                <c:pt idx="17">
                  <c:v>1.47</c:v>
                </c:pt>
                <c:pt idx="18">
                  <c:v>1.42</c:v>
                </c:pt>
                <c:pt idx="19">
                  <c:v>7.9</c:v>
                </c:pt>
                <c:pt idx="20">
                  <c:v>3.48</c:v>
                </c:pt>
                <c:pt idx="21">
                  <c:v>1.44</c:v>
                </c:pt>
                <c:pt idx="22">
                  <c:v>4.9800000000000004</c:v>
                </c:pt>
                <c:pt idx="23">
                  <c:v>2.09</c:v>
                </c:pt>
                <c:pt idx="24">
                  <c:v>1.76</c:v>
                </c:pt>
                <c:pt idx="25">
                  <c:v>3.16</c:v>
                </c:pt>
                <c:pt idx="26">
                  <c:v>4.71</c:v>
                </c:pt>
                <c:pt idx="27">
                  <c:v>2.38</c:v>
                </c:pt>
                <c:pt idx="28">
                  <c:v>1.58</c:v>
                </c:pt>
                <c:pt idx="29">
                  <c:v>2.57</c:v>
                </c:pt>
                <c:pt idx="30">
                  <c:v>3.13</c:v>
                </c:pt>
                <c:pt idx="31">
                  <c:v>2.21</c:v>
                </c:pt>
                <c:pt idx="32">
                  <c:v>1.93</c:v>
                </c:pt>
                <c:pt idx="33">
                  <c:v>1.76</c:v>
                </c:pt>
                <c:pt idx="34">
                  <c:v>4.05</c:v>
                </c:pt>
                <c:pt idx="35">
                  <c:v>1.78</c:v>
                </c:pt>
                <c:pt idx="36">
                  <c:v>8.2899999999999991</c:v>
                </c:pt>
                <c:pt idx="37">
                  <c:v>1.81</c:v>
                </c:pt>
                <c:pt idx="38">
                  <c:v>2.0099999999999998</c:v>
                </c:pt>
                <c:pt idx="39">
                  <c:v>2.36</c:v>
                </c:pt>
                <c:pt idx="40">
                  <c:v>2.67</c:v>
                </c:pt>
                <c:pt idx="41">
                  <c:v>1.75</c:v>
                </c:pt>
                <c:pt idx="42">
                  <c:v>3.2</c:v>
                </c:pt>
                <c:pt idx="43">
                  <c:v>6.36</c:v>
                </c:pt>
                <c:pt idx="44">
                  <c:v>1.61</c:v>
                </c:pt>
                <c:pt idx="45">
                  <c:v>1.9</c:v>
                </c:pt>
                <c:pt idx="46">
                  <c:v>2.31</c:v>
                </c:pt>
                <c:pt idx="47">
                  <c:v>0</c:v>
                </c:pt>
                <c:pt idx="48">
                  <c:v>5.36</c:v>
                </c:pt>
                <c:pt idx="49">
                  <c:v>16.96</c:v>
                </c:pt>
                <c:pt idx="50">
                  <c:v>18.71</c:v>
                </c:pt>
                <c:pt idx="51">
                  <c:v>1.49</c:v>
                </c:pt>
                <c:pt idx="52">
                  <c:v>8.2799999999999994</c:v>
                </c:pt>
                <c:pt idx="53">
                  <c:v>1.54</c:v>
                </c:pt>
                <c:pt idx="54">
                  <c:v>2.09</c:v>
                </c:pt>
                <c:pt idx="55">
                  <c:v>3.75</c:v>
                </c:pt>
                <c:pt idx="56">
                  <c:v>3.21</c:v>
                </c:pt>
                <c:pt idx="57">
                  <c:v>1.73</c:v>
                </c:pt>
                <c:pt idx="58">
                  <c:v>4.63</c:v>
                </c:pt>
                <c:pt idx="59">
                  <c:v>1.57</c:v>
                </c:pt>
                <c:pt idx="60">
                  <c:v>9.41</c:v>
                </c:pt>
                <c:pt idx="61">
                  <c:v>2.04</c:v>
                </c:pt>
                <c:pt idx="62">
                  <c:v>4.71</c:v>
                </c:pt>
                <c:pt idx="63">
                  <c:v>1.54</c:v>
                </c:pt>
                <c:pt idx="64">
                  <c:v>1.54</c:v>
                </c:pt>
                <c:pt idx="65">
                  <c:v>4.1399999999999997</c:v>
                </c:pt>
                <c:pt idx="66">
                  <c:v>6.01</c:v>
                </c:pt>
                <c:pt idx="67">
                  <c:v>2.64</c:v>
                </c:pt>
                <c:pt idx="68">
                  <c:v>1.53</c:v>
                </c:pt>
                <c:pt idx="69">
                  <c:v>2.21</c:v>
                </c:pt>
                <c:pt idx="70">
                  <c:v>1.47</c:v>
                </c:pt>
                <c:pt idx="71">
                  <c:v>1.49</c:v>
                </c:pt>
                <c:pt idx="72">
                  <c:v>2.15</c:v>
                </c:pt>
                <c:pt idx="73">
                  <c:v>8.75</c:v>
                </c:pt>
                <c:pt idx="74">
                  <c:v>3.29</c:v>
                </c:pt>
                <c:pt idx="75">
                  <c:v>3.22</c:v>
                </c:pt>
                <c:pt idx="76">
                  <c:v>2.66</c:v>
                </c:pt>
                <c:pt idx="77">
                  <c:v>2.66</c:v>
                </c:pt>
                <c:pt idx="78">
                  <c:v>1.59</c:v>
                </c:pt>
                <c:pt idx="79">
                  <c:v>1.56</c:v>
                </c:pt>
                <c:pt idx="80">
                  <c:v>3.19</c:v>
                </c:pt>
                <c:pt idx="81">
                  <c:v>3.89</c:v>
                </c:pt>
                <c:pt idx="82">
                  <c:v>3.34</c:v>
                </c:pt>
                <c:pt idx="83">
                  <c:v>3.44</c:v>
                </c:pt>
                <c:pt idx="84">
                  <c:v>4.57</c:v>
                </c:pt>
                <c:pt idx="85">
                  <c:v>3.67</c:v>
                </c:pt>
                <c:pt idx="86">
                  <c:v>3.22</c:v>
                </c:pt>
                <c:pt idx="87">
                  <c:v>3.42</c:v>
                </c:pt>
                <c:pt idx="88">
                  <c:v>2.31</c:v>
                </c:pt>
                <c:pt idx="89">
                  <c:v>2.34</c:v>
                </c:pt>
                <c:pt idx="90">
                  <c:v>4.8</c:v>
                </c:pt>
                <c:pt idx="91">
                  <c:v>2.37</c:v>
                </c:pt>
                <c:pt idx="92">
                  <c:v>3.51</c:v>
                </c:pt>
                <c:pt idx="93">
                  <c:v>1.42</c:v>
                </c:pt>
                <c:pt idx="94">
                  <c:v>3.43</c:v>
                </c:pt>
                <c:pt idx="95">
                  <c:v>1.75</c:v>
                </c:pt>
                <c:pt idx="96">
                  <c:v>3.11</c:v>
                </c:pt>
                <c:pt idx="97">
                  <c:v>1.6</c:v>
                </c:pt>
                <c:pt idx="98">
                  <c:v>2.5</c:v>
                </c:pt>
                <c:pt idx="99">
                  <c:v>3.65</c:v>
                </c:pt>
                <c:pt idx="100">
                  <c:v>1.65</c:v>
                </c:pt>
                <c:pt idx="101">
                  <c:v>2.5499999999999998</c:v>
                </c:pt>
                <c:pt idx="102">
                  <c:v>2.98</c:v>
                </c:pt>
                <c:pt idx="103">
                  <c:v>2.77</c:v>
                </c:pt>
                <c:pt idx="104">
                  <c:v>2.35</c:v>
                </c:pt>
                <c:pt idx="105">
                  <c:v>4.05</c:v>
                </c:pt>
                <c:pt idx="106">
                  <c:v>2.0499999999999998</c:v>
                </c:pt>
                <c:pt idx="107">
                  <c:v>2.33</c:v>
                </c:pt>
                <c:pt idx="108">
                  <c:v>6.55</c:v>
                </c:pt>
                <c:pt idx="109">
                  <c:v>2.2799999999999998</c:v>
                </c:pt>
                <c:pt idx="110">
                  <c:v>1.73</c:v>
                </c:pt>
                <c:pt idx="111">
                  <c:v>1.53</c:v>
                </c:pt>
                <c:pt idx="112">
                  <c:v>3.11</c:v>
                </c:pt>
                <c:pt idx="113">
                  <c:v>1.47</c:v>
                </c:pt>
                <c:pt idx="114">
                  <c:v>4.5199999999999996</c:v>
                </c:pt>
                <c:pt idx="115">
                  <c:v>2.2799999999999998</c:v>
                </c:pt>
                <c:pt idx="116">
                  <c:v>1.68</c:v>
                </c:pt>
                <c:pt idx="117">
                  <c:v>1.52</c:v>
                </c:pt>
                <c:pt idx="118">
                  <c:v>1.83</c:v>
                </c:pt>
                <c:pt idx="119">
                  <c:v>1.9</c:v>
                </c:pt>
                <c:pt idx="120">
                  <c:v>2.65</c:v>
                </c:pt>
                <c:pt idx="121">
                  <c:v>2.14</c:v>
                </c:pt>
                <c:pt idx="122">
                  <c:v>10.029999999999999</c:v>
                </c:pt>
                <c:pt idx="123">
                  <c:v>1.58</c:v>
                </c:pt>
                <c:pt idx="124">
                  <c:v>1.32</c:v>
                </c:pt>
                <c:pt idx="125">
                  <c:v>1.8</c:v>
                </c:pt>
                <c:pt idx="126">
                  <c:v>3.06</c:v>
                </c:pt>
                <c:pt idx="127">
                  <c:v>1.99</c:v>
                </c:pt>
                <c:pt idx="128">
                  <c:v>2.62</c:v>
                </c:pt>
                <c:pt idx="129">
                  <c:v>1.72</c:v>
                </c:pt>
                <c:pt idx="130">
                  <c:v>2.1800000000000002</c:v>
                </c:pt>
                <c:pt idx="131">
                  <c:v>1.66</c:v>
                </c:pt>
                <c:pt idx="132">
                  <c:v>2.46</c:v>
                </c:pt>
                <c:pt idx="133">
                  <c:v>1.39</c:v>
                </c:pt>
                <c:pt idx="134">
                  <c:v>2.08</c:v>
                </c:pt>
                <c:pt idx="135">
                  <c:v>2.14</c:v>
                </c:pt>
                <c:pt idx="136">
                  <c:v>2.71</c:v>
                </c:pt>
                <c:pt idx="137">
                  <c:v>3.16</c:v>
                </c:pt>
                <c:pt idx="138">
                  <c:v>1.74</c:v>
                </c:pt>
                <c:pt idx="139">
                  <c:v>3.52</c:v>
                </c:pt>
                <c:pt idx="140">
                  <c:v>0</c:v>
                </c:pt>
                <c:pt idx="141">
                  <c:v>6.26</c:v>
                </c:pt>
                <c:pt idx="142">
                  <c:v>2.52</c:v>
                </c:pt>
                <c:pt idx="143">
                  <c:v>2.34</c:v>
                </c:pt>
                <c:pt idx="144">
                  <c:v>3.83</c:v>
                </c:pt>
                <c:pt idx="145">
                  <c:v>2.4300000000000002</c:v>
                </c:pt>
                <c:pt idx="146">
                  <c:v>2.2799999999999998</c:v>
                </c:pt>
                <c:pt idx="147">
                  <c:v>2.2599999999999998</c:v>
                </c:pt>
                <c:pt idx="148">
                  <c:v>1.32</c:v>
                </c:pt>
                <c:pt idx="149">
                  <c:v>1.33</c:v>
                </c:pt>
                <c:pt idx="150">
                  <c:v>3.63</c:v>
                </c:pt>
                <c:pt idx="151">
                  <c:v>1.66</c:v>
                </c:pt>
                <c:pt idx="152">
                  <c:v>3.3</c:v>
                </c:pt>
                <c:pt idx="153">
                  <c:v>2.4900000000000002</c:v>
                </c:pt>
                <c:pt idx="154">
                  <c:v>3.77</c:v>
                </c:pt>
                <c:pt idx="155">
                  <c:v>2.33</c:v>
                </c:pt>
                <c:pt idx="156">
                  <c:v>3.75</c:v>
                </c:pt>
                <c:pt idx="157">
                  <c:v>1.55</c:v>
                </c:pt>
                <c:pt idx="158">
                  <c:v>2.33</c:v>
                </c:pt>
                <c:pt idx="159">
                  <c:v>1.27</c:v>
                </c:pt>
                <c:pt idx="160">
                  <c:v>1.1000000000000001</c:v>
                </c:pt>
                <c:pt idx="161">
                  <c:v>2.4500000000000002</c:v>
                </c:pt>
                <c:pt idx="162">
                  <c:v>3.13</c:v>
                </c:pt>
                <c:pt idx="163">
                  <c:v>1.54</c:v>
                </c:pt>
                <c:pt idx="164">
                  <c:v>1.4</c:v>
                </c:pt>
                <c:pt idx="165">
                  <c:v>2.19</c:v>
                </c:pt>
                <c:pt idx="166">
                  <c:v>2.02</c:v>
                </c:pt>
                <c:pt idx="167">
                  <c:v>2.89</c:v>
                </c:pt>
                <c:pt idx="168">
                  <c:v>0</c:v>
                </c:pt>
                <c:pt idx="169">
                  <c:v>6.72</c:v>
                </c:pt>
                <c:pt idx="170">
                  <c:v>1.76</c:v>
                </c:pt>
                <c:pt idx="171">
                  <c:v>1.73</c:v>
                </c:pt>
                <c:pt idx="172">
                  <c:v>3.87</c:v>
                </c:pt>
                <c:pt idx="173">
                  <c:v>3.8</c:v>
                </c:pt>
                <c:pt idx="174">
                  <c:v>5.73</c:v>
                </c:pt>
                <c:pt idx="175">
                  <c:v>1.23</c:v>
                </c:pt>
                <c:pt idx="176">
                  <c:v>2.1</c:v>
                </c:pt>
                <c:pt idx="177">
                  <c:v>1.53</c:v>
                </c:pt>
                <c:pt idx="178">
                  <c:v>1.37</c:v>
                </c:pt>
                <c:pt idx="179">
                  <c:v>1.88</c:v>
                </c:pt>
                <c:pt idx="180">
                  <c:v>1.46</c:v>
                </c:pt>
                <c:pt idx="181">
                  <c:v>2.1800000000000002</c:v>
                </c:pt>
                <c:pt idx="182">
                  <c:v>2.09</c:v>
                </c:pt>
                <c:pt idx="183">
                  <c:v>2.1800000000000002</c:v>
                </c:pt>
                <c:pt idx="184">
                  <c:v>2.88</c:v>
                </c:pt>
                <c:pt idx="185">
                  <c:v>17.48</c:v>
                </c:pt>
                <c:pt idx="186">
                  <c:v>1.78</c:v>
                </c:pt>
                <c:pt idx="187">
                  <c:v>2.0099999999999998</c:v>
                </c:pt>
                <c:pt idx="188">
                  <c:v>2.08</c:v>
                </c:pt>
                <c:pt idx="189">
                  <c:v>2.2599999999999998</c:v>
                </c:pt>
                <c:pt idx="190">
                  <c:v>3.98</c:v>
                </c:pt>
                <c:pt idx="191">
                  <c:v>2.4700000000000002</c:v>
                </c:pt>
                <c:pt idx="192">
                  <c:v>2.15</c:v>
                </c:pt>
                <c:pt idx="193">
                  <c:v>8.82</c:v>
                </c:pt>
                <c:pt idx="194">
                  <c:v>1.82</c:v>
                </c:pt>
                <c:pt idx="195">
                  <c:v>9.41</c:v>
                </c:pt>
                <c:pt idx="196">
                  <c:v>3.52</c:v>
                </c:pt>
                <c:pt idx="197">
                  <c:v>3.73</c:v>
                </c:pt>
                <c:pt idx="198">
                  <c:v>1.1399999999999999</c:v>
                </c:pt>
                <c:pt idx="199">
                  <c:v>5.36</c:v>
                </c:pt>
                <c:pt idx="200">
                  <c:v>1.96</c:v>
                </c:pt>
                <c:pt idx="201">
                  <c:v>2.63</c:v>
                </c:pt>
                <c:pt idx="202">
                  <c:v>2.56</c:v>
                </c:pt>
                <c:pt idx="203">
                  <c:v>1.85</c:v>
                </c:pt>
                <c:pt idx="204">
                  <c:v>1.45</c:v>
                </c:pt>
                <c:pt idx="205">
                  <c:v>8.2799999999999994</c:v>
                </c:pt>
                <c:pt idx="206">
                  <c:v>1.77</c:v>
                </c:pt>
                <c:pt idx="207">
                  <c:v>4.8499999999999996</c:v>
                </c:pt>
                <c:pt idx="208">
                  <c:v>3.15</c:v>
                </c:pt>
                <c:pt idx="209">
                  <c:v>2.5</c:v>
                </c:pt>
                <c:pt idx="210">
                  <c:v>2.25</c:v>
                </c:pt>
                <c:pt idx="211">
                  <c:v>1.79</c:v>
                </c:pt>
                <c:pt idx="212">
                  <c:v>1.59</c:v>
                </c:pt>
                <c:pt idx="213">
                  <c:v>2.66</c:v>
                </c:pt>
                <c:pt idx="214">
                  <c:v>2.2599999999999998</c:v>
                </c:pt>
                <c:pt idx="215">
                  <c:v>1.87</c:v>
                </c:pt>
                <c:pt idx="216">
                  <c:v>3.01</c:v>
                </c:pt>
                <c:pt idx="217">
                  <c:v>1.34</c:v>
                </c:pt>
                <c:pt idx="218">
                  <c:v>2.57</c:v>
                </c:pt>
                <c:pt idx="219">
                  <c:v>17.36</c:v>
                </c:pt>
                <c:pt idx="220">
                  <c:v>2.06</c:v>
                </c:pt>
                <c:pt idx="221">
                  <c:v>1.81</c:v>
                </c:pt>
                <c:pt idx="222">
                  <c:v>7.14</c:v>
                </c:pt>
                <c:pt idx="223">
                  <c:v>3.08</c:v>
                </c:pt>
                <c:pt idx="224">
                  <c:v>1.93</c:v>
                </c:pt>
                <c:pt idx="225">
                  <c:v>2.13</c:v>
                </c:pt>
                <c:pt idx="226">
                  <c:v>1.47</c:v>
                </c:pt>
                <c:pt idx="227">
                  <c:v>1.57</c:v>
                </c:pt>
                <c:pt idx="228">
                  <c:v>2.0699999999999998</c:v>
                </c:pt>
                <c:pt idx="229">
                  <c:v>2.5499999999999998</c:v>
                </c:pt>
                <c:pt idx="230">
                  <c:v>3.25</c:v>
                </c:pt>
                <c:pt idx="231">
                  <c:v>1.42</c:v>
                </c:pt>
                <c:pt idx="232">
                  <c:v>3.53</c:v>
                </c:pt>
                <c:pt idx="233">
                  <c:v>1.62</c:v>
                </c:pt>
                <c:pt idx="234">
                  <c:v>2.4700000000000002</c:v>
                </c:pt>
                <c:pt idx="235">
                  <c:v>2.39</c:v>
                </c:pt>
                <c:pt idx="236">
                  <c:v>1.7</c:v>
                </c:pt>
                <c:pt idx="237">
                  <c:v>3.23</c:v>
                </c:pt>
                <c:pt idx="238">
                  <c:v>1.84</c:v>
                </c:pt>
                <c:pt idx="239">
                  <c:v>8.4700000000000006</c:v>
                </c:pt>
                <c:pt idx="240">
                  <c:v>3.79</c:v>
                </c:pt>
                <c:pt idx="241">
                  <c:v>2.06</c:v>
                </c:pt>
                <c:pt idx="242">
                  <c:v>1.66</c:v>
                </c:pt>
                <c:pt idx="243">
                  <c:v>1.27</c:v>
                </c:pt>
                <c:pt idx="244">
                  <c:v>1.83</c:v>
                </c:pt>
                <c:pt idx="245">
                  <c:v>1.8</c:v>
                </c:pt>
                <c:pt idx="246">
                  <c:v>1.87</c:v>
                </c:pt>
                <c:pt idx="247">
                  <c:v>1.76</c:v>
                </c:pt>
                <c:pt idx="248">
                  <c:v>1.96</c:v>
                </c:pt>
                <c:pt idx="249">
                  <c:v>1.1000000000000001</c:v>
                </c:pt>
                <c:pt idx="250">
                  <c:v>1.64</c:v>
                </c:pt>
                <c:pt idx="251">
                  <c:v>5.41</c:v>
                </c:pt>
                <c:pt idx="252">
                  <c:v>1.73</c:v>
                </c:pt>
                <c:pt idx="253">
                  <c:v>1.69</c:v>
                </c:pt>
                <c:pt idx="254">
                  <c:v>1.56</c:v>
                </c:pt>
                <c:pt idx="255">
                  <c:v>2.38</c:v>
                </c:pt>
                <c:pt idx="256">
                  <c:v>1.58</c:v>
                </c:pt>
                <c:pt idx="257">
                  <c:v>3.77</c:v>
                </c:pt>
                <c:pt idx="258">
                  <c:v>2.41</c:v>
                </c:pt>
                <c:pt idx="259">
                  <c:v>1.62</c:v>
                </c:pt>
                <c:pt idx="260">
                  <c:v>2.3199999999999998</c:v>
                </c:pt>
                <c:pt idx="261">
                  <c:v>1.63</c:v>
                </c:pt>
                <c:pt idx="262">
                  <c:v>2.35</c:v>
                </c:pt>
                <c:pt idx="263">
                  <c:v>3.1</c:v>
                </c:pt>
                <c:pt idx="264">
                  <c:v>1.6</c:v>
                </c:pt>
                <c:pt idx="265">
                  <c:v>3.22</c:v>
                </c:pt>
                <c:pt idx="266">
                  <c:v>2.54</c:v>
                </c:pt>
                <c:pt idx="267">
                  <c:v>3.23</c:v>
                </c:pt>
                <c:pt idx="268">
                  <c:v>2.5499999999999998</c:v>
                </c:pt>
                <c:pt idx="269">
                  <c:v>2.06</c:v>
                </c:pt>
                <c:pt idx="270">
                  <c:v>1.81</c:v>
                </c:pt>
                <c:pt idx="271">
                  <c:v>2.38</c:v>
                </c:pt>
                <c:pt idx="272">
                  <c:v>3.13</c:v>
                </c:pt>
                <c:pt idx="273">
                  <c:v>1.92</c:v>
                </c:pt>
                <c:pt idx="274">
                  <c:v>2.41</c:v>
                </c:pt>
                <c:pt idx="275">
                  <c:v>1.69</c:v>
                </c:pt>
                <c:pt idx="276">
                  <c:v>3.19</c:v>
                </c:pt>
                <c:pt idx="277">
                  <c:v>1.59</c:v>
                </c:pt>
                <c:pt idx="278">
                  <c:v>3.35</c:v>
                </c:pt>
                <c:pt idx="279">
                  <c:v>3.36</c:v>
                </c:pt>
                <c:pt idx="280">
                  <c:v>3.22</c:v>
                </c:pt>
                <c:pt idx="281">
                  <c:v>2.4900000000000002</c:v>
                </c:pt>
                <c:pt idx="282">
                  <c:v>1.75</c:v>
                </c:pt>
                <c:pt idx="283">
                  <c:v>2.04</c:v>
                </c:pt>
                <c:pt idx="284">
                  <c:v>3.85</c:v>
                </c:pt>
                <c:pt idx="285">
                  <c:v>2.12</c:v>
                </c:pt>
                <c:pt idx="286">
                  <c:v>11.53</c:v>
                </c:pt>
                <c:pt idx="287">
                  <c:v>5.09</c:v>
                </c:pt>
                <c:pt idx="288">
                  <c:v>1.52</c:v>
                </c:pt>
                <c:pt idx="289">
                  <c:v>2.56</c:v>
                </c:pt>
                <c:pt idx="290">
                  <c:v>2.4900000000000002</c:v>
                </c:pt>
                <c:pt idx="291">
                  <c:v>3.67</c:v>
                </c:pt>
                <c:pt idx="292">
                  <c:v>1.98</c:v>
                </c:pt>
                <c:pt idx="293">
                  <c:v>8.73</c:v>
                </c:pt>
                <c:pt idx="294">
                  <c:v>2.5299999999999998</c:v>
                </c:pt>
                <c:pt idx="295">
                  <c:v>2.5299999999999998</c:v>
                </c:pt>
                <c:pt idx="296">
                  <c:v>1.7</c:v>
                </c:pt>
                <c:pt idx="297">
                  <c:v>3.97</c:v>
                </c:pt>
                <c:pt idx="298">
                  <c:v>2.42</c:v>
                </c:pt>
                <c:pt idx="299">
                  <c:v>3.57</c:v>
                </c:pt>
                <c:pt idx="300">
                  <c:v>2.19</c:v>
                </c:pt>
                <c:pt idx="301">
                  <c:v>1.8</c:v>
                </c:pt>
                <c:pt idx="302">
                  <c:v>3.52</c:v>
                </c:pt>
                <c:pt idx="303">
                  <c:v>3.1</c:v>
                </c:pt>
                <c:pt idx="304">
                  <c:v>4.9800000000000004</c:v>
                </c:pt>
                <c:pt idx="305">
                  <c:v>4.51</c:v>
                </c:pt>
                <c:pt idx="306">
                  <c:v>2.37</c:v>
                </c:pt>
                <c:pt idx="307">
                  <c:v>3.08</c:v>
                </c:pt>
                <c:pt idx="308">
                  <c:v>5.9</c:v>
                </c:pt>
                <c:pt idx="309">
                  <c:v>1.98</c:v>
                </c:pt>
                <c:pt idx="310">
                  <c:v>3.51</c:v>
                </c:pt>
                <c:pt idx="311">
                  <c:v>2.0099999999999998</c:v>
                </c:pt>
                <c:pt idx="312">
                  <c:v>4.2300000000000004</c:v>
                </c:pt>
                <c:pt idx="313">
                  <c:v>3.81</c:v>
                </c:pt>
                <c:pt idx="314">
                  <c:v>3.52</c:v>
                </c:pt>
                <c:pt idx="315">
                  <c:v>4.08</c:v>
                </c:pt>
                <c:pt idx="316">
                  <c:v>8.7200000000000006</c:v>
                </c:pt>
                <c:pt idx="317">
                  <c:v>2.75</c:v>
                </c:pt>
                <c:pt idx="318">
                  <c:v>2.69</c:v>
                </c:pt>
                <c:pt idx="319">
                  <c:v>6.09</c:v>
                </c:pt>
                <c:pt idx="320">
                  <c:v>1.76</c:v>
                </c:pt>
                <c:pt idx="321">
                  <c:v>2.48</c:v>
                </c:pt>
                <c:pt idx="322">
                  <c:v>3.5</c:v>
                </c:pt>
                <c:pt idx="323">
                  <c:v>5.62</c:v>
                </c:pt>
                <c:pt idx="324">
                  <c:v>2.94</c:v>
                </c:pt>
                <c:pt idx="325">
                  <c:v>3.12</c:v>
                </c:pt>
                <c:pt idx="326">
                  <c:v>2.7</c:v>
                </c:pt>
                <c:pt idx="327">
                  <c:v>3.41</c:v>
                </c:pt>
                <c:pt idx="328">
                  <c:v>5.59</c:v>
                </c:pt>
                <c:pt idx="329">
                  <c:v>5.61</c:v>
                </c:pt>
                <c:pt idx="330">
                  <c:v>8.27</c:v>
                </c:pt>
                <c:pt idx="331">
                  <c:v>4.7699999999999996</c:v>
                </c:pt>
                <c:pt idx="332">
                  <c:v>4.05</c:v>
                </c:pt>
                <c:pt idx="333">
                  <c:v>2.59</c:v>
                </c:pt>
                <c:pt idx="334">
                  <c:v>2.71</c:v>
                </c:pt>
                <c:pt idx="335">
                  <c:v>5.26</c:v>
                </c:pt>
                <c:pt idx="336">
                  <c:v>10.039999999999999</c:v>
                </c:pt>
                <c:pt idx="337">
                  <c:v>3.94</c:v>
                </c:pt>
                <c:pt idx="338">
                  <c:v>5.79</c:v>
                </c:pt>
                <c:pt idx="339">
                  <c:v>3.28</c:v>
                </c:pt>
                <c:pt idx="340">
                  <c:v>2.56</c:v>
                </c:pt>
                <c:pt idx="341">
                  <c:v>3.81</c:v>
                </c:pt>
                <c:pt idx="342">
                  <c:v>4.49</c:v>
                </c:pt>
                <c:pt idx="343">
                  <c:v>5.41</c:v>
                </c:pt>
                <c:pt idx="344">
                  <c:v>3.84</c:v>
                </c:pt>
                <c:pt idx="345">
                  <c:v>4.2300000000000004</c:v>
                </c:pt>
                <c:pt idx="346">
                  <c:v>2.4300000000000002</c:v>
                </c:pt>
                <c:pt idx="347">
                  <c:v>1.81</c:v>
                </c:pt>
                <c:pt idx="348">
                  <c:v>2.52</c:v>
                </c:pt>
                <c:pt idx="349">
                  <c:v>5.75</c:v>
                </c:pt>
                <c:pt idx="350">
                  <c:v>4.53</c:v>
                </c:pt>
                <c:pt idx="351">
                  <c:v>1.98</c:v>
                </c:pt>
                <c:pt idx="352">
                  <c:v>2.2400000000000002</c:v>
                </c:pt>
                <c:pt idx="353">
                  <c:v>2.84</c:v>
                </c:pt>
                <c:pt idx="354">
                  <c:v>2.82</c:v>
                </c:pt>
                <c:pt idx="355">
                  <c:v>2.1</c:v>
                </c:pt>
                <c:pt idx="356">
                  <c:v>4.2</c:v>
                </c:pt>
                <c:pt idx="357">
                  <c:v>3.3</c:v>
                </c:pt>
                <c:pt idx="358">
                  <c:v>7.13</c:v>
                </c:pt>
                <c:pt idx="359">
                  <c:v>2.1800000000000002</c:v>
                </c:pt>
                <c:pt idx="360">
                  <c:v>3.61</c:v>
                </c:pt>
                <c:pt idx="361">
                  <c:v>2.6</c:v>
                </c:pt>
                <c:pt idx="362">
                  <c:v>2.92</c:v>
                </c:pt>
                <c:pt idx="363">
                  <c:v>1.93</c:v>
                </c:pt>
                <c:pt idx="364">
                  <c:v>2.68</c:v>
                </c:pt>
                <c:pt idx="365">
                  <c:v>9.42</c:v>
                </c:pt>
                <c:pt idx="366">
                  <c:v>4.72</c:v>
                </c:pt>
                <c:pt idx="367">
                  <c:v>2.17</c:v>
                </c:pt>
                <c:pt idx="368">
                  <c:v>2.23</c:v>
                </c:pt>
                <c:pt idx="369">
                  <c:v>5.46</c:v>
                </c:pt>
                <c:pt idx="370">
                  <c:v>4.3600000000000003</c:v>
                </c:pt>
                <c:pt idx="371">
                  <c:v>2.61</c:v>
                </c:pt>
                <c:pt idx="372">
                  <c:v>2.21</c:v>
                </c:pt>
                <c:pt idx="373">
                  <c:v>3.18</c:v>
                </c:pt>
                <c:pt idx="374">
                  <c:v>2.35</c:v>
                </c:pt>
                <c:pt idx="375">
                  <c:v>3.88</c:v>
                </c:pt>
                <c:pt idx="376">
                  <c:v>4.17</c:v>
                </c:pt>
                <c:pt idx="377">
                  <c:v>1.78</c:v>
                </c:pt>
                <c:pt idx="378">
                  <c:v>1.82</c:v>
                </c:pt>
                <c:pt idx="379">
                  <c:v>8.5500000000000007</c:v>
                </c:pt>
                <c:pt idx="380">
                  <c:v>2.54</c:v>
                </c:pt>
                <c:pt idx="381">
                  <c:v>3.93</c:v>
                </c:pt>
                <c:pt idx="382">
                  <c:v>2.09</c:v>
                </c:pt>
                <c:pt idx="383">
                  <c:v>2.4300000000000002</c:v>
                </c:pt>
                <c:pt idx="384">
                  <c:v>4.01</c:v>
                </c:pt>
                <c:pt idx="385">
                  <c:v>6.06</c:v>
                </c:pt>
                <c:pt idx="386">
                  <c:v>3.1</c:v>
                </c:pt>
                <c:pt idx="387">
                  <c:v>3.56</c:v>
                </c:pt>
                <c:pt idx="388">
                  <c:v>2.5299999999999998</c:v>
                </c:pt>
                <c:pt idx="389">
                  <c:v>4.2699999999999996</c:v>
                </c:pt>
                <c:pt idx="390">
                  <c:v>3.67</c:v>
                </c:pt>
                <c:pt idx="391">
                  <c:v>3.7</c:v>
                </c:pt>
                <c:pt idx="392">
                  <c:v>2.29</c:v>
                </c:pt>
                <c:pt idx="393">
                  <c:v>2.91</c:v>
                </c:pt>
                <c:pt idx="394">
                  <c:v>1.97</c:v>
                </c:pt>
                <c:pt idx="395">
                  <c:v>5.84</c:v>
                </c:pt>
                <c:pt idx="396">
                  <c:v>2.36</c:v>
                </c:pt>
                <c:pt idx="397">
                  <c:v>13.81</c:v>
                </c:pt>
                <c:pt idx="398">
                  <c:v>2.75</c:v>
                </c:pt>
                <c:pt idx="399">
                  <c:v>1.72</c:v>
                </c:pt>
                <c:pt idx="400">
                  <c:v>2.52</c:v>
                </c:pt>
                <c:pt idx="401">
                  <c:v>7.02</c:v>
                </c:pt>
                <c:pt idx="402">
                  <c:v>2.65</c:v>
                </c:pt>
                <c:pt idx="403">
                  <c:v>3.62</c:v>
                </c:pt>
                <c:pt idx="404">
                  <c:v>2.39</c:v>
                </c:pt>
                <c:pt idx="405">
                  <c:v>5.61</c:v>
                </c:pt>
                <c:pt idx="406">
                  <c:v>4.3600000000000003</c:v>
                </c:pt>
                <c:pt idx="407">
                  <c:v>3.88</c:v>
                </c:pt>
                <c:pt idx="408">
                  <c:v>2.71</c:v>
                </c:pt>
                <c:pt idx="409">
                  <c:v>2.2599999999999998</c:v>
                </c:pt>
                <c:pt idx="410">
                  <c:v>2.41</c:v>
                </c:pt>
                <c:pt idx="411">
                  <c:v>2.68</c:v>
                </c:pt>
                <c:pt idx="412">
                  <c:v>2.71</c:v>
                </c:pt>
                <c:pt idx="413">
                  <c:v>2.56</c:v>
                </c:pt>
                <c:pt idx="414">
                  <c:v>2.17</c:v>
                </c:pt>
                <c:pt idx="415">
                  <c:v>2.68</c:v>
                </c:pt>
                <c:pt idx="416">
                  <c:v>3.57</c:v>
                </c:pt>
                <c:pt idx="417">
                  <c:v>2.0499999999999998</c:v>
                </c:pt>
                <c:pt idx="418">
                  <c:v>3.68</c:v>
                </c:pt>
                <c:pt idx="419">
                  <c:v>2.78</c:v>
                </c:pt>
                <c:pt idx="420">
                  <c:v>1.98</c:v>
                </c:pt>
                <c:pt idx="421">
                  <c:v>2.6</c:v>
                </c:pt>
                <c:pt idx="422">
                  <c:v>3.77</c:v>
                </c:pt>
                <c:pt idx="423">
                  <c:v>2.29</c:v>
                </c:pt>
                <c:pt idx="424">
                  <c:v>3.75</c:v>
                </c:pt>
                <c:pt idx="425">
                  <c:v>2.67</c:v>
                </c:pt>
                <c:pt idx="426">
                  <c:v>1.1000000000000001</c:v>
                </c:pt>
                <c:pt idx="427">
                  <c:v>2.2400000000000002</c:v>
                </c:pt>
                <c:pt idx="428">
                  <c:v>2.2200000000000002</c:v>
                </c:pt>
                <c:pt idx="429">
                  <c:v>2.69</c:v>
                </c:pt>
                <c:pt idx="430">
                  <c:v>2.52</c:v>
                </c:pt>
                <c:pt idx="431">
                  <c:v>2.06</c:v>
                </c:pt>
                <c:pt idx="432">
                  <c:v>2.74</c:v>
                </c:pt>
                <c:pt idx="433">
                  <c:v>0</c:v>
                </c:pt>
                <c:pt idx="434">
                  <c:v>3.55</c:v>
                </c:pt>
                <c:pt idx="435">
                  <c:v>4.4400000000000004</c:v>
                </c:pt>
                <c:pt idx="436">
                  <c:v>2.21</c:v>
                </c:pt>
                <c:pt idx="437">
                  <c:v>5.63</c:v>
                </c:pt>
                <c:pt idx="438">
                  <c:v>0</c:v>
                </c:pt>
                <c:pt idx="439">
                  <c:v>5.0999999999999996</c:v>
                </c:pt>
                <c:pt idx="440">
                  <c:v>9.66</c:v>
                </c:pt>
                <c:pt idx="441">
                  <c:v>7.01</c:v>
                </c:pt>
                <c:pt idx="442">
                  <c:v>2.74</c:v>
                </c:pt>
                <c:pt idx="443">
                  <c:v>2.33</c:v>
                </c:pt>
                <c:pt idx="444">
                  <c:v>1.79</c:v>
                </c:pt>
                <c:pt idx="445">
                  <c:v>5.56</c:v>
                </c:pt>
                <c:pt idx="446">
                  <c:v>2.93</c:v>
                </c:pt>
                <c:pt idx="447">
                  <c:v>2.0499999999999998</c:v>
                </c:pt>
                <c:pt idx="448">
                  <c:v>5.27</c:v>
                </c:pt>
                <c:pt idx="449">
                  <c:v>3.79</c:v>
                </c:pt>
                <c:pt idx="450">
                  <c:v>2.74</c:v>
                </c:pt>
                <c:pt idx="451">
                  <c:v>2.17</c:v>
                </c:pt>
                <c:pt idx="452">
                  <c:v>2.23</c:v>
                </c:pt>
                <c:pt idx="453">
                  <c:v>2.88</c:v>
                </c:pt>
                <c:pt idx="454">
                  <c:v>4.6500000000000004</c:v>
                </c:pt>
                <c:pt idx="455">
                  <c:v>4.24</c:v>
                </c:pt>
                <c:pt idx="456">
                  <c:v>2.23</c:v>
                </c:pt>
                <c:pt idx="457">
                  <c:v>5.92</c:v>
                </c:pt>
                <c:pt idx="458">
                  <c:v>1.91</c:v>
                </c:pt>
                <c:pt idx="459">
                  <c:v>3.04</c:v>
                </c:pt>
                <c:pt idx="460">
                  <c:v>4.6500000000000004</c:v>
                </c:pt>
                <c:pt idx="461">
                  <c:v>3.38</c:v>
                </c:pt>
                <c:pt idx="462">
                  <c:v>2.65</c:v>
                </c:pt>
                <c:pt idx="463">
                  <c:v>0</c:v>
                </c:pt>
                <c:pt idx="464">
                  <c:v>1.95</c:v>
                </c:pt>
                <c:pt idx="465">
                  <c:v>6.74</c:v>
                </c:pt>
                <c:pt idx="466">
                  <c:v>3.62</c:v>
                </c:pt>
                <c:pt idx="467">
                  <c:v>3.87</c:v>
                </c:pt>
                <c:pt idx="468">
                  <c:v>2.66</c:v>
                </c:pt>
                <c:pt idx="469">
                  <c:v>0</c:v>
                </c:pt>
                <c:pt idx="470">
                  <c:v>2.74</c:v>
                </c:pt>
                <c:pt idx="471">
                  <c:v>3.03</c:v>
                </c:pt>
                <c:pt idx="472">
                  <c:v>6.06</c:v>
                </c:pt>
                <c:pt idx="473">
                  <c:v>2.12</c:v>
                </c:pt>
                <c:pt idx="474">
                  <c:v>2.99</c:v>
                </c:pt>
                <c:pt idx="475">
                  <c:v>2.06</c:v>
                </c:pt>
                <c:pt idx="476">
                  <c:v>3.41</c:v>
                </c:pt>
                <c:pt idx="477">
                  <c:v>2.0499999999999998</c:v>
                </c:pt>
                <c:pt idx="478">
                  <c:v>7.15</c:v>
                </c:pt>
                <c:pt idx="479">
                  <c:v>2.27</c:v>
                </c:pt>
                <c:pt idx="480">
                  <c:v>3.26</c:v>
                </c:pt>
                <c:pt idx="481">
                  <c:v>4.93</c:v>
                </c:pt>
                <c:pt idx="482">
                  <c:v>3.65</c:v>
                </c:pt>
                <c:pt idx="483">
                  <c:v>2.2000000000000002</c:v>
                </c:pt>
                <c:pt idx="484">
                  <c:v>2.2599999999999998</c:v>
                </c:pt>
                <c:pt idx="485">
                  <c:v>2.96</c:v>
                </c:pt>
                <c:pt idx="486">
                  <c:v>3.19</c:v>
                </c:pt>
                <c:pt idx="487">
                  <c:v>2.56</c:v>
                </c:pt>
                <c:pt idx="488">
                  <c:v>3.28</c:v>
                </c:pt>
                <c:pt idx="489">
                  <c:v>1.93</c:v>
                </c:pt>
                <c:pt idx="490">
                  <c:v>3.65</c:v>
                </c:pt>
                <c:pt idx="491">
                  <c:v>2.21</c:v>
                </c:pt>
                <c:pt idx="492">
                  <c:v>8.02</c:v>
                </c:pt>
                <c:pt idx="493">
                  <c:v>2.2000000000000002</c:v>
                </c:pt>
                <c:pt idx="494">
                  <c:v>2.16</c:v>
                </c:pt>
                <c:pt idx="495">
                  <c:v>7.11</c:v>
                </c:pt>
                <c:pt idx="496">
                  <c:v>1.95</c:v>
                </c:pt>
                <c:pt idx="497">
                  <c:v>3.67</c:v>
                </c:pt>
                <c:pt idx="498">
                  <c:v>2.88</c:v>
                </c:pt>
                <c:pt idx="499">
                  <c:v>1.68</c:v>
                </c:pt>
                <c:pt idx="500">
                  <c:v>2.84</c:v>
                </c:pt>
                <c:pt idx="501">
                  <c:v>5.61</c:v>
                </c:pt>
                <c:pt idx="502">
                  <c:v>2.69</c:v>
                </c:pt>
                <c:pt idx="503">
                  <c:v>1.77</c:v>
                </c:pt>
                <c:pt idx="504">
                  <c:v>3.98</c:v>
                </c:pt>
                <c:pt idx="505">
                  <c:v>2.46</c:v>
                </c:pt>
                <c:pt idx="506">
                  <c:v>4.6500000000000004</c:v>
                </c:pt>
                <c:pt idx="507">
                  <c:v>5.13</c:v>
                </c:pt>
                <c:pt idx="508">
                  <c:v>4.32</c:v>
                </c:pt>
                <c:pt idx="509">
                  <c:v>2.23</c:v>
                </c:pt>
                <c:pt idx="510">
                  <c:v>4.9800000000000004</c:v>
                </c:pt>
                <c:pt idx="511">
                  <c:v>2.69</c:v>
                </c:pt>
                <c:pt idx="512">
                  <c:v>2.27</c:v>
                </c:pt>
                <c:pt idx="513">
                  <c:v>2.1</c:v>
                </c:pt>
                <c:pt idx="514">
                  <c:v>3.13</c:v>
                </c:pt>
                <c:pt idx="515">
                  <c:v>2.19</c:v>
                </c:pt>
                <c:pt idx="516">
                  <c:v>4.59</c:v>
                </c:pt>
                <c:pt idx="517">
                  <c:v>2.89</c:v>
                </c:pt>
                <c:pt idx="518">
                  <c:v>2.74</c:v>
                </c:pt>
                <c:pt idx="519">
                  <c:v>2.5499999999999998</c:v>
                </c:pt>
                <c:pt idx="520">
                  <c:v>3.61</c:v>
                </c:pt>
                <c:pt idx="521">
                  <c:v>2.15</c:v>
                </c:pt>
                <c:pt idx="522">
                  <c:v>2.5</c:v>
                </c:pt>
                <c:pt idx="523">
                  <c:v>3.03</c:v>
                </c:pt>
                <c:pt idx="524">
                  <c:v>2.36</c:v>
                </c:pt>
                <c:pt idx="525">
                  <c:v>2.77</c:v>
                </c:pt>
                <c:pt idx="526">
                  <c:v>2.91</c:v>
                </c:pt>
                <c:pt idx="527">
                  <c:v>3.64</c:v>
                </c:pt>
                <c:pt idx="528">
                  <c:v>2.8</c:v>
                </c:pt>
                <c:pt idx="529">
                  <c:v>3.17</c:v>
                </c:pt>
                <c:pt idx="530">
                  <c:v>2.71</c:v>
                </c:pt>
                <c:pt idx="531">
                  <c:v>8.42</c:v>
                </c:pt>
                <c:pt idx="532">
                  <c:v>2.19</c:v>
                </c:pt>
                <c:pt idx="533">
                  <c:v>2.34</c:v>
                </c:pt>
                <c:pt idx="534">
                  <c:v>3.71</c:v>
                </c:pt>
                <c:pt idx="535">
                  <c:v>2.09</c:v>
                </c:pt>
                <c:pt idx="536">
                  <c:v>2.63</c:v>
                </c:pt>
                <c:pt idx="537">
                  <c:v>4.05</c:v>
                </c:pt>
                <c:pt idx="538">
                  <c:v>2.98</c:v>
                </c:pt>
                <c:pt idx="539">
                  <c:v>2.73</c:v>
                </c:pt>
                <c:pt idx="540">
                  <c:v>3.68</c:v>
                </c:pt>
                <c:pt idx="541">
                  <c:v>2.7</c:v>
                </c:pt>
                <c:pt idx="542">
                  <c:v>4.12</c:v>
                </c:pt>
                <c:pt idx="543">
                  <c:v>2.21</c:v>
                </c:pt>
                <c:pt idx="544">
                  <c:v>3.08</c:v>
                </c:pt>
                <c:pt idx="545">
                  <c:v>2.77</c:v>
                </c:pt>
                <c:pt idx="546">
                  <c:v>2.37</c:v>
                </c:pt>
                <c:pt idx="547">
                  <c:v>3.15</c:v>
                </c:pt>
                <c:pt idx="548">
                  <c:v>3.82</c:v>
                </c:pt>
                <c:pt idx="549">
                  <c:v>4.0199999999999996</c:v>
                </c:pt>
                <c:pt idx="550">
                  <c:v>2.0699999999999998</c:v>
                </c:pt>
                <c:pt idx="551">
                  <c:v>4.6500000000000004</c:v>
                </c:pt>
                <c:pt idx="552">
                  <c:v>1.94</c:v>
                </c:pt>
                <c:pt idx="553">
                  <c:v>5.79</c:v>
                </c:pt>
                <c:pt idx="554">
                  <c:v>3.77</c:v>
                </c:pt>
                <c:pt idx="555">
                  <c:v>1.98</c:v>
                </c:pt>
                <c:pt idx="556">
                  <c:v>2.2000000000000002</c:v>
                </c:pt>
                <c:pt idx="557">
                  <c:v>4.38</c:v>
                </c:pt>
                <c:pt idx="558">
                  <c:v>2.88</c:v>
                </c:pt>
                <c:pt idx="559">
                  <c:v>2.02</c:v>
                </c:pt>
                <c:pt idx="560">
                  <c:v>3.56</c:v>
                </c:pt>
                <c:pt idx="561">
                  <c:v>2.2200000000000002</c:v>
                </c:pt>
                <c:pt idx="562">
                  <c:v>2.04</c:v>
                </c:pt>
                <c:pt idx="563">
                  <c:v>2.38</c:v>
                </c:pt>
                <c:pt idx="564">
                  <c:v>2.04</c:v>
                </c:pt>
                <c:pt idx="565">
                  <c:v>2.11</c:v>
                </c:pt>
                <c:pt idx="566">
                  <c:v>4.7</c:v>
                </c:pt>
                <c:pt idx="567">
                  <c:v>2.4900000000000002</c:v>
                </c:pt>
                <c:pt idx="568">
                  <c:v>0</c:v>
                </c:pt>
                <c:pt idx="569">
                  <c:v>2.46</c:v>
                </c:pt>
                <c:pt idx="570">
                  <c:v>1.99</c:v>
                </c:pt>
                <c:pt idx="571">
                  <c:v>1.73</c:v>
                </c:pt>
                <c:pt idx="572">
                  <c:v>1.78</c:v>
                </c:pt>
                <c:pt idx="573">
                  <c:v>5.71</c:v>
                </c:pt>
                <c:pt idx="574">
                  <c:v>5.08</c:v>
                </c:pt>
                <c:pt idx="575">
                  <c:v>2.97</c:v>
                </c:pt>
                <c:pt idx="576">
                  <c:v>2.4300000000000002</c:v>
                </c:pt>
                <c:pt idx="577">
                  <c:v>2.7</c:v>
                </c:pt>
                <c:pt idx="578">
                  <c:v>2.0299999999999998</c:v>
                </c:pt>
                <c:pt idx="579">
                  <c:v>2.81</c:v>
                </c:pt>
                <c:pt idx="580">
                  <c:v>2.71</c:v>
                </c:pt>
                <c:pt idx="581">
                  <c:v>2.1800000000000002</c:v>
                </c:pt>
                <c:pt idx="582">
                  <c:v>9.6199999999999992</c:v>
                </c:pt>
                <c:pt idx="583">
                  <c:v>2.08</c:v>
                </c:pt>
                <c:pt idx="584">
                  <c:v>2.13</c:v>
                </c:pt>
                <c:pt idx="585">
                  <c:v>2.08</c:v>
                </c:pt>
                <c:pt idx="586">
                  <c:v>2.0699999999999998</c:v>
                </c:pt>
                <c:pt idx="587">
                  <c:v>2.2400000000000002</c:v>
                </c:pt>
                <c:pt idx="588">
                  <c:v>1.72</c:v>
                </c:pt>
                <c:pt idx="589">
                  <c:v>2.09</c:v>
                </c:pt>
                <c:pt idx="590">
                  <c:v>1.97</c:v>
                </c:pt>
                <c:pt idx="591">
                  <c:v>1.73</c:v>
                </c:pt>
                <c:pt idx="592">
                  <c:v>1.77</c:v>
                </c:pt>
                <c:pt idx="593">
                  <c:v>2.0699999999999998</c:v>
                </c:pt>
                <c:pt idx="594">
                  <c:v>2.11</c:v>
                </c:pt>
                <c:pt idx="595">
                  <c:v>2.02</c:v>
                </c:pt>
                <c:pt idx="596">
                  <c:v>5.83</c:v>
                </c:pt>
                <c:pt idx="597">
                  <c:v>1.63</c:v>
                </c:pt>
                <c:pt idx="598">
                  <c:v>1.76</c:v>
                </c:pt>
                <c:pt idx="599">
                  <c:v>1.93</c:v>
                </c:pt>
                <c:pt idx="600">
                  <c:v>2.2000000000000002</c:v>
                </c:pt>
                <c:pt idx="601">
                  <c:v>2.0499999999999998</c:v>
                </c:pt>
                <c:pt idx="602">
                  <c:v>2.1800000000000002</c:v>
                </c:pt>
                <c:pt idx="603">
                  <c:v>2.5299999999999998</c:v>
                </c:pt>
                <c:pt idx="604">
                  <c:v>8.19</c:v>
                </c:pt>
                <c:pt idx="605">
                  <c:v>3.03</c:v>
                </c:pt>
                <c:pt idx="606">
                  <c:v>3.9</c:v>
                </c:pt>
                <c:pt idx="607">
                  <c:v>2.38</c:v>
                </c:pt>
                <c:pt idx="608">
                  <c:v>2.0299999999999998</c:v>
                </c:pt>
                <c:pt idx="609">
                  <c:v>2.66</c:v>
                </c:pt>
                <c:pt idx="610">
                  <c:v>1.96</c:v>
                </c:pt>
                <c:pt idx="611">
                  <c:v>2.16</c:v>
                </c:pt>
                <c:pt idx="612">
                  <c:v>2.58</c:v>
                </c:pt>
                <c:pt idx="613">
                  <c:v>2.15</c:v>
                </c:pt>
                <c:pt idx="614">
                  <c:v>2.1</c:v>
                </c:pt>
                <c:pt idx="615">
                  <c:v>2.14</c:v>
                </c:pt>
                <c:pt idx="616">
                  <c:v>1.91</c:v>
                </c:pt>
                <c:pt idx="617">
                  <c:v>2.65</c:v>
                </c:pt>
                <c:pt idx="618">
                  <c:v>5.19</c:v>
                </c:pt>
                <c:pt idx="619">
                  <c:v>2.13</c:v>
                </c:pt>
                <c:pt idx="620">
                  <c:v>2.19</c:v>
                </c:pt>
                <c:pt idx="621">
                  <c:v>2.16</c:v>
                </c:pt>
                <c:pt idx="622">
                  <c:v>5</c:v>
                </c:pt>
                <c:pt idx="623">
                  <c:v>2.0299999999999998</c:v>
                </c:pt>
                <c:pt idx="624">
                  <c:v>3.01</c:v>
                </c:pt>
                <c:pt idx="625">
                  <c:v>2.25</c:v>
                </c:pt>
                <c:pt idx="626">
                  <c:v>2.93</c:v>
                </c:pt>
                <c:pt idx="627">
                  <c:v>2.06</c:v>
                </c:pt>
                <c:pt idx="628">
                  <c:v>2.52</c:v>
                </c:pt>
                <c:pt idx="629">
                  <c:v>2.39</c:v>
                </c:pt>
                <c:pt idx="630">
                  <c:v>3.79</c:v>
                </c:pt>
                <c:pt idx="631">
                  <c:v>2.5099999999999998</c:v>
                </c:pt>
                <c:pt idx="632">
                  <c:v>1.81</c:v>
                </c:pt>
                <c:pt idx="633">
                  <c:v>2.69</c:v>
                </c:pt>
                <c:pt idx="634">
                  <c:v>9.85</c:v>
                </c:pt>
                <c:pt idx="635">
                  <c:v>2.39</c:v>
                </c:pt>
                <c:pt idx="636">
                  <c:v>3.61</c:v>
                </c:pt>
                <c:pt idx="637">
                  <c:v>4.29</c:v>
                </c:pt>
                <c:pt idx="638">
                  <c:v>2.9</c:v>
                </c:pt>
                <c:pt idx="639">
                  <c:v>1.99</c:v>
                </c:pt>
                <c:pt idx="640">
                  <c:v>2.13</c:v>
                </c:pt>
                <c:pt idx="641">
                  <c:v>2.87</c:v>
                </c:pt>
                <c:pt idx="642">
                  <c:v>1.79</c:v>
                </c:pt>
                <c:pt idx="643">
                  <c:v>2.66</c:v>
                </c:pt>
                <c:pt idx="644">
                  <c:v>6.67</c:v>
                </c:pt>
                <c:pt idx="645">
                  <c:v>2.15</c:v>
                </c:pt>
                <c:pt idx="646">
                  <c:v>1.88</c:v>
                </c:pt>
                <c:pt idx="647">
                  <c:v>2.08</c:v>
                </c:pt>
                <c:pt idx="648">
                  <c:v>1.71</c:v>
                </c:pt>
                <c:pt idx="649">
                  <c:v>2.14</c:v>
                </c:pt>
                <c:pt idx="650">
                  <c:v>2.25</c:v>
                </c:pt>
                <c:pt idx="651">
                  <c:v>1.81</c:v>
                </c:pt>
                <c:pt idx="652">
                  <c:v>2.21</c:v>
                </c:pt>
                <c:pt idx="653">
                  <c:v>2.0699999999999998</c:v>
                </c:pt>
                <c:pt idx="654">
                  <c:v>2.44</c:v>
                </c:pt>
                <c:pt idx="655">
                  <c:v>2.11</c:v>
                </c:pt>
                <c:pt idx="656">
                  <c:v>2.3199999999999998</c:v>
                </c:pt>
                <c:pt idx="657">
                  <c:v>9.33</c:v>
                </c:pt>
                <c:pt idx="658">
                  <c:v>2.2400000000000002</c:v>
                </c:pt>
                <c:pt idx="659">
                  <c:v>1.79</c:v>
                </c:pt>
                <c:pt idx="660">
                  <c:v>1.97</c:v>
                </c:pt>
                <c:pt idx="661">
                  <c:v>2.37</c:v>
                </c:pt>
                <c:pt idx="662">
                  <c:v>2.95</c:v>
                </c:pt>
                <c:pt idx="663">
                  <c:v>1.85</c:v>
                </c:pt>
                <c:pt idx="664">
                  <c:v>2.06</c:v>
                </c:pt>
                <c:pt idx="665">
                  <c:v>1.63</c:v>
                </c:pt>
                <c:pt idx="666">
                  <c:v>2.72</c:v>
                </c:pt>
                <c:pt idx="667">
                  <c:v>1.86</c:v>
                </c:pt>
                <c:pt idx="668">
                  <c:v>9.82</c:v>
                </c:pt>
                <c:pt idx="669">
                  <c:v>1.94</c:v>
                </c:pt>
                <c:pt idx="670">
                  <c:v>2.13</c:v>
                </c:pt>
                <c:pt idx="671">
                  <c:v>4.0199999999999996</c:v>
                </c:pt>
                <c:pt idx="672">
                  <c:v>1.85</c:v>
                </c:pt>
                <c:pt idx="673">
                  <c:v>2</c:v>
                </c:pt>
                <c:pt idx="674">
                  <c:v>2.02</c:v>
                </c:pt>
                <c:pt idx="675">
                  <c:v>2.08</c:v>
                </c:pt>
                <c:pt idx="676">
                  <c:v>2.54</c:v>
                </c:pt>
                <c:pt idx="677">
                  <c:v>2.08</c:v>
                </c:pt>
                <c:pt idx="678">
                  <c:v>2.91</c:v>
                </c:pt>
                <c:pt idx="679">
                  <c:v>5.29</c:v>
                </c:pt>
                <c:pt idx="680">
                  <c:v>2.04</c:v>
                </c:pt>
                <c:pt idx="681">
                  <c:v>2.11</c:v>
                </c:pt>
                <c:pt idx="682">
                  <c:v>4.43</c:v>
                </c:pt>
                <c:pt idx="683">
                  <c:v>2.16</c:v>
                </c:pt>
                <c:pt idx="684">
                  <c:v>2.0699999999999998</c:v>
                </c:pt>
                <c:pt idx="685">
                  <c:v>2.12</c:v>
                </c:pt>
                <c:pt idx="686">
                  <c:v>2.21</c:v>
                </c:pt>
                <c:pt idx="687">
                  <c:v>2.86</c:v>
                </c:pt>
                <c:pt idx="688">
                  <c:v>1.85</c:v>
                </c:pt>
                <c:pt idx="689">
                  <c:v>3.41</c:v>
                </c:pt>
                <c:pt idx="690">
                  <c:v>1.99</c:v>
                </c:pt>
                <c:pt idx="691">
                  <c:v>1.84</c:v>
                </c:pt>
                <c:pt idx="692">
                  <c:v>2.12</c:v>
                </c:pt>
                <c:pt idx="693">
                  <c:v>3.51</c:v>
                </c:pt>
                <c:pt idx="694">
                  <c:v>1.79</c:v>
                </c:pt>
                <c:pt idx="695">
                  <c:v>2.0299999999999998</c:v>
                </c:pt>
                <c:pt idx="696">
                  <c:v>3.54</c:v>
                </c:pt>
                <c:pt idx="697">
                  <c:v>3.32</c:v>
                </c:pt>
                <c:pt idx="698">
                  <c:v>2.08</c:v>
                </c:pt>
                <c:pt idx="699">
                  <c:v>2.8</c:v>
                </c:pt>
                <c:pt idx="700">
                  <c:v>5.77</c:v>
                </c:pt>
                <c:pt idx="701">
                  <c:v>1.82</c:v>
                </c:pt>
                <c:pt idx="702">
                  <c:v>2.42</c:v>
                </c:pt>
                <c:pt idx="703">
                  <c:v>2.5499999999999998</c:v>
                </c:pt>
                <c:pt idx="704">
                  <c:v>3.02</c:v>
                </c:pt>
                <c:pt idx="705">
                  <c:v>3.51</c:v>
                </c:pt>
                <c:pt idx="706">
                  <c:v>2.38</c:v>
                </c:pt>
                <c:pt idx="707">
                  <c:v>2.0299999999999998</c:v>
                </c:pt>
                <c:pt idx="708">
                  <c:v>2.56</c:v>
                </c:pt>
                <c:pt idx="709">
                  <c:v>6.55</c:v>
                </c:pt>
                <c:pt idx="710">
                  <c:v>2.17</c:v>
                </c:pt>
                <c:pt idx="711">
                  <c:v>1.91</c:v>
                </c:pt>
                <c:pt idx="712">
                  <c:v>2.56</c:v>
                </c:pt>
                <c:pt idx="713">
                  <c:v>2.33</c:v>
                </c:pt>
                <c:pt idx="714">
                  <c:v>2.76</c:v>
                </c:pt>
                <c:pt idx="715">
                  <c:v>2.77</c:v>
                </c:pt>
                <c:pt idx="716">
                  <c:v>3.82</c:v>
                </c:pt>
                <c:pt idx="717">
                  <c:v>4.83</c:v>
                </c:pt>
                <c:pt idx="718">
                  <c:v>4.9800000000000004</c:v>
                </c:pt>
                <c:pt idx="719">
                  <c:v>1.97</c:v>
                </c:pt>
                <c:pt idx="720">
                  <c:v>2.2000000000000002</c:v>
                </c:pt>
                <c:pt idx="721">
                  <c:v>2.1</c:v>
                </c:pt>
                <c:pt idx="722">
                  <c:v>2.54</c:v>
                </c:pt>
                <c:pt idx="723">
                  <c:v>2</c:v>
                </c:pt>
                <c:pt idx="724">
                  <c:v>2.09</c:v>
                </c:pt>
                <c:pt idx="725">
                  <c:v>7.56</c:v>
                </c:pt>
                <c:pt idx="726">
                  <c:v>6.91</c:v>
                </c:pt>
                <c:pt idx="727">
                  <c:v>1.94</c:v>
                </c:pt>
                <c:pt idx="728">
                  <c:v>1.97</c:v>
                </c:pt>
                <c:pt idx="729">
                  <c:v>2.35</c:v>
                </c:pt>
                <c:pt idx="730">
                  <c:v>2.16</c:v>
                </c:pt>
                <c:pt idx="731">
                  <c:v>2.11</c:v>
                </c:pt>
                <c:pt idx="732">
                  <c:v>1.61</c:v>
                </c:pt>
                <c:pt idx="733">
                  <c:v>1.96</c:v>
                </c:pt>
                <c:pt idx="734">
                  <c:v>2.2400000000000002</c:v>
                </c:pt>
                <c:pt idx="735">
                  <c:v>6.69</c:v>
                </c:pt>
                <c:pt idx="736">
                  <c:v>1.83</c:v>
                </c:pt>
                <c:pt idx="737">
                  <c:v>2.7</c:v>
                </c:pt>
                <c:pt idx="738">
                  <c:v>1.99</c:v>
                </c:pt>
                <c:pt idx="739">
                  <c:v>1.86</c:v>
                </c:pt>
                <c:pt idx="740">
                  <c:v>2.11</c:v>
                </c:pt>
                <c:pt idx="741">
                  <c:v>1.96</c:v>
                </c:pt>
                <c:pt idx="742">
                  <c:v>2.17</c:v>
                </c:pt>
                <c:pt idx="743">
                  <c:v>2.4700000000000002</c:v>
                </c:pt>
                <c:pt idx="744">
                  <c:v>2.0699999999999998</c:v>
                </c:pt>
                <c:pt idx="745">
                  <c:v>2.1800000000000002</c:v>
                </c:pt>
                <c:pt idx="746">
                  <c:v>1.81</c:v>
                </c:pt>
                <c:pt idx="747">
                  <c:v>2.2599999999999998</c:v>
                </c:pt>
                <c:pt idx="748">
                  <c:v>1.89</c:v>
                </c:pt>
                <c:pt idx="749">
                  <c:v>2.09</c:v>
                </c:pt>
                <c:pt idx="750">
                  <c:v>2.11</c:v>
                </c:pt>
                <c:pt idx="751">
                  <c:v>4.3</c:v>
                </c:pt>
                <c:pt idx="752">
                  <c:v>13.65</c:v>
                </c:pt>
                <c:pt idx="753">
                  <c:v>2.33</c:v>
                </c:pt>
                <c:pt idx="754">
                  <c:v>1.8</c:v>
                </c:pt>
                <c:pt idx="755">
                  <c:v>2.91</c:v>
                </c:pt>
                <c:pt idx="756">
                  <c:v>2.08</c:v>
                </c:pt>
                <c:pt idx="757">
                  <c:v>2.64</c:v>
                </c:pt>
                <c:pt idx="758">
                  <c:v>3.89</c:v>
                </c:pt>
                <c:pt idx="759">
                  <c:v>2.13</c:v>
                </c:pt>
                <c:pt idx="760">
                  <c:v>1.97</c:v>
                </c:pt>
                <c:pt idx="761">
                  <c:v>2</c:v>
                </c:pt>
                <c:pt idx="762">
                  <c:v>2.33</c:v>
                </c:pt>
                <c:pt idx="763">
                  <c:v>2.37</c:v>
                </c:pt>
                <c:pt idx="764">
                  <c:v>1.99</c:v>
                </c:pt>
                <c:pt idx="765">
                  <c:v>2.35</c:v>
                </c:pt>
                <c:pt idx="766">
                  <c:v>2.2400000000000002</c:v>
                </c:pt>
                <c:pt idx="767">
                  <c:v>2.1</c:v>
                </c:pt>
                <c:pt idx="768">
                  <c:v>2.0699999999999998</c:v>
                </c:pt>
                <c:pt idx="769">
                  <c:v>3.73</c:v>
                </c:pt>
                <c:pt idx="770">
                  <c:v>2.69</c:v>
                </c:pt>
                <c:pt idx="771">
                  <c:v>2.0499999999999998</c:v>
                </c:pt>
                <c:pt idx="772">
                  <c:v>2.11</c:v>
                </c:pt>
                <c:pt idx="773">
                  <c:v>5.34</c:v>
                </c:pt>
                <c:pt idx="774">
                  <c:v>1.98</c:v>
                </c:pt>
                <c:pt idx="775">
                  <c:v>2.0499999999999998</c:v>
                </c:pt>
                <c:pt idx="776">
                  <c:v>2.14</c:v>
                </c:pt>
                <c:pt idx="777">
                  <c:v>2.6</c:v>
                </c:pt>
                <c:pt idx="778">
                  <c:v>3.13</c:v>
                </c:pt>
                <c:pt idx="779">
                  <c:v>2.06</c:v>
                </c:pt>
                <c:pt idx="780">
                  <c:v>2.2000000000000002</c:v>
                </c:pt>
                <c:pt idx="781">
                  <c:v>2.5299999999999998</c:v>
                </c:pt>
                <c:pt idx="782">
                  <c:v>2.17</c:v>
                </c:pt>
                <c:pt idx="783">
                  <c:v>2.04</c:v>
                </c:pt>
                <c:pt idx="784">
                  <c:v>2.1800000000000002</c:v>
                </c:pt>
                <c:pt idx="785">
                  <c:v>2.1800000000000002</c:v>
                </c:pt>
                <c:pt idx="786">
                  <c:v>2.14</c:v>
                </c:pt>
                <c:pt idx="787">
                  <c:v>1.96</c:v>
                </c:pt>
                <c:pt idx="788">
                  <c:v>1.88</c:v>
                </c:pt>
                <c:pt idx="789">
                  <c:v>2.16</c:v>
                </c:pt>
                <c:pt idx="790">
                  <c:v>2.13</c:v>
                </c:pt>
                <c:pt idx="791">
                  <c:v>5.77</c:v>
                </c:pt>
                <c:pt idx="792">
                  <c:v>3.68</c:v>
                </c:pt>
                <c:pt idx="793">
                  <c:v>2.14</c:v>
                </c:pt>
                <c:pt idx="794">
                  <c:v>1.98</c:v>
                </c:pt>
                <c:pt idx="795">
                  <c:v>2.42</c:v>
                </c:pt>
                <c:pt idx="796">
                  <c:v>7.27</c:v>
                </c:pt>
                <c:pt idx="797">
                  <c:v>2.79</c:v>
                </c:pt>
                <c:pt idx="798">
                  <c:v>6.24</c:v>
                </c:pt>
                <c:pt idx="799">
                  <c:v>3.65</c:v>
                </c:pt>
                <c:pt idx="800">
                  <c:v>2.37</c:v>
                </c:pt>
                <c:pt idx="801">
                  <c:v>1.82</c:v>
                </c:pt>
                <c:pt idx="802">
                  <c:v>1.79</c:v>
                </c:pt>
                <c:pt idx="803">
                  <c:v>11.56</c:v>
                </c:pt>
                <c:pt idx="804">
                  <c:v>2.06</c:v>
                </c:pt>
                <c:pt idx="805">
                  <c:v>3.58</c:v>
                </c:pt>
                <c:pt idx="806">
                  <c:v>2.4300000000000002</c:v>
                </c:pt>
                <c:pt idx="807">
                  <c:v>2.5499999999999998</c:v>
                </c:pt>
                <c:pt idx="808">
                  <c:v>2.25</c:v>
                </c:pt>
                <c:pt idx="809">
                  <c:v>8.82</c:v>
                </c:pt>
                <c:pt idx="810">
                  <c:v>2.44</c:v>
                </c:pt>
                <c:pt idx="811">
                  <c:v>7.07</c:v>
                </c:pt>
                <c:pt idx="812">
                  <c:v>2.58</c:v>
                </c:pt>
                <c:pt idx="813">
                  <c:v>13.58</c:v>
                </c:pt>
                <c:pt idx="814">
                  <c:v>1.86</c:v>
                </c:pt>
                <c:pt idx="815">
                  <c:v>4.22</c:v>
                </c:pt>
                <c:pt idx="816">
                  <c:v>1.95</c:v>
                </c:pt>
                <c:pt idx="817">
                  <c:v>1.7</c:v>
                </c:pt>
                <c:pt idx="818">
                  <c:v>1.9</c:v>
                </c:pt>
                <c:pt idx="819">
                  <c:v>2.0699999999999998</c:v>
                </c:pt>
                <c:pt idx="820">
                  <c:v>2.92</c:v>
                </c:pt>
                <c:pt idx="821">
                  <c:v>1.66</c:v>
                </c:pt>
                <c:pt idx="822">
                  <c:v>1.9</c:v>
                </c:pt>
                <c:pt idx="823">
                  <c:v>2.52</c:v>
                </c:pt>
                <c:pt idx="824">
                  <c:v>2.0099999999999998</c:v>
                </c:pt>
                <c:pt idx="825">
                  <c:v>2.16</c:v>
                </c:pt>
                <c:pt idx="826">
                  <c:v>3.16</c:v>
                </c:pt>
                <c:pt idx="827">
                  <c:v>2.19</c:v>
                </c:pt>
                <c:pt idx="828">
                  <c:v>1.97</c:v>
                </c:pt>
                <c:pt idx="829">
                  <c:v>2.06</c:v>
                </c:pt>
                <c:pt idx="830">
                  <c:v>2.25</c:v>
                </c:pt>
                <c:pt idx="831">
                  <c:v>1.97</c:v>
                </c:pt>
                <c:pt idx="832">
                  <c:v>2.08</c:v>
                </c:pt>
                <c:pt idx="833">
                  <c:v>2.06</c:v>
                </c:pt>
                <c:pt idx="834">
                  <c:v>2.98</c:v>
                </c:pt>
                <c:pt idx="835">
                  <c:v>2.0099999999999998</c:v>
                </c:pt>
                <c:pt idx="836">
                  <c:v>2.04</c:v>
                </c:pt>
                <c:pt idx="837">
                  <c:v>2.91</c:v>
                </c:pt>
                <c:pt idx="838">
                  <c:v>5.36</c:v>
                </c:pt>
                <c:pt idx="839">
                  <c:v>1.95</c:v>
                </c:pt>
                <c:pt idx="840">
                  <c:v>2.0099999999999998</c:v>
                </c:pt>
                <c:pt idx="841">
                  <c:v>2.08</c:v>
                </c:pt>
                <c:pt idx="842">
                  <c:v>6.99</c:v>
                </c:pt>
                <c:pt idx="843">
                  <c:v>1.8</c:v>
                </c:pt>
                <c:pt idx="844">
                  <c:v>5.39</c:v>
                </c:pt>
                <c:pt idx="845">
                  <c:v>2.96</c:v>
                </c:pt>
                <c:pt idx="846">
                  <c:v>2.84</c:v>
                </c:pt>
                <c:pt idx="847">
                  <c:v>1.99</c:v>
                </c:pt>
                <c:pt idx="848">
                  <c:v>2.62</c:v>
                </c:pt>
                <c:pt idx="849">
                  <c:v>3.13</c:v>
                </c:pt>
                <c:pt idx="850">
                  <c:v>2.31</c:v>
                </c:pt>
                <c:pt idx="851">
                  <c:v>3.33</c:v>
                </c:pt>
                <c:pt idx="852">
                  <c:v>2.15</c:v>
                </c:pt>
                <c:pt idx="853">
                  <c:v>3.88</c:v>
                </c:pt>
                <c:pt idx="854">
                  <c:v>2.11</c:v>
                </c:pt>
                <c:pt idx="855">
                  <c:v>2.0299999999999998</c:v>
                </c:pt>
                <c:pt idx="856">
                  <c:v>2.39</c:v>
                </c:pt>
                <c:pt idx="857">
                  <c:v>2.1800000000000002</c:v>
                </c:pt>
                <c:pt idx="858">
                  <c:v>2.21</c:v>
                </c:pt>
                <c:pt idx="859">
                  <c:v>2.33</c:v>
                </c:pt>
                <c:pt idx="860">
                  <c:v>2.62</c:v>
                </c:pt>
                <c:pt idx="861">
                  <c:v>2.0699999999999998</c:v>
                </c:pt>
                <c:pt idx="862">
                  <c:v>2.93</c:v>
                </c:pt>
                <c:pt idx="863">
                  <c:v>2.13</c:v>
                </c:pt>
                <c:pt idx="864">
                  <c:v>2.39</c:v>
                </c:pt>
                <c:pt idx="865">
                  <c:v>2.02</c:v>
                </c:pt>
                <c:pt idx="866">
                  <c:v>2.13</c:v>
                </c:pt>
                <c:pt idx="867">
                  <c:v>4.8099999999999996</c:v>
                </c:pt>
                <c:pt idx="868">
                  <c:v>3.71</c:v>
                </c:pt>
                <c:pt idx="869">
                  <c:v>2.13</c:v>
                </c:pt>
                <c:pt idx="870">
                  <c:v>2.11</c:v>
                </c:pt>
                <c:pt idx="871">
                  <c:v>2.41</c:v>
                </c:pt>
                <c:pt idx="872">
                  <c:v>2.2599999999999998</c:v>
                </c:pt>
                <c:pt idx="873">
                  <c:v>3.77</c:v>
                </c:pt>
                <c:pt idx="874">
                  <c:v>6.25</c:v>
                </c:pt>
                <c:pt idx="875">
                  <c:v>3.83</c:v>
                </c:pt>
                <c:pt idx="876">
                  <c:v>3.41</c:v>
                </c:pt>
                <c:pt idx="877">
                  <c:v>2.86</c:v>
                </c:pt>
                <c:pt idx="878">
                  <c:v>2.1</c:v>
                </c:pt>
                <c:pt idx="879">
                  <c:v>2.0499999999999998</c:v>
                </c:pt>
                <c:pt idx="880">
                  <c:v>1.87</c:v>
                </c:pt>
                <c:pt idx="881">
                  <c:v>7.41</c:v>
                </c:pt>
                <c:pt idx="882">
                  <c:v>4.92</c:v>
                </c:pt>
                <c:pt idx="883">
                  <c:v>3.16</c:v>
                </c:pt>
                <c:pt idx="884">
                  <c:v>1.85</c:v>
                </c:pt>
                <c:pt idx="885">
                  <c:v>2.8</c:v>
                </c:pt>
                <c:pt idx="886">
                  <c:v>2.64</c:v>
                </c:pt>
                <c:pt idx="887">
                  <c:v>1.81</c:v>
                </c:pt>
                <c:pt idx="888">
                  <c:v>2.99</c:v>
                </c:pt>
                <c:pt idx="889">
                  <c:v>2.91</c:v>
                </c:pt>
                <c:pt idx="890">
                  <c:v>2.89</c:v>
                </c:pt>
                <c:pt idx="891">
                  <c:v>2.16</c:v>
                </c:pt>
                <c:pt idx="892">
                  <c:v>1.25</c:v>
                </c:pt>
                <c:pt idx="893">
                  <c:v>2.71</c:v>
                </c:pt>
                <c:pt idx="894">
                  <c:v>2.68</c:v>
                </c:pt>
                <c:pt idx="895">
                  <c:v>2.0699999999999998</c:v>
                </c:pt>
                <c:pt idx="896">
                  <c:v>2.0499999999999998</c:v>
                </c:pt>
                <c:pt idx="897">
                  <c:v>2.1</c:v>
                </c:pt>
                <c:pt idx="898">
                  <c:v>2.42</c:v>
                </c:pt>
                <c:pt idx="899">
                  <c:v>7.06</c:v>
                </c:pt>
                <c:pt idx="900">
                  <c:v>2.08</c:v>
                </c:pt>
                <c:pt idx="901">
                  <c:v>2.09</c:v>
                </c:pt>
                <c:pt idx="902">
                  <c:v>2.64</c:v>
                </c:pt>
                <c:pt idx="903">
                  <c:v>2.17</c:v>
                </c:pt>
                <c:pt idx="904">
                  <c:v>2.23</c:v>
                </c:pt>
                <c:pt idx="905">
                  <c:v>2.1800000000000002</c:v>
                </c:pt>
                <c:pt idx="906">
                  <c:v>3.71</c:v>
                </c:pt>
                <c:pt idx="907">
                  <c:v>2.06</c:v>
                </c:pt>
                <c:pt idx="908">
                  <c:v>2.5099999999999998</c:v>
                </c:pt>
                <c:pt idx="909">
                  <c:v>2.46</c:v>
                </c:pt>
                <c:pt idx="910">
                  <c:v>1.95</c:v>
                </c:pt>
                <c:pt idx="911">
                  <c:v>3.63</c:v>
                </c:pt>
                <c:pt idx="912">
                  <c:v>4.03</c:v>
                </c:pt>
                <c:pt idx="913">
                  <c:v>1.9</c:v>
                </c:pt>
                <c:pt idx="914">
                  <c:v>2.21</c:v>
                </c:pt>
                <c:pt idx="915">
                  <c:v>2.5</c:v>
                </c:pt>
                <c:pt idx="916">
                  <c:v>2.08</c:v>
                </c:pt>
                <c:pt idx="917">
                  <c:v>1.97</c:v>
                </c:pt>
                <c:pt idx="918">
                  <c:v>2.4700000000000002</c:v>
                </c:pt>
              </c:numCache>
            </c:numRef>
          </c:xVal>
          <c:yVal>
            <c:numRef>
              <c:f>'0731-0811'!$J$2:$J$920</c:f>
              <c:numCache>
                <c:formatCode>General</c:formatCode>
                <c:ptCount val="919"/>
                <c:pt idx="0">
                  <c:v>65.5</c:v>
                </c:pt>
                <c:pt idx="1">
                  <c:v>69.599999999999994</c:v>
                </c:pt>
                <c:pt idx="2">
                  <c:v>84.2</c:v>
                </c:pt>
                <c:pt idx="3">
                  <c:v>66.2</c:v>
                </c:pt>
                <c:pt idx="4">
                  <c:v>61</c:v>
                </c:pt>
                <c:pt idx="5">
                  <c:v>76.599999999999994</c:v>
                </c:pt>
                <c:pt idx="6">
                  <c:v>82.1</c:v>
                </c:pt>
                <c:pt idx="7">
                  <c:v>103.9</c:v>
                </c:pt>
                <c:pt idx="8">
                  <c:v>74.400000000000006</c:v>
                </c:pt>
                <c:pt idx="9">
                  <c:v>54.7</c:v>
                </c:pt>
                <c:pt idx="10">
                  <c:v>63.8</c:v>
                </c:pt>
                <c:pt idx="11">
                  <c:v>74.400000000000006</c:v>
                </c:pt>
                <c:pt idx="12">
                  <c:v>68.7</c:v>
                </c:pt>
                <c:pt idx="13">
                  <c:v>61.3</c:v>
                </c:pt>
                <c:pt idx="14">
                  <c:v>58.6</c:v>
                </c:pt>
                <c:pt idx="15">
                  <c:v>76.400000000000006</c:v>
                </c:pt>
                <c:pt idx="16">
                  <c:v>91.2</c:v>
                </c:pt>
                <c:pt idx="17">
                  <c:v>72.7</c:v>
                </c:pt>
                <c:pt idx="18">
                  <c:v>74.3</c:v>
                </c:pt>
                <c:pt idx="19">
                  <c:v>80.099999999999994</c:v>
                </c:pt>
                <c:pt idx="20">
                  <c:v>73</c:v>
                </c:pt>
                <c:pt idx="21">
                  <c:v>83.6</c:v>
                </c:pt>
                <c:pt idx="22">
                  <c:v>73.2</c:v>
                </c:pt>
                <c:pt idx="23">
                  <c:v>94.3</c:v>
                </c:pt>
                <c:pt idx="24">
                  <c:v>81.3</c:v>
                </c:pt>
                <c:pt idx="25">
                  <c:v>61.2</c:v>
                </c:pt>
                <c:pt idx="26">
                  <c:v>70.400000000000006</c:v>
                </c:pt>
                <c:pt idx="27">
                  <c:v>70.3</c:v>
                </c:pt>
                <c:pt idx="28">
                  <c:v>88.3</c:v>
                </c:pt>
                <c:pt idx="29">
                  <c:v>77.2</c:v>
                </c:pt>
                <c:pt idx="30">
                  <c:v>70.5</c:v>
                </c:pt>
                <c:pt idx="31">
                  <c:v>66.8</c:v>
                </c:pt>
                <c:pt idx="32">
                  <c:v>75.5</c:v>
                </c:pt>
                <c:pt idx="33">
                  <c:v>79.2</c:v>
                </c:pt>
                <c:pt idx="34">
                  <c:v>60.6</c:v>
                </c:pt>
                <c:pt idx="35">
                  <c:v>83.3</c:v>
                </c:pt>
                <c:pt idx="36">
                  <c:v>68.599999999999994</c:v>
                </c:pt>
                <c:pt idx="37">
                  <c:v>85.4</c:v>
                </c:pt>
                <c:pt idx="38">
                  <c:v>59.8</c:v>
                </c:pt>
                <c:pt idx="39">
                  <c:v>69.3</c:v>
                </c:pt>
                <c:pt idx="40">
                  <c:v>67.099999999999994</c:v>
                </c:pt>
                <c:pt idx="41">
                  <c:v>84.1</c:v>
                </c:pt>
                <c:pt idx="42">
                  <c:v>68.099999999999994</c:v>
                </c:pt>
                <c:pt idx="43">
                  <c:v>67.900000000000006</c:v>
                </c:pt>
                <c:pt idx="44">
                  <c:v>76.3</c:v>
                </c:pt>
                <c:pt idx="45">
                  <c:v>98.1</c:v>
                </c:pt>
                <c:pt idx="46">
                  <c:v>69.5</c:v>
                </c:pt>
                <c:pt idx="47">
                  <c:v>84.7</c:v>
                </c:pt>
                <c:pt idx="48">
                  <c:v>74.3</c:v>
                </c:pt>
                <c:pt idx="49">
                  <c:v>64.5</c:v>
                </c:pt>
                <c:pt idx="50">
                  <c:v>81.5</c:v>
                </c:pt>
                <c:pt idx="51">
                  <c:v>90.7</c:v>
                </c:pt>
                <c:pt idx="52">
                  <c:v>81.5</c:v>
                </c:pt>
                <c:pt idx="53">
                  <c:v>88.6</c:v>
                </c:pt>
                <c:pt idx="54">
                  <c:v>89.9</c:v>
                </c:pt>
                <c:pt idx="55">
                  <c:v>66.900000000000006</c:v>
                </c:pt>
                <c:pt idx="56">
                  <c:v>82</c:v>
                </c:pt>
                <c:pt idx="57">
                  <c:v>77</c:v>
                </c:pt>
                <c:pt idx="58">
                  <c:v>64.8</c:v>
                </c:pt>
                <c:pt idx="59">
                  <c:v>84.1</c:v>
                </c:pt>
                <c:pt idx="60">
                  <c:v>64.7</c:v>
                </c:pt>
                <c:pt idx="61">
                  <c:v>81.3</c:v>
                </c:pt>
                <c:pt idx="62">
                  <c:v>72.900000000000006</c:v>
                </c:pt>
                <c:pt idx="63">
                  <c:v>81.5</c:v>
                </c:pt>
                <c:pt idx="64">
                  <c:v>87.6</c:v>
                </c:pt>
                <c:pt idx="65">
                  <c:v>76.2</c:v>
                </c:pt>
                <c:pt idx="66">
                  <c:v>69.3</c:v>
                </c:pt>
                <c:pt idx="67">
                  <c:v>75.8</c:v>
                </c:pt>
                <c:pt idx="68">
                  <c:v>84.6</c:v>
                </c:pt>
                <c:pt idx="69">
                  <c:v>84.8</c:v>
                </c:pt>
                <c:pt idx="70">
                  <c:v>84.5</c:v>
                </c:pt>
                <c:pt idx="71">
                  <c:v>72.3</c:v>
                </c:pt>
                <c:pt idx="72">
                  <c:v>89.3</c:v>
                </c:pt>
                <c:pt idx="73">
                  <c:v>66.2</c:v>
                </c:pt>
                <c:pt idx="74">
                  <c:v>84.1</c:v>
                </c:pt>
                <c:pt idx="75">
                  <c:v>69.2</c:v>
                </c:pt>
                <c:pt idx="76">
                  <c:v>66.3</c:v>
                </c:pt>
                <c:pt idx="77">
                  <c:v>63.4</c:v>
                </c:pt>
                <c:pt idx="78">
                  <c:v>75.5</c:v>
                </c:pt>
                <c:pt idx="79">
                  <c:v>68.400000000000006</c:v>
                </c:pt>
                <c:pt idx="80">
                  <c:v>64.099999999999994</c:v>
                </c:pt>
                <c:pt idx="81">
                  <c:v>69.3</c:v>
                </c:pt>
                <c:pt idx="82">
                  <c:v>64.400000000000006</c:v>
                </c:pt>
                <c:pt idx="83">
                  <c:v>71.5</c:v>
                </c:pt>
                <c:pt idx="84">
                  <c:v>61</c:v>
                </c:pt>
                <c:pt idx="85">
                  <c:v>55.9</c:v>
                </c:pt>
                <c:pt idx="86">
                  <c:v>69.5</c:v>
                </c:pt>
                <c:pt idx="87">
                  <c:v>61.1</c:v>
                </c:pt>
                <c:pt idx="88">
                  <c:v>79.900000000000006</c:v>
                </c:pt>
                <c:pt idx="89">
                  <c:v>79.599999999999994</c:v>
                </c:pt>
                <c:pt idx="90">
                  <c:v>63.3</c:v>
                </c:pt>
                <c:pt idx="91">
                  <c:v>89.4</c:v>
                </c:pt>
                <c:pt idx="92">
                  <c:v>64.5</c:v>
                </c:pt>
                <c:pt idx="93">
                  <c:v>75.099999999999994</c:v>
                </c:pt>
                <c:pt idx="94">
                  <c:v>70.3</c:v>
                </c:pt>
                <c:pt idx="95">
                  <c:v>71.8</c:v>
                </c:pt>
                <c:pt idx="96">
                  <c:v>62</c:v>
                </c:pt>
                <c:pt idx="97">
                  <c:v>88</c:v>
                </c:pt>
                <c:pt idx="98">
                  <c:v>80.7</c:v>
                </c:pt>
                <c:pt idx="99">
                  <c:v>70</c:v>
                </c:pt>
                <c:pt idx="100">
                  <c:v>81.599999999999994</c:v>
                </c:pt>
                <c:pt idx="101">
                  <c:v>70.599999999999994</c:v>
                </c:pt>
                <c:pt idx="102">
                  <c:v>67.900000000000006</c:v>
                </c:pt>
                <c:pt idx="103">
                  <c:v>66.7</c:v>
                </c:pt>
                <c:pt idx="104">
                  <c:v>72.5</c:v>
                </c:pt>
                <c:pt idx="105">
                  <c:v>70.900000000000006</c:v>
                </c:pt>
                <c:pt idx="106">
                  <c:v>84.6</c:v>
                </c:pt>
                <c:pt idx="107">
                  <c:v>84.6</c:v>
                </c:pt>
                <c:pt idx="108">
                  <c:v>59.2</c:v>
                </c:pt>
                <c:pt idx="109">
                  <c:v>78.3</c:v>
                </c:pt>
                <c:pt idx="110">
                  <c:v>81.3</c:v>
                </c:pt>
                <c:pt idx="111">
                  <c:v>90.1</c:v>
                </c:pt>
                <c:pt idx="112">
                  <c:v>70.5</c:v>
                </c:pt>
                <c:pt idx="113">
                  <c:v>89.9</c:v>
                </c:pt>
                <c:pt idx="114">
                  <c:v>75.8</c:v>
                </c:pt>
                <c:pt idx="115">
                  <c:v>78</c:v>
                </c:pt>
                <c:pt idx="116">
                  <c:v>93.4</c:v>
                </c:pt>
                <c:pt idx="117">
                  <c:v>89.1</c:v>
                </c:pt>
                <c:pt idx="118">
                  <c:v>92.8</c:v>
                </c:pt>
                <c:pt idx="119">
                  <c:v>63.3</c:v>
                </c:pt>
                <c:pt idx="120">
                  <c:v>74.2</c:v>
                </c:pt>
                <c:pt idx="121">
                  <c:v>66.5</c:v>
                </c:pt>
                <c:pt idx="122">
                  <c:v>94.4</c:v>
                </c:pt>
                <c:pt idx="123">
                  <c:v>107</c:v>
                </c:pt>
                <c:pt idx="124">
                  <c:v>82.8</c:v>
                </c:pt>
                <c:pt idx="125">
                  <c:v>84.2</c:v>
                </c:pt>
                <c:pt idx="126">
                  <c:v>63.1</c:v>
                </c:pt>
                <c:pt idx="127">
                  <c:v>70.8</c:v>
                </c:pt>
                <c:pt idx="128">
                  <c:v>78.099999999999994</c:v>
                </c:pt>
                <c:pt idx="129">
                  <c:v>77.599999999999994</c:v>
                </c:pt>
                <c:pt idx="130">
                  <c:v>98.6</c:v>
                </c:pt>
                <c:pt idx="131">
                  <c:v>90</c:v>
                </c:pt>
                <c:pt idx="132">
                  <c:v>74.3</c:v>
                </c:pt>
                <c:pt idx="133">
                  <c:v>84.7</c:v>
                </c:pt>
                <c:pt idx="134">
                  <c:v>70.599999999999994</c:v>
                </c:pt>
                <c:pt idx="135">
                  <c:v>77</c:v>
                </c:pt>
                <c:pt idx="136">
                  <c:v>87.3</c:v>
                </c:pt>
                <c:pt idx="137">
                  <c:v>66</c:v>
                </c:pt>
                <c:pt idx="138">
                  <c:v>94.9</c:v>
                </c:pt>
                <c:pt idx="139">
                  <c:v>78.3</c:v>
                </c:pt>
                <c:pt idx="140">
                  <c:v>90.1</c:v>
                </c:pt>
                <c:pt idx="141">
                  <c:v>62.3</c:v>
                </c:pt>
                <c:pt idx="142">
                  <c:v>70.900000000000006</c:v>
                </c:pt>
                <c:pt idx="143">
                  <c:v>97.9</c:v>
                </c:pt>
                <c:pt idx="144">
                  <c:v>73.599999999999994</c:v>
                </c:pt>
                <c:pt idx="145">
                  <c:v>94.5</c:v>
                </c:pt>
                <c:pt idx="146">
                  <c:v>74.5</c:v>
                </c:pt>
                <c:pt idx="147">
                  <c:v>80.3</c:v>
                </c:pt>
                <c:pt idx="148">
                  <c:v>81.7</c:v>
                </c:pt>
                <c:pt idx="149">
                  <c:v>92</c:v>
                </c:pt>
                <c:pt idx="150">
                  <c:v>84.3</c:v>
                </c:pt>
                <c:pt idx="151">
                  <c:v>91.3</c:v>
                </c:pt>
                <c:pt idx="152">
                  <c:v>70.099999999999994</c:v>
                </c:pt>
                <c:pt idx="153">
                  <c:v>84.2</c:v>
                </c:pt>
                <c:pt idx="154">
                  <c:v>58.7</c:v>
                </c:pt>
                <c:pt idx="155">
                  <c:v>75.900000000000006</c:v>
                </c:pt>
                <c:pt idx="156">
                  <c:v>78.8</c:v>
                </c:pt>
                <c:pt idx="157">
                  <c:v>73.900000000000006</c:v>
                </c:pt>
                <c:pt idx="158">
                  <c:v>106</c:v>
                </c:pt>
                <c:pt idx="159">
                  <c:v>101.7</c:v>
                </c:pt>
                <c:pt idx="160">
                  <c:v>78.7</c:v>
                </c:pt>
                <c:pt idx="161">
                  <c:v>71.599999999999994</c:v>
                </c:pt>
                <c:pt idx="162">
                  <c:v>69.7</c:v>
                </c:pt>
                <c:pt idx="163">
                  <c:v>79.900000000000006</c:v>
                </c:pt>
                <c:pt idx="164">
                  <c:v>86.7</c:v>
                </c:pt>
                <c:pt idx="165">
                  <c:v>77.900000000000006</c:v>
                </c:pt>
                <c:pt idx="166">
                  <c:v>79.8</c:v>
                </c:pt>
                <c:pt idx="167">
                  <c:v>69.900000000000006</c:v>
                </c:pt>
                <c:pt idx="168">
                  <c:v>97.3</c:v>
                </c:pt>
                <c:pt idx="169">
                  <c:v>79.7</c:v>
                </c:pt>
                <c:pt idx="170">
                  <c:v>94.8</c:v>
                </c:pt>
                <c:pt idx="171">
                  <c:v>84.5</c:v>
                </c:pt>
                <c:pt idx="172">
                  <c:v>90.1</c:v>
                </c:pt>
                <c:pt idx="173">
                  <c:v>68.400000000000006</c:v>
                </c:pt>
                <c:pt idx="174">
                  <c:v>57.5</c:v>
                </c:pt>
                <c:pt idx="175">
                  <c:v>77.5</c:v>
                </c:pt>
                <c:pt idx="176">
                  <c:v>78.2</c:v>
                </c:pt>
                <c:pt idx="177">
                  <c:v>87.7</c:v>
                </c:pt>
                <c:pt idx="178">
                  <c:v>89.8</c:v>
                </c:pt>
                <c:pt idx="179">
                  <c:v>81.599999999999994</c:v>
                </c:pt>
                <c:pt idx="180">
                  <c:v>96</c:v>
                </c:pt>
                <c:pt idx="181">
                  <c:v>87</c:v>
                </c:pt>
                <c:pt idx="182">
                  <c:v>82.7</c:v>
                </c:pt>
                <c:pt idx="183">
                  <c:v>88.7</c:v>
                </c:pt>
                <c:pt idx="184">
                  <c:v>84.6</c:v>
                </c:pt>
                <c:pt idx="185">
                  <c:v>66.599999999999994</c:v>
                </c:pt>
                <c:pt idx="186">
                  <c:v>80.599999999999994</c:v>
                </c:pt>
                <c:pt idx="187">
                  <c:v>92.4</c:v>
                </c:pt>
                <c:pt idx="188">
                  <c:v>77</c:v>
                </c:pt>
                <c:pt idx="189">
                  <c:v>69.8</c:v>
                </c:pt>
                <c:pt idx="190">
                  <c:v>66.900000000000006</c:v>
                </c:pt>
                <c:pt idx="191">
                  <c:v>95.9</c:v>
                </c:pt>
                <c:pt idx="192">
                  <c:v>85.1</c:v>
                </c:pt>
                <c:pt idx="193">
                  <c:v>70.2</c:v>
                </c:pt>
                <c:pt idx="194">
                  <c:v>84.9</c:v>
                </c:pt>
                <c:pt idx="195">
                  <c:v>69.400000000000006</c:v>
                </c:pt>
                <c:pt idx="196">
                  <c:v>68</c:v>
                </c:pt>
                <c:pt idx="197">
                  <c:v>79</c:v>
                </c:pt>
                <c:pt idx="198">
                  <c:v>87.4</c:v>
                </c:pt>
                <c:pt idx="199">
                  <c:v>62.5</c:v>
                </c:pt>
                <c:pt idx="200">
                  <c:v>75.099999999999994</c:v>
                </c:pt>
                <c:pt idx="201">
                  <c:v>72.3</c:v>
                </c:pt>
                <c:pt idx="202">
                  <c:v>80.099999999999994</c:v>
                </c:pt>
                <c:pt idx="203">
                  <c:v>100.6</c:v>
                </c:pt>
                <c:pt idx="204">
                  <c:v>90.4</c:v>
                </c:pt>
                <c:pt idx="205">
                  <c:v>64.400000000000006</c:v>
                </c:pt>
                <c:pt idx="206">
                  <c:v>99.6</c:v>
                </c:pt>
                <c:pt idx="207">
                  <c:v>74.599999999999994</c:v>
                </c:pt>
                <c:pt idx="208">
                  <c:v>86.4</c:v>
                </c:pt>
                <c:pt idx="209">
                  <c:v>84.3</c:v>
                </c:pt>
                <c:pt idx="210">
                  <c:v>83.7</c:v>
                </c:pt>
                <c:pt idx="211">
                  <c:v>83.7</c:v>
                </c:pt>
                <c:pt idx="212">
                  <c:v>88</c:v>
                </c:pt>
                <c:pt idx="213">
                  <c:v>81</c:v>
                </c:pt>
                <c:pt idx="214">
                  <c:v>75.599999999999994</c:v>
                </c:pt>
                <c:pt idx="215">
                  <c:v>75.7</c:v>
                </c:pt>
                <c:pt idx="216">
                  <c:v>73.2</c:v>
                </c:pt>
                <c:pt idx="217">
                  <c:v>82.3</c:v>
                </c:pt>
                <c:pt idx="218">
                  <c:v>86.7</c:v>
                </c:pt>
                <c:pt idx="219">
                  <c:v>75</c:v>
                </c:pt>
                <c:pt idx="220">
                  <c:v>80.3</c:v>
                </c:pt>
                <c:pt idx="221">
                  <c:v>94.1</c:v>
                </c:pt>
                <c:pt idx="222">
                  <c:v>55.2</c:v>
                </c:pt>
                <c:pt idx="223">
                  <c:v>62.6</c:v>
                </c:pt>
                <c:pt idx="224">
                  <c:v>101</c:v>
                </c:pt>
                <c:pt idx="225">
                  <c:v>89.7</c:v>
                </c:pt>
                <c:pt idx="226">
                  <c:v>83.7</c:v>
                </c:pt>
                <c:pt idx="227">
                  <c:v>90.8</c:v>
                </c:pt>
                <c:pt idx="228">
                  <c:v>85.9</c:v>
                </c:pt>
                <c:pt idx="229">
                  <c:v>89</c:v>
                </c:pt>
                <c:pt idx="230">
                  <c:v>59.2</c:v>
                </c:pt>
                <c:pt idx="231">
                  <c:v>75.400000000000006</c:v>
                </c:pt>
                <c:pt idx="232">
                  <c:v>62.1</c:v>
                </c:pt>
                <c:pt idx="233">
                  <c:v>75.599999999999994</c:v>
                </c:pt>
                <c:pt idx="234">
                  <c:v>69.8</c:v>
                </c:pt>
                <c:pt idx="235">
                  <c:v>79.900000000000006</c:v>
                </c:pt>
                <c:pt idx="236">
                  <c:v>76.2</c:v>
                </c:pt>
                <c:pt idx="237">
                  <c:v>70.5</c:v>
                </c:pt>
                <c:pt idx="238">
                  <c:v>80.5</c:v>
                </c:pt>
                <c:pt idx="239">
                  <c:v>61.5</c:v>
                </c:pt>
                <c:pt idx="240">
                  <c:v>66.900000000000006</c:v>
                </c:pt>
                <c:pt idx="241">
                  <c:v>74.900000000000006</c:v>
                </c:pt>
                <c:pt idx="242">
                  <c:v>89.3</c:v>
                </c:pt>
                <c:pt idx="243">
                  <c:v>69.3</c:v>
                </c:pt>
                <c:pt idx="244">
                  <c:v>70</c:v>
                </c:pt>
                <c:pt idx="245">
                  <c:v>92.8</c:v>
                </c:pt>
                <c:pt idx="246">
                  <c:v>74.2</c:v>
                </c:pt>
                <c:pt idx="247">
                  <c:v>72.599999999999994</c:v>
                </c:pt>
                <c:pt idx="248">
                  <c:v>75.099999999999994</c:v>
                </c:pt>
                <c:pt idx="249">
                  <c:v>74.900000000000006</c:v>
                </c:pt>
                <c:pt idx="250">
                  <c:v>75.3</c:v>
                </c:pt>
                <c:pt idx="251">
                  <c:v>66.900000000000006</c:v>
                </c:pt>
                <c:pt idx="252">
                  <c:v>75.400000000000006</c:v>
                </c:pt>
                <c:pt idx="253">
                  <c:v>69.5</c:v>
                </c:pt>
                <c:pt idx="254">
                  <c:v>79.2</c:v>
                </c:pt>
                <c:pt idx="255">
                  <c:v>73</c:v>
                </c:pt>
                <c:pt idx="256">
                  <c:v>99</c:v>
                </c:pt>
                <c:pt idx="257">
                  <c:v>68.5</c:v>
                </c:pt>
                <c:pt idx="258">
                  <c:v>74.3</c:v>
                </c:pt>
                <c:pt idx="259">
                  <c:v>83</c:v>
                </c:pt>
                <c:pt idx="260">
                  <c:v>77.400000000000006</c:v>
                </c:pt>
                <c:pt idx="261">
                  <c:v>79.400000000000006</c:v>
                </c:pt>
                <c:pt idx="262">
                  <c:v>74.7</c:v>
                </c:pt>
                <c:pt idx="263">
                  <c:v>84.6</c:v>
                </c:pt>
                <c:pt idx="264">
                  <c:v>93</c:v>
                </c:pt>
                <c:pt idx="265">
                  <c:v>68.2</c:v>
                </c:pt>
                <c:pt idx="266">
                  <c:v>79.099999999999994</c:v>
                </c:pt>
                <c:pt idx="267">
                  <c:v>80.599999999999994</c:v>
                </c:pt>
                <c:pt idx="268">
                  <c:v>83.4</c:v>
                </c:pt>
                <c:pt idx="269">
                  <c:v>75.8</c:v>
                </c:pt>
                <c:pt idx="270">
                  <c:v>71.900000000000006</c:v>
                </c:pt>
                <c:pt idx="271">
                  <c:v>78.900000000000006</c:v>
                </c:pt>
                <c:pt idx="272">
                  <c:v>76.8</c:v>
                </c:pt>
                <c:pt idx="273">
                  <c:v>81.7</c:v>
                </c:pt>
                <c:pt idx="274">
                  <c:v>87.9</c:v>
                </c:pt>
                <c:pt idx="275">
                  <c:v>65.900000000000006</c:v>
                </c:pt>
                <c:pt idx="276">
                  <c:v>69.400000000000006</c:v>
                </c:pt>
                <c:pt idx="277">
                  <c:v>83.5</c:v>
                </c:pt>
                <c:pt idx="278">
                  <c:v>60.8</c:v>
                </c:pt>
                <c:pt idx="279">
                  <c:v>73.2</c:v>
                </c:pt>
                <c:pt idx="280">
                  <c:v>66.2</c:v>
                </c:pt>
                <c:pt idx="281">
                  <c:v>66.099999999999994</c:v>
                </c:pt>
                <c:pt idx="282">
                  <c:v>92.1</c:v>
                </c:pt>
                <c:pt idx="283">
                  <c:v>74.2</c:v>
                </c:pt>
                <c:pt idx="284">
                  <c:v>59.3</c:v>
                </c:pt>
                <c:pt idx="285">
                  <c:v>68.5</c:v>
                </c:pt>
                <c:pt idx="286">
                  <c:v>87.3</c:v>
                </c:pt>
                <c:pt idx="287">
                  <c:v>68.8</c:v>
                </c:pt>
                <c:pt idx="288">
                  <c:v>93.8</c:v>
                </c:pt>
                <c:pt idx="289">
                  <c:v>74.2</c:v>
                </c:pt>
                <c:pt idx="290">
                  <c:v>86.1</c:v>
                </c:pt>
                <c:pt idx="291">
                  <c:v>68.599999999999994</c:v>
                </c:pt>
                <c:pt idx="292">
                  <c:v>81.599999999999994</c:v>
                </c:pt>
                <c:pt idx="293">
                  <c:v>72.5</c:v>
                </c:pt>
                <c:pt idx="294">
                  <c:v>82.6</c:v>
                </c:pt>
                <c:pt idx="295">
                  <c:v>47.5</c:v>
                </c:pt>
                <c:pt idx="296">
                  <c:v>67.900000000000006</c:v>
                </c:pt>
                <c:pt idx="297">
                  <c:v>74.900000000000006</c:v>
                </c:pt>
                <c:pt idx="298">
                  <c:v>85.1</c:v>
                </c:pt>
                <c:pt idx="299">
                  <c:v>84.7</c:v>
                </c:pt>
                <c:pt idx="300">
                  <c:v>78.3</c:v>
                </c:pt>
                <c:pt idx="301">
                  <c:v>73.099999999999994</c:v>
                </c:pt>
                <c:pt idx="302">
                  <c:v>79.8</c:v>
                </c:pt>
                <c:pt idx="303">
                  <c:v>71.099999999999994</c:v>
                </c:pt>
                <c:pt idx="304">
                  <c:v>68.599999999999994</c:v>
                </c:pt>
                <c:pt idx="305">
                  <c:v>62.5</c:v>
                </c:pt>
                <c:pt idx="306">
                  <c:v>67.8</c:v>
                </c:pt>
                <c:pt idx="307">
                  <c:v>74.7</c:v>
                </c:pt>
                <c:pt idx="308">
                  <c:v>72.3</c:v>
                </c:pt>
                <c:pt idx="309">
                  <c:v>103.5</c:v>
                </c:pt>
                <c:pt idx="310">
                  <c:v>88.7</c:v>
                </c:pt>
                <c:pt idx="311">
                  <c:v>82</c:v>
                </c:pt>
                <c:pt idx="312">
                  <c:v>60.9</c:v>
                </c:pt>
                <c:pt idx="313">
                  <c:v>74.099999999999994</c:v>
                </c:pt>
                <c:pt idx="314">
                  <c:v>80.099999999999994</c:v>
                </c:pt>
                <c:pt idx="315">
                  <c:v>79</c:v>
                </c:pt>
                <c:pt idx="316">
                  <c:v>72.3</c:v>
                </c:pt>
                <c:pt idx="317">
                  <c:v>63.6</c:v>
                </c:pt>
                <c:pt idx="318">
                  <c:v>66.7</c:v>
                </c:pt>
                <c:pt idx="319">
                  <c:v>74.400000000000006</c:v>
                </c:pt>
                <c:pt idx="320">
                  <c:v>77.2</c:v>
                </c:pt>
                <c:pt idx="321">
                  <c:v>84.5</c:v>
                </c:pt>
                <c:pt idx="322">
                  <c:v>87.9</c:v>
                </c:pt>
                <c:pt idx="323">
                  <c:v>80.3</c:v>
                </c:pt>
                <c:pt idx="324">
                  <c:v>68.7</c:v>
                </c:pt>
                <c:pt idx="325">
                  <c:v>93.4</c:v>
                </c:pt>
                <c:pt idx="326">
                  <c:v>89.3</c:v>
                </c:pt>
                <c:pt idx="327">
                  <c:v>78.7</c:v>
                </c:pt>
                <c:pt idx="328">
                  <c:v>54.9</c:v>
                </c:pt>
                <c:pt idx="329">
                  <c:v>86.5</c:v>
                </c:pt>
                <c:pt idx="330">
                  <c:v>62.9</c:v>
                </c:pt>
                <c:pt idx="331">
                  <c:v>84.9</c:v>
                </c:pt>
                <c:pt idx="332">
                  <c:v>76.400000000000006</c:v>
                </c:pt>
                <c:pt idx="333">
                  <c:v>64.5</c:v>
                </c:pt>
                <c:pt idx="334">
                  <c:v>68.400000000000006</c:v>
                </c:pt>
                <c:pt idx="335">
                  <c:v>65.7</c:v>
                </c:pt>
                <c:pt idx="336">
                  <c:v>77.900000000000006</c:v>
                </c:pt>
                <c:pt idx="337">
                  <c:v>96.3</c:v>
                </c:pt>
                <c:pt idx="338">
                  <c:v>71.7</c:v>
                </c:pt>
                <c:pt idx="339">
                  <c:v>94.6</c:v>
                </c:pt>
                <c:pt idx="340">
                  <c:v>73.3</c:v>
                </c:pt>
                <c:pt idx="341">
                  <c:v>84.4</c:v>
                </c:pt>
                <c:pt idx="342">
                  <c:v>63.6</c:v>
                </c:pt>
                <c:pt idx="343">
                  <c:v>74.900000000000006</c:v>
                </c:pt>
                <c:pt idx="344">
                  <c:v>79.8</c:v>
                </c:pt>
                <c:pt idx="345">
                  <c:v>60.3</c:v>
                </c:pt>
                <c:pt idx="346">
                  <c:v>83.9</c:v>
                </c:pt>
                <c:pt idx="347">
                  <c:v>94.4</c:v>
                </c:pt>
                <c:pt idx="348">
                  <c:v>68.400000000000006</c:v>
                </c:pt>
                <c:pt idx="349">
                  <c:v>69.8</c:v>
                </c:pt>
                <c:pt idx="350">
                  <c:v>78.2</c:v>
                </c:pt>
                <c:pt idx="351">
                  <c:v>90.7</c:v>
                </c:pt>
                <c:pt idx="352">
                  <c:v>89</c:v>
                </c:pt>
                <c:pt idx="353">
                  <c:v>87.4</c:v>
                </c:pt>
                <c:pt idx="354">
                  <c:v>104.8</c:v>
                </c:pt>
                <c:pt idx="355">
                  <c:v>68.8</c:v>
                </c:pt>
                <c:pt idx="356">
                  <c:v>69.099999999999994</c:v>
                </c:pt>
                <c:pt idx="357">
                  <c:v>97.9</c:v>
                </c:pt>
                <c:pt idx="358">
                  <c:v>74.2</c:v>
                </c:pt>
                <c:pt idx="359">
                  <c:v>79.099999999999994</c:v>
                </c:pt>
                <c:pt idx="360">
                  <c:v>83.1</c:v>
                </c:pt>
                <c:pt idx="361">
                  <c:v>87.9</c:v>
                </c:pt>
                <c:pt idx="362">
                  <c:v>88.1</c:v>
                </c:pt>
                <c:pt idx="363">
                  <c:v>85.8</c:v>
                </c:pt>
                <c:pt idx="364">
                  <c:v>93.2</c:v>
                </c:pt>
                <c:pt idx="365">
                  <c:v>75</c:v>
                </c:pt>
                <c:pt idx="366">
                  <c:v>73.400000000000006</c:v>
                </c:pt>
                <c:pt idx="367">
                  <c:v>83.7</c:v>
                </c:pt>
                <c:pt idx="368">
                  <c:v>87.9</c:v>
                </c:pt>
                <c:pt idx="369">
                  <c:v>60.1</c:v>
                </c:pt>
                <c:pt idx="370">
                  <c:v>52.9</c:v>
                </c:pt>
                <c:pt idx="371">
                  <c:v>101.5</c:v>
                </c:pt>
                <c:pt idx="372">
                  <c:v>88.4</c:v>
                </c:pt>
                <c:pt idx="373">
                  <c:v>89.6</c:v>
                </c:pt>
                <c:pt idx="374">
                  <c:v>73.599999999999994</c:v>
                </c:pt>
                <c:pt idx="375">
                  <c:v>72.5</c:v>
                </c:pt>
                <c:pt idx="376">
                  <c:v>64.5</c:v>
                </c:pt>
                <c:pt idx="377">
                  <c:v>79.5</c:v>
                </c:pt>
                <c:pt idx="378">
                  <c:v>94.3</c:v>
                </c:pt>
                <c:pt idx="379">
                  <c:v>60.1</c:v>
                </c:pt>
                <c:pt idx="380">
                  <c:v>84</c:v>
                </c:pt>
                <c:pt idx="381">
                  <c:v>77.099999999999994</c:v>
                </c:pt>
                <c:pt idx="382">
                  <c:v>77.599999999999994</c:v>
                </c:pt>
                <c:pt idx="383">
                  <c:v>93.8</c:v>
                </c:pt>
                <c:pt idx="384">
                  <c:v>78.400000000000006</c:v>
                </c:pt>
                <c:pt idx="385">
                  <c:v>74.3</c:v>
                </c:pt>
                <c:pt idx="386">
                  <c:v>64.5</c:v>
                </c:pt>
                <c:pt idx="387">
                  <c:v>51.5</c:v>
                </c:pt>
                <c:pt idx="388">
                  <c:v>98.9</c:v>
                </c:pt>
                <c:pt idx="389">
                  <c:v>74.8</c:v>
                </c:pt>
                <c:pt idx="390">
                  <c:v>96.5</c:v>
                </c:pt>
                <c:pt idx="391">
                  <c:v>59.4</c:v>
                </c:pt>
                <c:pt idx="392">
                  <c:v>108.9</c:v>
                </c:pt>
                <c:pt idx="393">
                  <c:v>99.2</c:v>
                </c:pt>
                <c:pt idx="394">
                  <c:v>93.4</c:v>
                </c:pt>
                <c:pt idx="395">
                  <c:v>72</c:v>
                </c:pt>
                <c:pt idx="396">
                  <c:v>70.3</c:v>
                </c:pt>
                <c:pt idx="397">
                  <c:v>72.7</c:v>
                </c:pt>
                <c:pt idx="398">
                  <c:v>84.1</c:v>
                </c:pt>
                <c:pt idx="399">
                  <c:v>91.1</c:v>
                </c:pt>
                <c:pt idx="400">
                  <c:v>72.099999999999994</c:v>
                </c:pt>
                <c:pt idx="401">
                  <c:v>72.400000000000006</c:v>
                </c:pt>
                <c:pt idx="402">
                  <c:v>78</c:v>
                </c:pt>
                <c:pt idx="403">
                  <c:v>66.099999999999994</c:v>
                </c:pt>
                <c:pt idx="404">
                  <c:v>85.4</c:v>
                </c:pt>
                <c:pt idx="405">
                  <c:v>63.8</c:v>
                </c:pt>
                <c:pt idx="406">
                  <c:v>63.6</c:v>
                </c:pt>
                <c:pt idx="407">
                  <c:v>68.3</c:v>
                </c:pt>
                <c:pt idx="408">
                  <c:v>70.8</c:v>
                </c:pt>
                <c:pt idx="409">
                  <c:v>66.099999999999994</c:v>
                </c:pt>
                <c:pt idx="410">
                  <c:v>100.7</c:v>
                </c:pt>
                <c:pt idx="411">
                  <c:v>78.3</c:v>
                </c:pt>
                <c:pt idx="412">
                  <c:v>71.7</c:v>
                </c:pt>
                <c:pt idx="413">
                  <c:v>77.099999999999994</c:v>
                </c:pt>
                <c:pt idx="414">
                  <c:v>96.1</c:v>
                </c:pt>
                <c:pt idx="415">
                  <c:v>71.599999999999994</c:v>
                </c:pt>
                <c:pt idx="416">
                  <c:v>85.5</c:v>
                </c:pt>
                <c:pt idx="417">
                  <c:v>81.400000000000006</c:v>
                </c:pt>
                <c:pt idx="418">
                  <c:v>77.8</c:v>
                </c:pt>
                <c:pt idx="419">
                  <c:v>73</c:v>
                </c:pt>
                <c:pt idx="420">
                  <c:v>70.7</c:v>
                </c:pt>
                <c:pt idx="421">
                  <c:v>77.400000000000006</c:v>
                </c:pt>
                <c:pt idx="422">
                  <c:v>67.599999999999994</c:v>
                </c:pt>
                <c:pt idx="423">
                  <c:v>82.5</c:v>
                </c:pt>
                <c:pt idx="424">
                  <c:v>73.2</c:v>
                </c:pt>
                <c:pt idx="425">
                  <c:v>74.5</c:v>
                </c:pt>
                <c:pt idx="426">
                  <c:v>83.2</c:v>
                </c:pt>
                <c:pt idx="427">
                  <c:v>77.400000000000006</c:v>
                </c:pt>
                <c:pt idx="428">
                  <c:v>77.099999999999994</c:v>
                </c:pt>
                <c:pt idx="429">
                  <c:v>83</c:v>
                </c:pt>
                <c:pt idx="430">
                  <c:v>101.4</c:v>
                </c:pt>
                <c:pt idx="431">
                  <c:v>91.3</c:v>
                </c:pt>
                <c:pt idx="432">
                  <c:v>98.8</c:v>
                </c:pt>
                <c:pt idx="433">
                  <c:v>86.5</c:v>
                </c:pt>
                <c:pt idx="434">
                  <c:v>88.1</c:v>
                </c:pt>
                <c:pt idx="435">
                  <c:v>56.6</c:v>
                </c:pt>
                <c:pt idx="436">
                  <c:v>88.5</c:v>
                </c:pt>
                <c:pt idx="437">
                  <c:v>58.9</c:v>
                </c:pt>
                <c:pt idx="438">
                  <c:v>78.599999999999994</c:v>
                </c:pt>
                <c:pt idx="439">
                  <c:v>77.2</c:v>
                </c:pt>
                <c:pt idx="440">
                  <c:v>70.3</c:v>
                </c:pt>
                <c:pt idx="441">
                  <c:v>76.3</c:v>
                </c:pt>
                <c:pt idx="442">
                  <c:v>78.8</c:v>
                </c:pt>
                <c:pt idx="443">
                  <c:v>79.599999999999994</c:v>
                </c:pt>
                <c:pt idx="444">
                  <c:v>91.2</c:v>
                </c:pt>
                <c:pt idx="445">
                  <c:v>61.4</c:v>
                </c:pt>
                <c:pt idx="446">
                  <c:v>74.7</c:v>
                </c:pt>
                <c:pt idx="447">
                  <c:v>70.2</c:v>
                </c:pt>
                <c:pt idx="448">
                  <c:v>65.7</c:v>
                </c:pt>
                <c:pt idx="449">
                  <c:v>77.3</c:v>
                </c:pt>
                <c:pt idx="450">
                  <c:v>84.6</c:v>
                </c:pt>
                <c:pt idx="451">
                  <c:v>100.1</c:v>
                </c:pt>
                <c:pt idx="452">
                  <c:v>89.6</c:v>
                </c:pt>
                <c:pt idx="453">
                  <c:v>90.9</c:v>
                </c:pt>
                <c:pt idx="454">
                  <c:v>69.2</c:v>
                </c:pt>
                <c:pt idx="455">
                  <c:v>81.8</c:v>
                </c:pt>
                <c:pt idx="456">
                  <c:v>90</c:v>
                </c:pt>
                <c:pt idx="457">
                  <c:v>82.3</c:v>
                </c:pt>
                <c:pt idx="458">
                  <c:v>86.9</c:v>
                </c:pt>
                <c:pt idx="459">
                  <c:v>72.7</c:v>
                </c:pt>
                <c:pt idx="460">
                  <c:v>85.7</c:v>
                </c:pt>
                <c:pt idx="461">
                  <c:v>78.099999999999994</c:v>
                </c:pt>
                <c:pt idx="462">
                  <c:v>81.599999999999994</c:v>
                </c:pt>
                <c:pt idx="463">
                  <c:v>54.2</c:v>
                </c:pt>
                <c:pt idx="464">
                  <c:v>79.900000000000006</c:v>
                </c:pt>
                <c:pt idx="465">
                  <c:v>68</c:v>
                </c:pt>
                <c:pt idx="466">
                  <c:v>81</c:v>
                </c:pt>
                <c:pt idx="467">
                  <c:v>70.5</c:v>
                </c:pt>
                <c:pt idx="468">
                  <c:v>88.5</c:v>
                </c:pt>
                <c:pt idx="469">
                  <c:v>82.5</c:v>
                </c:pt>
                <c:pt idx="470">
                  <c:v>71.5</c:v>
                </c:pt>
                <c:pt idx="471">
                  <c:v>66</c:v>
                </c:pt>
                <c:pt idx="472">
                  <c:v>73.5</c:v>
                </c:pt>
                <c:pt idx="473">
                  <c:v>65.099999999999994</c:v>
                </c:pt>
                <c:pt idx="474">
                  <c:v>74</c:v>
                </c:pt>
                <c:pt idx="475">
                  <c:v>77</c:v>
                </c:pt>
                <c:pt idx="476">
                  <c:v>77</c:v>
                </c:pt>
                <c:pt idx="477">
                  <c:v>76.2</c:v>
                </c:pt>
                <c:pt idx="478">
                  <c:v>67.8</c:v>
                </c:pt>
                <c:pt idx="479">
                  <c:v>80.5</c:v>
                </c:pt>
                <c:pt idx="480">
                  <c:v>85.2</c:v>
                </c:pt>
                <c:pt idx="481">
                  <c:v>53.5</c:v>
                </c:pt>
                <c:pt idx="482">
                  <c:v>63.9</c:v>
                </c:pt>
                <c:pt idx="483">
                  <c:v>73</c:v>
                </c:pt>
                <c:pt idx="484">
                  <c:v>104</c:v>
                </c:pt>
                <c:pt idx="485">
                  <c:v>86.2</c:v>
                </c:pt>
                <c:pt idx="486">
                  <c:v>73.400000000000006</c:v>
                </c:pt>
                <c:pt idx="487">
                  <c:v>83.6</c:v>
                </c:pt>
                <c:pt idx="488">
                  <c:v>81.900000000000006</c:v>
                </c:pt>
                <c:pt idx="489">
                  <c:v>99</c:v>
                </c:pt>
                <c:pt idx="490">
                  <c:v>77.400000000000006</c:v>
                </c:pt>
                <c:pt idx="491">
                  <c:v>83.5</c:v>
                </c:pt>
                <c:pt idx="492">
                  <c:v>89.3</c:v>
                </c:pt>
                <c:pt idx="493">
                  <c:v>78.099999999999994</c:v>
                </c:pt>
                <c:pt idx="494">
                  <c:v>76</c:v>
                </c:pt>
                <c:pt idx="495">
                  <c:v>84.2</c:v>
                </c:pt>
                <c:pt idx="496">
                  <c:v>98.2</c:v>
                </c:pt>
                <c:pt idx="497">
                  <c:v>64.400000000000006</c:v>
                </c:pt>
                <c:pt idx="498">
                  <c:v>83</c:v>
                </c:pt>
                <c:pt idx="499">
                  <c:v>77.8</c:v>
                </c:pt>
                <c:pt idx="500">
                  <c:v>84.8</c:v>
                </c:pt>
                <c:pt idx="501">
                  <c:v>70.5</c:v>
                </c:pt>
                <c:pt idx="502">
                  <c:v>84.4</c:v>
                </c:pt>
                <c:pt idx="503">
                  <c:v>82.1</c:v>
                </c:pt>
                <c:pt idx="504">
                  <c:v>76.5</c:v>
                </c:pt>
                <c:pt idx="505">
                  <c:v>69.3</c:v>
                </c:pt>
                <c:pt idx="506">
                  <c:v>61.2</c:v>
                </c:pt>
                <c:pt idx="507">
                  <c:v>77.2</c:v>
                </c:pt>
                <c:pt idx="508">
                  <c:v>71</c:v>
                </c:pt>
                <c:pt idx="509">
                  <c:v>86.1</c:v>
                </c:pt>
                <c:pt idx="510">
                  <c:v>66.900000000000006</c:v>
                </c:pt>
                <c:pt idx="511">
                  <c:v>80.900000000000006</c:v>
                </c:pt>
                <c:pt idx="512">
                  <c:v>86.2</c:v>
                </c:pt>
                <c:pt idx="513">
                  <c:v>77.2</c:v>
                </c:pt>
                <c:pt idx="514">
                  <c:v>76.8</c:v>
                </c:pt>
                <c:pt idx="515">
                  <c:v>70.2</c:v>
                </c:pt>
                <c:pt idx="516">
                  <c:v>75.900000000000006</c:v>
                </c:pt>
                <c:pt idx="517">
                  <c:v>76.5</c:v>
                </c:pt>
                <c:pt idx="518">
                  <c:v>79</c:v>
                </c:pt>
                <c:pt idx="519">
                  <c:v>97.3</c:v>
                </c:pt>
                <c:pt idx="520">
                  <c:v>63.2</c:v>
                </c:pt>
                <c:pt idx="521">
                  <c:v>75.099999999999994</c:v>
                </c:pt>
                <c:pt idx="522">
                  <c:v>97</c:v>
                </c:pt>
                <c:pt idx="523">
                  <c:v>58.9</c:v>
                </c:pt>
                <c:pt idx="524">
                  <c:v>84.2</c:v>
                </c:pt>
                <c:pt idx="525">
                  <c:v>66.400000000000006</c:v>
                </c:pt>
                <c:pt idx="526">
                  <c:v>75.7</c:v>
                </c:pt>
                <c:pt idx="527">
                  <c:v>79.2</c:v>
                </c:pt>
                <c:pt idx="528">
                  <c:v>78.900000000000006</c:v>
                </c:pt>
                <c:pt idx="529">
                  <c:v>71.599999999999994</c:v>
                </c:pt>
                <c:pt idx="530">
                  <c:v>71.2</c:v>
                </c:pt>
                <c:pt idx="531">
                  <c:v>83.3</c:v>
                </c:pt>
                <c:pt idx="532">
                  <c:v>72.8</c:v>
                </c:pt>
                <c:pt idx="533">
                  <c:v>93.8</c:v>
                </c:pt>
                <c:pt idx="534">
                  <c:v>81.400000000000006</c:v>
                </c:pt>
                <c:pt idx="535">
                  <c:v>80.7</c:v>
                </c:pt>
                <c:pt idx="536">
                  <c:v>76.2</c:v>
                </c:pt>
                <c:pt idx="537">
                  <c:v>79.2</c:v>
                </c:pt>
                <c:pt idx="538">
                  <c:v>59.3</c:v>
                </c:pt>
                <c:pt idx="539">
                  <c:v>66.5</c:v>
                </c:pt>
                <c:pt idx="540">
                  <c:v>90.2</c:v>
                </c:pt>
                <c:pt idx="541">
                  <c:v>76</c:v>
                </c:pt>
                <c:pt idx="542">
                  <c:v>108.2</c:v>
                </c:pt>
                <c:pt idx="543">
                  <c:v>104.5</c:v>
                </c:pt>
                <c:pt idx="544">
                  <c:v>78.3</c:v>
                </c:pt>
                <c:pt idx="545">
                  <c:v>86.1</c:v>
                </c:pt>
                <c:pt idx="546">
                  <c:v>92.2</c:v>
                </c:pt>
                <c:pt idx="547">
                  <c:v>93.9</c:v>
                </c:pt>
                <c:pt idx="548">
                  <c:v>55.2</c:v>
                </c:pt>
                <c:pt idx="549">
                  <c:v>71</c:v>
                </c:pt>
                <c:pt idx="550">
                  <c:v>72.5</c:v>
                </c:pt>
                <c:pt idx="551">
                  <c:v>61</c:v>
                </c:pt>
                <c:pt idx="552">
                  <c:v>102.3</c:v>
                </c:pt>
                <c:pt idx="553">
                  <c:v>60.6</c:v>
                </c:pt>
                <c:pt idx="554">
                  <c:v>81.5</c:v>
                </c:pt>
                <c:pt idx="555">
                  <c:v>83.7</c:v>
                </c:pt>
                <c:pt idx="556">
                  <c:v>54.4</c:v>
                </c:pt>
                <c:pt idx="557">
                  <c:v>62.7</c:v>
                </c:pt>
                <c:pt idx="558">
                  <c:v>54</c:v>
                </c:pt>
                <c:pt idx="559">
                  <c:v>73.099999999999994</c:v>
                </c:pt>
                <c:pt idx="560">
                  <c:v>68.900000000000006</c:v>
                </c:pt>
                <c:pt idx="561">
                  <c:v>94.4</c:v>
                </c:pt>
                <c:pt idx="562">
                  <c:v>80</c:v>
                </c:pt>
                <c:pt idx="563">
                  <c:v>83.1</c:v>
                </c:pt>
                <c:pt idx="564">
                  <c:v>70.2</c:v>
                </c:pt>
                <c:pt idx="565">
                  <c:v>80.3</c:v>
                </c:pt>
                <c:pt idx="566">
                  <c:v>39</c:v>
                </c:pt>
                <c:pt idx="567">
                  <c:v>83</c:v>
                </c:pt>
                <c:pt idx="568">
                  <c:v>91.6</c:v>
                </c:pt>
                <c:pt idx="569">
                  <c:v>77.400000000000006</c:v>
                </c:pt>
                <c:pt idx="570">
                  <c:v>110.4</c:v>
                </c:pt>
                <c:pt idx="571">
                  <c:v>65.599999999999994</c:v>
                </c:pt>
                <c:pt idx="572">
                  <c:v>96.1</c:v>
                </c:pt>
                <c:pt idx="573">
                  <c:v>60.2</c:v>
                </c:pt>
                <c:pt idx="574">
                  <c:v>73</c:v>
                </c:pt>
                <c:pt idx="575">
                  <c:v>84.1</c:v>
                </c:pt>
                <c:pt idx="576">
                  <c:v>85.2</c:v>
                </c:pt>
                <c:pt idx="577">
                  <c:v>91.7</c:v>
                </c:pt>
                <c:pt idx="578">
                  <c:v>111.9</c:v>
                </c:pt>
                <c:pt idx="579">
                  <c:v>68.5</c:v>
                </c:pt>
                <c:pt idx="580">
                  <c:v>88.6</c:v>
                </c:pt>
                <c:pt idx="581">
                  <c:v>43.3</c:v>
                </c:pt>
                <c:pt idx="582">
                  <c:v>77.3</c:v>
                </c:pt>
                <c:pt idx="583">
                  <c:v>87.9</c:v>
                </c:pt>
                <c:pt idx="584">
                  <c:v>59.2</c:v>
                </c:pt>
                <c:pt idx="585">
                  <c:v>77.599999999999994</c:v>
                </c:pt>
                <c:pt idx="586">
                  <c:v>99.6</c:v>
                </c:pt>
                <c:pt idx="587">
                  <c:v>86.7</c:v>
                </c:pt>
                <c:pt idx="588">
                  <c:v>73.2</c:v>
                </c:pt>
                <c:pt idx="589">
                  <c:v>76.2</c:v>
                </c:pt>
                <c:pt idx="590">
                  <c:v>82.4</c:v>
                </c:pt>
                <c:pt idx="591">
                  <c:v>83.1</c:v>
                </c:pt>
                <c:pt idx="592">
                  <c:v>67.5</c:v>
                </c:pt>
                <c:pt idx="593">
                  <c:v>118</c:v>
                </c:pt>
                <c:pt idx="594">
                  <c:v>79.7</c:v>
                </c:pt>
                <c:pt idx="595">
                  <c:v>80.7</c:v>
                </c:pt>
                <c:pt idx="596">
                  <c:v>61</c:v>
                </c:pt>
                <c:pt idx="597">
                  <c:v>89.5</c:v>
                </c:pt>
                <c:pt idx="598">
                  <c:v>69.5</c:v>
                </c:pt>
                <c:pt idx="599">
                  <c:v>63</c:v>
                </c:pt>
                <c:pt idx="600">
                  <c:v>83.6</c:v>
                </c:pt>
                <c:pt idx="601">
                  <c:v>75.400000000000006</c:v>
                </c:pt>
                <c:pt idx="602">
                  <c:v>75.599999999999994</c:v>
                </c:pt>
                <c:pt idx="603">
                  <c:v>82</c:v>
                </c:pt>
                <c:pt idx="604">
                  <c:v>82.2</c:v>
                </c:pt>
                <c:pt idx="605">
                  <c:v>88.1</c:v>
                </c:pt>
                <c:pt idx="606">
                  <c:v>67.5</c:v>
                </c:pt>
                <c:pt idx="607">
                  <c:v>62.7</c:v>
                </c:pt>
                <c:pt idx="608">
                  <c:v>79.099999999999994</c:v>
                </c:pt>
                <c:pt idx="609">
                  <c:v>101.9</c:v>
                </c:pt>
                <c:pt idx="610">
                  <c:v>58.7</c:v>
                </c:pt>
                <c:pt idx="611">
                  <c:v>67</c:v>
                </c:pt>
                <c:pt idx="612">
                  <c:v>96</c:v>
                </c:pt>
                <c:pt idx="613">
                  <c:v>68.3</c:v>
                </c:pt>
                <c:pt idx="614">
                  <c:v>84.9</c:v>
                </c:pt>
                <c:pt idx="615">
                  <c:v>74</c:v>
                </c:pt>
                <c:pt idx="616">
                  <c:v>83.9</c:v>
                </c:pt>
                <c:pt idx="617">
                  <c:v>75.900000000000006</c:v>
                </c:pt>
                <c:pt idx="618">
                  <c:v>65.099999999999994</c:v>
                </c:pt>
                <c:pt idx="619">
                  <c:v>76.599999999999994</c:v>
                </c:pt>
                <c:pt idx="620">
                  <c:v>79.2</c:v>
                </c:pt>
                <c:pt idx="621">
                  <c:v>73.900000000000006</c:v>
                </c:pt>
                <c:pt idx="622">
                  <c:v>55</c:v>
                </c:pt>
                <c:pt idx="623">
                  <c:v>94.5</c:v>
                </c:pt>
                <c:pt idx="624">
                  <c:v>54.7</c:v>
                </c:pt>
                <c:pt idx="625">
                  <c:v>100.3</c:v>
                </c:pt>
                <c:pt idx="626">
                  <c:v>59.9</c:v>
                </c:pt>
                <c:pt idx="627">
                  <c:v>61.2</c:v>
                </c:pt>
                <c:pt idx="628">
                  <c:v>84.7</c:v>
                </c:pt>
                <c:pt idx="629">
                  <c:v>84</c:v>
                </c:pt>
                <c:pt idx="630">
                  <c:v>70.099999999999994</c:v>
                </c:pt>
                <c:pt idx="631">
                  <c:v>72.7</c:v>
                </c:pt>
                <c:pt idx="632">
                  <c:v>92.1</c:v>
                </c:pt>
                <c:pt idx="633">
                  <c:v>78.8</c:v>
                </c:pt>
                <c:pt idx="634">
                  <c:v>68.2</c:v>
                </c:pt>
                <c:pt idx="635">
                  <c:v>68.099999999999994</c:v>
                </c:pt>
                <c:pt idx="636">
                  <c:v>79.3</c:v>
                </c:pt>
                <c:pt idx="637">
                  <c:v>66.3</c:v>
                </c:pt>
                <c:pt idx="638">
                  <c:v>73.5</c:v>
                </c:pt>
                <c:pt idx="639">
                  <c:v>96.7</c:v>
                </c:pt>
                <c:pt idx="640">
                  <c:v>101.9</c:v>
                </c:pt>
                <c:pt idx="641">
                  <c:v>85.2</c:v>
                </c:pt>
                <c:pt idx="642">
                  <c:v>76.5</c:v>
                </c:pt>
                <c:pt idx="643">
                  <c:v>89.5</c:v>
                </c:pt>
                <c:pt idx="644">
                  <c:v>64.400000000000006</c:v>
                </c:pt>
                <c:pt idx="645">
                  <c:v>97.2</c:v>
                </c:pt>
                <c:pt idx="646">
                  <c:v>89.1</c:v>
                </c:pt>
                <c:pt idx="647">
                  <c:v>106.6</c:v>
                </c:pt>
                <c:pt idx="648">
                  <c:v>53.3</c:v>
                </c:pt>
                <c:pt idx="649">
                  <c:v>83.1</c:v>
                </c:pt>
                <c:pt idx="650">
                  <c:v>87.2</c:v>
                </c:pt>
                <c:pt idx="651">
                  <c:v>77.400000000000006</c:v>
                </c:pt>
                <c:pt idx="652">
                  <c:v>73.7</c:v>
                </c:pt>
                <c:pt idx="653">
                  <c:v>86.3</c:v>
                </c:pt>
                <c:pt idx="654">
                  <c:v>80</c:v>
                </c:pt>
                <c:pt idx="655">
                  <c:v>80.7</c:v>
                </c:pt>
                <c:pt idx="656">
                  <c:v>64.7</c:v>
                </c:pt>
                <c:pt idx="657">
                  <c:v>73.099999999999994</c:v>
                </c:pt>
                <c:pt idx="658">
                  <c:v>105.3</c:v>
                </c:pt>
                <c:pt idx="659">
                  <c:v>69.5</c:v>
                </c:pt>
                <c:pt idx="660">
                  <c:v>93.2</c:v>
                </c:pt>
                <c:pt idx="661">
                  <c:v>82.4</c:v>
                </c:pt>
                <c:pt idx="662">
                  <c:v>59.7</c:v>
                </c:pt>
                <c:pt idx="663">
                  <c:v>73.599999999999994</c:v>
                </c:pt>
                <c:pt idx="664">
                  <c:v>87.8</c:v>
                </c:pt>
                <c:pt idx="665">
                  <c:v>76.2</c:v>
                </c:pt>
                <c:pt idx="666">
                  <c:v>84.8</c:v>
                </c:pt>
                <c:pt idx="667">
                  <c:v>81.400000000000006</c:v>
                </c:pt>
                <c:pt idx="668">
                  <c:v>75.900000000000006</c:v>
                </c:pt>
                <c:pt idx="669">
                  <c:v>80.099999999999994</c:v>
                </c:pt>
                <c:pt idx="670">
                  <c:v>85.3</c:v>
                </c:pt>
                <c:pt idx="671">
                  <c:v>92.2</c:v>
                </c:pt>
                <c:pt idx="672">
                  <c:v>66.400000000000006</c:v>
                </c:pt>
                <c:pt idx="673">
                  <c:v>68.7</c:v>
                </c:pt>
                <c:pt idx="674">
                  <c:v>106.7</c:v>
                </c:pt>
                <c:pt idx="675">
                  <c:v>87.4</c:v>
                </c:pt>
                <c:pt idx="676">
                  <c:v>94.7</c:v>
                </c:pt>
                <c:pt idx="677">
                  <c:v>97.1</c:v>
                </c:pt>
                <c:pt idx="678">
                  <c:v>91</c:v>
                </c:pt>
                <c:pt idx="679">
                  <c:v>67.5</c:v>
                </c:pt>
                <c:pt idx="680">
                  <c:v>94.7</c:v>
                </c:pt>
                <c:pt idx="681">
                  <c:v>92.8</c:v>
                </c:pt>
                <c:pt idx="682">
                  <c:v>66.7</c:v>
                </c:pt>
                <c:pt idx="683">
                  <c:v>61</c:v>
                </c:pt>
                <c:pt idx="684">
                  <c:v>92.4</c:v>
                </c:pt>
                <c:pt idx="685">
                  <c:v>82.2</c:v>
                </c:pt>
                <c:pt idx="686">
                  <c:v>89.7</c:v>
                </c:pt>
                <c:pt idx="687">
                  <c:v>60.2</c:v>
                </c:pt>
                <c:pt idx="688">
                  <c:v>85.2</c:v>
                </c:pt>
                <c:pt idx="689">
                  <c:v>78.599999999999994</c:v>
                </c:pt>
                <c:pt idx="690">
                  <c:v>84.4</c:v>
                </c:pt>
                <c:pt idx="691">
                  <c:v>83.6</c:v>
                </c:pt>
                <c:pt idx="692">
                  <c:v>65</c:v>
                </c:pt>
                <c:pt idx="693">
                  <c:v>96.3</c:v>
                </c:pt>
                <c:pt idx="694">
                  <c:v>62.5</c:v>
                </c:pt>
                <c:pt idx="695">
                  <c:v>62.5</c:v>
                </c:pt>
                <c:pt idx="696">
                  <c:v>74.099999999999994</c:v>
                </c:pt>
                <c:pt idx="697">
                  <c:v>82.5</c:v>
                </c:pt>
                <c:pt idx="698">
                  <c:v>76.599999999999994</c:v>
                </c:pt>
                <c:pt idx="699">
                  <c:v>81.2</c:v>
                </c:pt>
                <c:pt idx="700">
                  <c:v>56.2</c:v>
                </c:pt>
                <c:pt idx="701">
                  <c:v>87.7</c:v>
                </c:pt>
                <c:pt idx="702">
                  <c:v>93.9</c:v>
                </c:pt>
                <c:pt idx="703">
                  <c:v>105.9</c:v>
                </c:pt>
                <c:pt idx="704">
                  <c:v>95.2</c:v>
                </c:pt>
                <c:pt idx="705">
                  <c:v>64.400000000000006</c:v>
                </c:pt>
                <c:pt idx="706">
                  <c:v>69.2</c:v>
                </c:pt>
                <c:pt idx="707">
                  <c:v>94</c:v>
                </c:pt>
                <c:pt idx="708">
                  <c:v>79.5</c:v>
                </c:pt>
                <c:pt idx="709">
                  <c:v>50.9</c:v>
                </c:pt>
                <c:pt idx="710">
                  <c:v>103.9</c:v>
                </c:pt>
                <c:pt idx="711">
                  <c:v>97.9</c:v>
                </c:pt>
                <c:pt idx="712">
                  <c:v>75.900000000000006</c:v>
                </c:pt>
                <c:pt idx="713">
                  <c:v>101.9</c:v>
                </c:pt>
                <c:pt idx="714">
                  <c:v>64.5</c:v>
                </c:pt>
                <c:pt idx="715">
                  <c:v>108.1</c:v>
                </c:pt>
                <c:pt idx="716">
                  <c:v>66.099999999999994</c:v>
                </c:pt>
                <c:pt idx="717">
                  <c:v>73.3</c:v>
                </c:pt>
                <c:pt idx="718">
                  <c:v>76.400000000000006</c:v>
                </c:pt>
                <c:pt idx="719">
                  <c:v>84.3</c:v>
                </c:pt>
                <c:pt idx="720">
                  <c:v>97</c:v>
                </c:pt>
                <c:pt idx="721">
                  <c:v>99.8</c:v>
                </c:pt>
                <c:pt idx="722">
                  <c:v>81.3</c:v>
                </c:pt>
                <c:pt idx="723">
                  <c:v>93.6</c:v>
                </c:pt>
                <c:pt idx="724">
                  <c:v>98.8</c:v>
                </c:pt>
                <c:pt idx="725">
                  <c:v>93.9</c:v>
                </c:pt>
                <c:pt idx="726">
                  <c:v>67.599999999999994</c:v>
                </c:pt>
                <c:pt idx="727">
                  <c:v>98.7</c:v>
                </c:pt>
                <c:pt idx="728">
                  <c:v>83.5</c:v>
                </c:pt>
                <c:pt idx="729">
                  <c:v>87.6</c:v>
                </c:pt>
                <c:pt idx="730">
                  <c:v>84.8</c:v>
                </c:pt>
                <c:pt idx="731">
                  <c:v>98.4</c:v>
                </c:pt>
                <c:pt idx="732">
                  <c:v>97.3</c:v>
                </c:pt>
                <c:pt idx="733">
                  <c:v>79.2</c:v>
                </c:pt>
                <c:pt idx="734">
                  <c:v>75.7</c:v>
                </c:pt>
                <c:pt idx="735">
                  <c:v>68.900000000000006</c:v>
                </c:pt>
                <c:pt idx="736">
                  <c:v>84.5</c:v>
                </c:pt>
                <c:pt idx="737">
                  <c:v>95.2</c:v>
                </c:pt>
                <c:pt idx="738">
                  <c:v>75</c:v>
                </c:pt>
                <c:pt idx="739">
                  <c:v>74.8</c:v>
                </c:pt>
                <c:pt idx="740">
                  <c:v>102.9</c:v>
                </c:pt>
                <c:pt idx="741">
                  <c:v>87.7</c:v>
                </c:pt>
                <c:pt idx="742">
                  <c:v>69.7</c:v>
                </c:pt>
                <c:pt idx="743">
                  <c:v>89.8</c:v>
                </c:pt>
                <c:pt idx="744">
                  <c:v>82.6</c:v>
                </c:pt>
                <c:pt idx="745">
                  <c:v>109.6</c:v>
                </c:pt>
                <c:pt idx="746">
                  <c:v>88.9</c:v>
                </c:pt>
                <c:pt idx="747">
                  <c:v>67.900000000000006</c:v>
                </c:pt>
                <c:pt idx="748">
                  <c:v>103.8</c:v>
                </c:pt>
                <c:pt idx="749">
                  <c:v>98.9</c:v>
                </c:pt>
                <c:pt idx="750">
                  <c:v>87.9</c:v>
                </c:pt>
                <c:pt idx="751">
                  <c:v>72.599999999999994</c:v>
                </c:pt>
                <c:pt idx="752">
                  <c:v>75.900000000000006</c:v>
                </c:pt>
                <c:pt idx="753">
                  <c:v>86</c:v>
                </c:pt>
                <c:pt idx="754">
                  <c:v>81.900000000000006</c:v>
                </c:pt>
                <c:pt idx="755">
                  <c:v>98.4</c:v>
                </c:pt>
                <c:pt idx="756">
                  <c:v>90.2</c:v>
                </c:pt>
                <c:pt idx="757">
                  <c:v>73.900000000000006</c:v>
                </c:pt>
                <c:pt idx="758">
                  <c:v>129.30000000000001</c:v>
                </c:pt>
                <c:pt idx="759">
                  <c:v>87.7</c:v>
                </c:pt>
                <c:pt idx="760">
                  <c:v>75.5</c:v>
                </c:pt>
                <c:pt idx="761">
                  <c:v>85.6</c:v>
                </c:pt>
                <c:pt idx="762">
                  <c:v>82.4</c:v>
                </c:pt>
                <c:pt idx="763">
                  <c:v>86.7</c:v>
                </c:pt>
                <c:pt idx="764">
                  <c:v>84.3</c:v>
                </c:pt>
                <c:pt idx="765">
                  <c:v>72.5</c:v>
                </c:pt>
                <c:pt idx="766">
                  <c:v>68.3</c:v>
                </c:pt>
                <c:pt idx="767">
                  <c:v>89.3</c:v>
                </c:pt>
                <c:pt idx="768">
                  <c:v>97.9</c:v>
                </c:pt>
                <c:pt idx="769">
                  <c:v>72.400000000000006</c:v>
                </c:pt>
                <c:pt idx="770">
                  <c:v>70.8</c:v>
                </c:pt>
                <c:pt idx="771">
                  <c:v>68.2</c:v>
                </c:pt>
                <c:pt idx="772">
                  <c:v>60.1</c:v>
                </c:pt>
                <c:pt idx="773">
                  <c:v>78.099999999999994</c:v>
                </c:pt>
                <c:pt idx="774">
                  <c:v>94.8</c:v>
                </c:pt>
                <c:pt idx="775">
                  <c:v>95.5</c:v>
                </c:pt>
                <c:pt idx="776">
                  <c:v>60.8</c:v>
                </c:pt>
                <c:pt idx="777">
                  <c:v>81</c:v>
                </c:pt>
                <c:pt idx="778">
                  <c:v>65.5</c:v>
                </c:pt>
                <c:pt idx="779">
                  <c:v>78.2</c:v>
                </c:pt>
                <c:pt idx="780">
                  <c:v>68.8</c:v>
                </c:pt>
                <c:pt idx="781">
                  <c:v>80.7</c:v>
                </c:pt>
                <c:pt idx="782">
                  <c:v>81.400000000000006</c:v>
                </c:pt>
                <c:pt idx="783">
                  <c:v>101</c:v>
                </c:pt>
                <c:pt idx="784">
                  <c:v>67.400000000000006</c:v>
                </c:pt>
                <c:pt idx="785">
                  <c:v>76.400000000000006</c:v>
                </c:pt>
                <c:pt idx="786">
                  <c:v>101.5</c:v>
                </c:pt>
                <c:pt idx="787">
                  <c:v>116.5</c:v>
                </c:pt>
                <c:pt idx="788">
                  <c:v>82.4</c:v>
                </c:pt>
                <c:pt idx="789">
                  <c:v>96.2</c:v>
                </c:pt>
                <c:pt idx="790">
                  <c:v>82.9</c:v>
                </c:pt>
                <c:pt idx="791">
                  <c:v>72.3</c:v>
                </c:pt>
                <c:pt idx="792">
                  <c:v>83.1</c:v>
                </c:pt>
                <c:pt idx="793">
                  <c:v>81.900000000000006</c:v>
                </c:pt>
                <c:pt idx="794">
                  <c:v>95.8</c:v>
                </c:pt>
                <c:pt idx="795">
                  <c:v>81</c:v>
                </c:pt>
                <c:pt idx="796">
                  <c:v>82.3</c:v>
                </c:pt>
                <c:pt idx="797">
                  <c:v>63</c:v>
                </c:pt>
                <c:pt idx="798">
                  <c:v>65.900000000000006</c:v>
                </c:pt>
                <c:pt idx="799">
                  <c:v>80.900000000000006</c:v>
                </c:pt>
                <c:pt idx="800">
                  <c:v>75.400000000000006</c:v>
                </c:pt>
                <c:pt idx="801">
                  <c:v>84.9</c:v>
                </c:pt>
                <c:pt idx="802">
                  <c:v>90.7</c:v>
                </c:pt>
                <c:pt idx="803">
                  <c:v>68.8</c:v>
                </c:pt>
                <c:pt idx="804">
                  <c:v>91.4</c:v>
                </c:pt>
                <c:pt idx="805">
                  <c:v>72.8</c:v>
                </c:pt>
                <c:pt idx="806">
                  <c:v>52.4</c:v>
                </c:pt>
                <c:pt idx="807">
                  <c:v>78.5</c:v>
                </c:pt>
                <c:pt idx="808">
                  <c:v>85.9</c:v>
                </c:pt>
                <c:pt idx="809">
                  <c:v>76.2</c:v>
                </c:pt>
                <c:pt idx="810">
                  <c:v>86.9</c:v>
                </c:pt>
                <c:pt idx="811">
                  <c:v>76.5</c:v>
                </c:pt>
                <c:pt idx="812">
                  <c:v>77.7</c:v>
                </c:pt>
                <c:pt idx="813">
                  <c:v>65.2</c:v>
                </c:pt>
                <c:pt idx="814">
                  <c:v>63.7</c:v>
                </c:pt>
                <c:pt idx="815">
                  <c:v>75.400000000000006</c:v>
                </c:pt>
                <c:pt idx="816">
                  <c:v>68.599999999999994</c:v>
                </c:pt>
                <c:pt idx="817">
                  <c:v>76.599999999999994</c:v>
                </c:pt>
                <c:pt idx="818">
                  <c:v>59.5</c:v>
                </c:pt>
                <c:pt idx="819">
                  <c:v>93.9</c:v>
                </c:pt>
                <c:pt idx="820">
                  <c:v>91.2</c:v>
                </c:pt>
                <c:pt idx="821">
                  <c:v>73.5</c:v>
                </c:pt>
                <c:pt idx="822">
                  <c:v>66.400000000000006</c:v>
                </c:pt>
                <c:pt idx="823">
                  <c:v>84.1</c:v>
                </c:pt>
                <c:pt idx="824">
                  <c:v>73.8</c:v>
                </c:pt>
                <c:pt idx="825">
                  <c:v>74.3</c:v>
                </c:pt>
                <c:pt idx="826">
                  <c:v>86.3</c:v>
                </c:pt>
                <c:pt idx="827">
                  <c:v>56.1</c:v>
                </c:pt>
                <c:pt idx="828">
                  <c:v>81.3</c:v>
                </c:pt>
                <c:pt idx="829">
                  <c:v>87.8</c:v>
                </c:pt>
                <c:pt idx="830">
                  <c:v>78.8</c:v>
                </c:pt>
                <c:pt idx="831">
                  <c:v>103.4</c:v>
                </c:pt>
                <c:pt idx="832">
                  <c:v>82.3</c:v>
                </c:pt>
                <c:pt idx="833">
                  <c:v>83.4</c:v>
                </c:pt>
                <c:pt idx="834">
                  <c:v>67.3</c:v>
                </c:pt>
                <c:pt idx="835">
                  <c:v>71.3</c:v>
                </c:pt>
                <c:pt idx="836">
                  <c:v>92.4</c:v>
                </c:pt>
                <c:pt idx="837">
                  <c:v>76.400000000000006</c:v>
                </c:pt>
                <c:pt idx="838">
                  <c:v>92.3</c:v>
                </c:pt>
                <c:pt idx="839">
                  <c:v>90.9</c:v>
                </c:pt>
                <c:pt idx="840">
                  <c:v>55.9</c:v>
                </c:pt>
                <c:pt idx="841">
                  <c:v>84.1</c:v>
                </c:pt>
                <c:pt idx="842">
                  <c:v>86.7</c:v>
                </c:pt>
                <c:pt idx="843">
                  <c:v>68.8</c:v>
                </c:pt>
                <c:pt idx="844">
                  <c:v>60.6</c:v>
                </c:pt>
                <c:pt idx="845">
                  <c:v>87.4</c:v>
                </c:pt>
                <c:pt idx="846">
                  <c:v>92.3</c:v>
                </c:pt>
                <c:pt idx="847">
                  <c:v>79.2</c:v>
                </c:pt>
                <c:pt idx="848">
                  <c:v>102.3</c:v>
                </c:pt>
                <c:pt idx="849">
                  <c:v>107.7</c:v>
                </c:pt>
                <c:pt idx="850">
                  <c:v>88.1</c:v>
                </c:pt>
                <c:pt idx="851">
                  <c:v>75.2</c:v>
                </c:pt>
                <c:pt idx="852">
                  <c:v>78.400000000000006</c:v>
                </c:pt>
                <c:pt idx="853">
                  <c:v>91.9</c:v>
                </c:pt>
                <c:pt idx="854">
                  <c:v>70.5</c:v>
                </c:pt>
                <c:pt idx="855">
                  <c:v>101.3</c:v>
                </c:pt>
                <c:pt idx="856">
                  <c:v>79.099999999999994</c:v>
                </c:pt>
                <c:pt idx="857">
                  <c:v>54.2</c:v>
                </c:pt>
                <c:pt idx="858">
                  <c:v>88.4</c:v>
                </c:pt>
                <c:pt idx="859">
                  <c:v>78.2</c:v>
                </c:pt>
                <c:pt idx="860">
                  <c:v>86</c:v>
                </c:pt>
                <c:pt idx="861">
                  <c:v>62.1</c:v>
                </c:pt>
                <c:pt idx="862">
                  <c:v>100.8</c:v>
                </c:pt>
                <c:pt idx="863">
                  <c:v>88.5</c:v>
                </c:pt>
                <c:pt idx="864">
                  <c:v>95.6</c:v>
                </c:pt>
                <c:pt idx="865">
                  <c:v>112</c:v>
                </c:pt>
                <c:pt idx="866">
                  <c:v>91.6</c:v>
                </c:pt>
                <c:pt idx="867">
                  <c:v>82.1</c:v>
                </c:pt>
                <c:pt idx="868">
                  <c:v>76.2</c:v>
                </c:pt>
                <c:pt idx="869">
                  <c:v>72</c:v>
                </c:pt>
                <c:pt idx="870">
                  <c:v>81.599999999999994</c:v>
                </c:pt>
                <c:pt idx="871">
                  <c:v>100.3</c:v>
                </c:pt>
                <c:pt idx="872">
                  <c:v>88.4</c:v>
                </c:pt>
                <c:pt idx="873">
                  <c:v>64.7</c:v>
                </c:pt>
                <c:pt idx="874">
                  <c:v>60.5</c:v>
                </c:pt>
                <c:pt idx="875">
                  <c:v>62.5</c:v>
                </c:pt>
                <c:pt idx="876">
                  <c:v>89.6</c:v>
                </c:pt>
                <c:pt idx="877">
                  <c:v>81.599999999999994</c:v>
                </c:pt>
                <c:pt idx="878">
                  <c:v>103.6</c:v>
                </c:pt>
                <c:pt idx="879">
                  <c:v>91.5</c:v>
                </c:pt>
                <c:pt idx="880">
                  <c:v>91.1</c:v>
                </c:pt>
                <c:pt idx="881">
                  <c:v>73.099999999999994</c:v>
                </c:pt>
                <c:pt idx="882">
                  <c:v>63.7</c:v>
                </c:pt>
                <c:pt idx="883">
                  <c:v>75.400000000000006</c:v>
                </c:pt>
                <c:pt idx="884">
                  <c:v>85.3</c:v>
                </c:pt>
                <c:pt idx="885">
                  <c:v>64.400000000000006</c:v>
                </c:pt>
                <c:pt idx="886">
                  <c:v>85.8</c:v>
                </c:pt>
                <c:pt idx="887">
                  <c:v>86.6</c:v>
                </c:pt>
                <c:pt idx="888">
                  <c:v>82.9</c:v>
                </c:pt>
                <c:pt idx="889">
                  <c:v>65.400000000000006</c:v>
                </c:pt>
                <c:pt idx="890">
                  <c:v>82.5</c:v>
                </c:pt>
                <c:pt idx="891">
                  <c:v>79</c:v>
                </c:pt>
                <c:pt idx="892">
                  <c:v>77.8</c:v>
                </c:pt>
                <c:pt idx="893">
                  <c:v>72.900000000000006</c:v>
                </c:pt>
                <c:pt idx="894">
                  <c:v>74.099999999999994</c:v>
                </c:pt>
                <c:pt idx="895">
                  <c:v>78.099999999999994</c:v>
                </c:pt>
                <c:pt idx="896">
                  <c:v>107.2</c:v>
                </c:pt>
                <c:pt idx="897">
                  <c:v>99.7</c:v>
                </c:pt>
                <c:pt idx="898">
                  <c:v>78.3</c:v>
                </c:pt>
                <c:pt idx="899">
                  <c:v>70.7</c:v>
                </c:pt>
                <c:pt idx="900">
                  <c:v>91.5</c:v>
                </c:pt>
                <c:pt idx="901">
                  <c:v>83.1</c:v>
                </c:pt>
                <c:pt idx="902">
                  <c:v>78.2</c:v>
                </c:pt>
                <c:pt idx="903">
                  <c:v>123.7</c:v>
                </c:pt>
                <c:pt idx="904">
                  <c:v>87.3</c:v>
                </c:pt>
                <c:pt idx="905">
                  <c:v>82.1</c:v>
                </c:pt>
                <c:pt idx="906">
                  <c:v>70.8</c:v>
                </c:pt>
                <c:pt idx="907">
                  <c:v>86.5</c:v>
                </c:pt>
                <c:pt idx="908">
                  <c:v>80.400000000000006</c:v>
                </c:pt>
                <c:pt idx="909">
                  <c:v>74.099999999999994</c:v>
                </c:pt>
                <c:pt idx="910">
                  <c:v>56.8</c:v>
                </c:pt>
                <c:pt idx="911">
                  <c:v>77.2</c:v>
                </c:pt>
                <c:pt idx="912">
                  <c:v>78.599999999999994</c:v>
                </c:pt>
                <c:pt idx="913">
                  <c:v>86.2</c:v>
                </c:pt>
                <c:pt idx="914">
                  <c:v>94.7</c:v>
                </c:pt>
                <c:pt idx="915">
                  <c:v>84.5</c:v>
                </c:pt>
                <c:pt idx="916">
                  <c:v>64.900000000000006</c:v>
                </c:pt>
                <c:pt idx="917">
                  <c:v>85.2</c:v>
                </c:pt>
                <c:pt idx="918">
                  <c:v>95.5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102784"/>
        <c:axId val="218366720"/>
      </c:scatterChart>
      <c:valAx>
        <c:axId val="21810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8366720"/>
        <c:crosses val="autoZero"/>
        <c:crossBetween val="midCat"/>
      </c:valAx>
      <c:valAx>
        <c:axId val="21836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102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82311002731029"/>
          <c:y val="0.12685651147706928"/>
          <c:w val="0.78777457448788546"/>
          <c:h val="0.69899830327280077"/>
        </c:manualLayout>
      </c:layout>
      <c:barChart>
        <c:barDir val="col"/>
        <c:grouping val="clustered"/>
        <c:varyColors val="0"/>
        <c:ser>
          <c:idx val="0"/>
          <c:order val="0"/>
          <c:spPr>
            <a:ln w="28575">
              <a:noFill/>
            </a:ln>
          </c:spPr>
          <c:invertIfNegative val="0"/>
          <c:cat>
            <c:numRef>
              <c:f>'Range Histograms'!$A$2:$A$21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'Range Histograms'!$B$2:$B$21</c:f>
              <c:numCache>
                <c:formatCode>General</c:formatCode>
                <c:ptCount val="20"/>
                <c:pt idx="0">
                  <c:v>1</c:v>
                </c:pt>
                <c:pt idx="1">
                  <c:v>18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15</c:v>
                </c:pt>
                <c:pt idx="6">
                  <c:v>7</c:v>
                </c:pt>
                <c:pt idx="7">
                  <c:v>22</c:v>
                </c:pt>
                <c:pt idx="8">
                  <c:v>8</c:v>
                </c:pt>
                <c:pt idx="9">
                  <c:v>8</c:v>
                </c:pt>
                <c:pt idx="10">
                  <c:v>13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  <c:pt idx="14">
                  <c:v>9</c:v>
                </c:pt>
                <c:pt idx="15">
                  <c:v>11</c:v>
                </c:pt>
                <c:pt idx="16">
                  <c:v>5</c:v>
                </c:pt>
                <c:pt idx="17">
                  <c:v>5</c:v>
                </c:pt>
                <c:pt idx="18">
                  <c:v>4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invertIfNegative val="0"/>
          <c:cat>
            <c:numRef>
              <c:f>'Range Histograms'!$A$2:$A$21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'Range Histograms'!$C$2:$C$21</c:f>
              <c:numCache>
                <c:formatCode>General</c:formatCode>
                <c:ptCount val="20"/>
                <c:pt idx="0">
                  <c:v>0</c:v>
                </c:pt>
                <c:pt idx="1">
                  <c:v>25</c:v>
                </c:pt>
                <c:pt idx="2">
                  <c:v>43</c:v>
                </c:pt>
                <c:pt idx="3">
                  <c:v>18</c:v>
                </c:pt>
                <c:pt idx="4">
                  <c:v>9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14</c:v>
                </c:pt>
                <c:pt idx="14">
                  <c:v>2</c:v>
                </c:pt>
                <c:pt idx="15">
                  <c:v>4</c:v>
                </c:pt>
                <c:pt idx="16">
                  <c:v>6</c:v>
                </c:pt>
                <c:pt idx="17">
                  <c:v>11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118016"/>
        <c:axId val="218119552"/>
      </c:barChart>
      <c:catAx>
        <c:axId val="21811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8119552"/>
        <c:crosses val="autoZero"/>
        <c:auto val="1"/>
        <c:lblAlgn val="ctr"/>
        <c:lblOffset val="100"/>
        <c:noMultiLvlLbl val="0"/>
      </c:catAx>
      <c:valAx>
        <c:axId val="218119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118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82311002731029"/>
          <c:y val="0.12685651147706928"/>
          <c:w val="0.78777457448788546"/>
          <c:h val="0.69899830327280077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numRef>
              <c:f>'Range Histograms'!$A$2:$A$21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'Range Histograms'!$D$2:$D$21</c:f>
              <c:numCache>
                <c:formatCode>General</c:formatCode>
                <c:ptCount val="20"/>
                <c:pt idx="0">
                  <c:v>11</c:v>
                </c:pt>
                <c:pt idx="1">
                  <c:v>288</c:v>
                </c:pt>
                <c:pt idx="2">
                  <c:v>574</c:v>
                </c:pt>
                <c:pt idx="3">
                  <c:v>199</c:v>
                </c:pt>
                <c:pt idx="4">
                  <c:v>70</c:v>
                </c:pt>
                <c:pt idx="5">
                  <c:v>46</c:v>
                </c:pt>
                <c:pt idx="6">
                  <c:v>21</c:v>
                </c:pt>
                <c:pt idx="7">
                  <c:v>15</c:v>
                </c:pt>
                <c:pt idx="8">
                  <c:v>15</c:v>
                </c:pt>
                <c:pt idx="9">
                  <c:v>8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143360"/>
        <c:axId val="218149248"/>
      </c:barChart>
      <c:catAx>
        <c:axId val="21814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8149248"/>
        <c:crosses val="autoZero"/>
        <c:auto val="1"/>
        <c:lblAlgn val="ctr"/>
        <c:lblOffset val="100"/>
        <c:noMultiLvlLbl val="0"/>
      </c:catAx>
      <c:valAx>
        <c:axId val="21814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143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361948</xdr:colOff>
      <xdr:row>0</xdr:row>
      <xdr:rowOff>173830</xdr:rowOff>
    </xdr:from>
    <xdr:to>
      <xdr:col>59</xdr:col>
      <xdr:colOff>219073</xdr:colOff>
      <xdr:row>16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526256</xdr:colOff>
      <xdr:row>0</xdr:row>
      <xdr:rowOff>133350</xdr:rowOff>
    </xdr:from>
    <xdr:to>
      <xdr:col>42</xdr:col>
      <xdr:colOff>179916</xdr:colOff>
      <xdr:row>21</xdr:row>
      <xdr:rowOff>69056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547688</xdr:colOff>
      <xdr:row>22</xdr:row>
      <xdr:rowOff>95249</xdr:rowOff>
    </xdr:from>
    <xdr:to>
      <xdr:col>46</xdr:col>
      <xdr:colOff>148167</xdr:colOff>
      <xdr:row>57</xdr:row>
      <xdr:rowOff>105832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0</xdr:colOff>
      <xdr:row>23</xdr:row>
      <xdr:rowOff>0</xdr:rowOff>
    </xdr:from>
    <xdr:to>
      <xdr:col>60</xdr:col>
      <xdr:colOff>267493</xdr:colOff>
      <xdr:row>44</xdr:row>
      <xdr:rowOff>115623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</xdr:row>
      <xdr:rowOff>61911</xdr:rowOff>
    </xdr:from>
    <xdr:to>
      <xdr:col>15</xdr:col>
      <xdr:colOff>123825</xdr:colOff>
      <xdr:row>23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180975</xdr:colOff>
      <xdr:row>23</xdr:row>
      <xdr:rowOff>95250</xdr:rowOff>
    </xdr:from>
    <xdr:to>
      <xdr:col>15</xdr:col>
      <xdr:colOff>114300</xdr:colOff>
      <xdr:row>43</xdr:row>
      <xdr:rowOff>52388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228601</xdr:colOff>
      <xdr:row>1</xdr:row>
      <xdr:rowOff>66676</xdr:rowOff>
    </xdr:from>
    <xdr:to>
      <xdr:col>35</xdr:col>
      <xdr:colOff>152401</xdr:colOff>
      <xdr:row>16</xdr:row>
      <xdr:rowOff>142876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250031</xdr:colOff>
      <xdr:row>18</xdr:row>
      <xdr:rowOff>95250</xdr:rowOff>
    </xdr:from>
    <xdr:to>
      <xdr:col>35</xdr:col>
      <xdr:colOff>173831</xdr:colOff>
      <xdr:row>33</xdr:row>
      <xdr:rowOff>159544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0</xdr:colOff>
      <xdr:row>35</xdr:row>
      <xdr:rowOff>0</xdr:rowOff>
    </xdr:from>
    <xdr:to>
      <xdr:col>34</xdr:col>
      <xdr:colOff>531019</xdr:colOff>
      <xdr:row>50</xdr:row>
      <xdr:rowOff>64293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438149</xdr:colOff>
      <xdr:row>0</xdr:row>
      <xdr:rowOff>161925</xdr:rowOff>
    </xdr:from>
    <xdr:to>
      <xdr:col>16</xdr:col>
      <xdr:colOff>133350</xdr:colOff>
      <xdr:row>17</xdr:row>
      <xdr:rowOff>42863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428625</xdr:colOff>
      <xdr:row>17</xdr:row>
      <xdr:rowOff>161925</xdr:rowOff>
    </xdr:from>
    <xdr:to>
      <xdr:col>16</xdr:col>
      <xdr:colOff>123826</xdr:colOff>
      <xdr:row>34</xdr:row>
      <xdr:rowOff>52388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466725</xdr:colOff>
      <xdr:row>34</xdr:row>
      <xdr:rowOff>152400</xdr:rowOff>
    </xdr:from>
    <xdr:to>
      <xdr:col>16</xdr:col>
      <xdr:colOff>161926</xdr:colOff>
      <xdr:row>51</xdr:row>
      <xdr:rowOff>42863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104774</xdr:rowOff>
    </xdr:from>
    <xdr:to>
      <xdr:col>11</xdr:col>
      <xdr:colOff>466725</xdr:colOff>
      <xdr:row>21</xdr:row>
      <xdr:rowOff>119063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171450</xdr:colOff>
      <xdr:row>5</xdr:row>
      <xdr:rowOff>14287</xdr:rowOff>
    </xdr:from>
    <xdr:to>
      <xdr:col>27</xdr:col>
      <xdr:colOff>476250</xdr:colOff>
      <xdr:row>20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6</xdr:row>
      <xdr:rowOff>80961</xdr:rowOff>
    </xdr:from>
    <xdr:to>
      <xdr:col>21</xdr:col>
      <xdr:colOff>171450</xdr:colOff>
      <xdr:row>36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2</xdr:row>
      <xdr:rowOff>71437</xdr:rowOff>
    </xdr:from>
    <xdr:to>
      <xdr:col>16</xdr:col>
      <xdr:colOff>380999</xdr:colOff>
      <xdr:row>23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25</xdr:row>
      <xdr:rowOff>0</xdr:rowOff>
    </xdr:from>
    <xdr:to>
      <xdr:col>16</xdr:col>
      <xdr:colOff>485775</xdr:colOff>
      <xdr:row>46</xdr:row>
      <xdr:rowOff>14288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prevatt/AppData/Local/Microsoft/Windows/Temporary%20Internet%20Files/Content.Outlook/IG5GZAMR/2012%20Eagle%20River%20DIDSON%20Analysis%20--%20Temporal%20Patterns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" refreshedDate="41228.325010879627" createdVersion="3" refreshedVersion="4" minRefreshableVersion="3" recordCount="1535">
  <cacheSource type="worksheet">
    <worksheetSource ref="A1:O1536" sheet="Raw Fish Counts"/>
  </cacheSource>
  <cacheFields count="12">
    <cacheField name="Date" numFmtId="0">
      <sharedItems containsSemiMixedTypes="0" containsNonDate="0" containsDate="1" containsString="0" minDate="2012-05-14T00:00:00" maxDate="2012-09-15T00:00:00" count="124">
        <d v="2012-05-22T00:00:00"/>
        <d v="2012-05-28T00:00:00"/>
        <d v="2012-05-29T00:00:00"/>
        <d v="2012-06-02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4T00:00:00"/>
        <d v="2012-07-15T00:00:00"/>
        <d v="2012-07-16T00:00:00"/>
        <d v="2012-07-17T00:00:00"/>
        <d v="2012-07-18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8T00:00:00"/>
        <d v="2012-09-09T00:00:00"/>
        <d v="2012-09-11T00:00:00"/>
        <d v="2012-09-13T00:00:00"/>
        <d v="2012-09-14T00:00:00"/>
        <d v="2012-06-29T00:00:00" u="1"/>
        <d v="2012-06-25T00:00:00" u="1"/>
        <d v="2012-06-21T00:00:00" u="1"/>
        <d v="2012-05-24T00:00:00" u="1"/>
        <d v="2012-09-07T00:00:00" u="1"/>
        <d v="2012-05-20T00:00:00" u="1"/>
        <d v="2012-06-01T00:00:00" u="1"/>
        <d v="2012-05-16T00:00:00" u="1"/>
        <d v="2012-07-29T00:00:00" u="1"/>
        <d v="2012-07-25T00:00:00" u="1"/>
        <d v="2012-07-21T00:00:00" u="1"/>
        <d v="2012-07-13T00:00:00" u="1"/>
        <d v="2012-06-28T00:00:00" u="1"/>
        <d v="2012-06-24T00:00:00" u="1"/>
        <d v="2012-05-31T00:00:00" u="1"/>
        <d v="2012-05-27T00:00:00" u="1"/>
        <d v="2012-09-10T00:00:00" u="1"/>
        <d v="2012-05-23T00:00:00" u="1"/>
        <d v="2012-09-06T00:00:00" u="1"/>
        <d v="2012-05-19T00:00:00" u="1"/>
        <d v="2012-05-15T00:00:00" u="1"/>
        <d v="2012-07-28T00:00:00" u="1"/>
        <d v="2012-07-24T00:00:00" u="1"/>
        <d v="2012-07-20T00:00:00" u="1"/>
        <d v="2012-06-27T00:00:00" u="1"/>
        <d v="2012-06-23T00:00:00" u="1"/>
        <d v="2012-05-30T00:00:00" u="1"/>
        <d v="2012-05-26T00:00:00" u="1"/>
        <d v="2012-06-03T00:00:00" u="1"/>
        <d v="2012-09-05T00:00:00" u="1"/>
        <d v="2012-05-18T00:00:00" u="1"/>
        <d v="2012-05-14T00:00:00" u="1"/>
        <d v="2012-07-27T00:00:00" u="1"/>
        <d v="2012-07-23T00:00:00" u="1"/>
        <d v="2012-07-19T00:00:00" u="1"/>
        <d v="2012-06-26T00:00:00" u="1"/>
        <d v="2012-06-22T00:00:00" u="1"/>
        <d v="2012-09-12T00:00:00" u="1"/>
        <d v="2012-05-25T00:00:00" u="1"/>
        <d v="2012-05-21T00:00:00" u="1"/>
        <d v="2012-05-17T00:00:00" u="1"/>
        <d v="2012-07-30T00:00:00" u="1"/>
        <d v="2012-07-26T00:00:00" u="1"/>
        <d v="2012-07-22T00:00:00" u="1"/>
      </sharedItems>
    </cacheField>
    <cacheField name="Time" numFmtId="0">
      <sharedItems containsSemiMixedTypes="0" containsNonDate="0" containsDate="1" containsString="0" minDate="1899-12-30T00:00:08" maxDate="1899-12-30T23:57:09"/>
    </cacheField>
    <cacheField name="Date Time" numFmtId="165">
      <sharedItems containsSemiMixedTypes="0" containsNonDate="0" containsDate="1" containsString="0" minDate="2012-05-22T20:02:47" maxDate="2012-09-14T22:13:39"/>
    </cacheField>
    <cacheField name="Direction" numFmtId="0">
      <sharedItems/>
    </cacheField>
    <cacheField name="Count" numFmtId="0">
      <sharedItems containsSemiMixedTypes="0" containsString="0" containsNumber="1" containsInteger="1" minValue="-1" maxValue="1"/>
    </cacheField>
    <cacheField name="R" numFmtId="0">
      <sharedItems containsSemiMixedTypes="0" containsString="0" containsNumber="1" minValue="0" maxValue="17.78"/>
    </cacheField>
    <cacheField name="Length (cm)" numFmtId="0">
      <sharedItems containsSemiMixedTypes="0" containsString="0" containsNumber="1" minValue="0" maxValue="152.6"/>
    </cacheField>
    <cacheField name="Stratum" numFmtId="0">
      <sharedItems containsSemiMixedTypes="0" containsString="0" containsNumber="1" containsInteger="1" minValue="1" maxValue="2"/>
    </cacheField>
    <cacheField name="Stratification Scheme" numFmtId="0">
      <sharedItems containsSemiMixedTypes="0" containsString="0" containsNumber="1" containsInteger="1" minValue="1" maxValue="2"/>
    </cacheField>
    <cacheField name="Overlap Start R" numFmtId="0">
      <sharedItems containsSemiMixedTypes="0" containsString="0" containsNumber="1" minValue="3.33" maxValue="9.59"/>
    </cacheField>
    <cacheField name="Overlap End R" numFmtId="0">
      <sharedItems containsSemiMixedTypes="0" containsString="0" containsNumber="1" minValue="10.42" maxValue="10.42"/>
    </cacheField>
    <cacheField name="Expanded Count" numFmtId="0">
      <sharedItems containsSemiMixedTypes="0" containsString="0" containsNumber="1" containsInteger="1" minValue="-2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M" refreshedDate="41228.325553587965" createdVersion="4" refreshedVersion="4" minRefreshableVersion="3" recordCount="111">
  <cacheSource type="worksheet">
    <worksheetSource ref="A1:M1" sheet="Fish R2" r:id="rId2"/>
  </cacheSource>
  <cacheFields count="12">
    <cacheField name="Date" numFmtId="14">
      <sharedItems containsSemiMixedTypes="0" containsNonDate="0" containsDate="1" containsString="0" minDate="2012-05-17T00:00:00" maxDate="2012-08-05T00:00:00" count="39">
        <d v="2012-05-17T00:00:00"/>
        <d v="2012-05-20T00:00:00"/>
        <d v="2012-05-22T00:00:00"/>
        <d v="2012-05-26T00:00:00"/>
        <d v="2012-05-28T00:00:00"/>
        <d v="2012-05-30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30T00:00:00"/>
        <d v="2012-07-01T00:00:00"/>
        <d v="2012-07-03T00:00:00"/>
        <d v="2012-07-04T00:00:00"/>
        <d v="2012-07-05T00:00:00"/>
        <d v="2012-07-08T00:00:00"/>
        <d v="2012-07-09T00:00:00"/>
        <d v="2012-07-10T00:00:00"/>
        <d v="2012-07-11T00:00:00"/>
        <d v="2012-07-12T00:00:00"/>
        <d v="2012-07-14T00:00:00"/>
        <d v="2012-07-31T00:00:00"/>
        <d v="2012-08-01T00:00:00"/>
        <d v="2012-08-02T00:00:00"/>
        <d v="2012-08-04T00:00:00"/>
      </sharedItems>
    </cacheField>
    <cacheField name="Time" numFmtId="21">
      <sharedItems containsSemiMixedTypes="0" containsNonDate="0" containsDate="1" containsString="0" minDate="1899-12-30T00:46:26" maxDate="1899-12-30T23:49:42"/>
    </cacheField>
    <cacheField name="Date Time" numFmtId="165">
      <sharedItems containsSemiMixedTypes="0" containsNonDate="0" containsDate="1" containsString="0" minDate="2012-05-17T04:53:21" maxDate="2012-08-04T16:26:56"/>
    </cacheField>
    <cacheField name="Direction" numFmtId="0">
      <sharedItems/>
    </cacheField>
    <cacheField name="Count" numFmtId="0">
      <sharedItems containsSemiMixedTypes="0" containsString="0" containsNumber="1" containsInteger="1" minValue="-1" maxValue="1"/>
    </cacheField>
    <cacheField name="R" numFmtId="0">
      <sharedItems containsSemiMixedTypes="0" containsString="0" containsNumber="1" minValue="5.63" maxValue="18.95"/>
    </cacheField>
    <cacheField name="Length (cm)" numFmtId="0">
      <sharedItems containsSemiMixedTypes="0" containsString="0" containsNumber="1" minValue="0" maxValue="128.30000000000001"/>
    </cacheField>
    <cacheField name="Stratum" numFmtId="0">
      <sharedItems containsSemiMixedTypes="0" containsString="0" containsNumber="1" containsInteger="1" minValue="2" maxValue="2"/>
    </cacheField>
    <cacheField name="Stratification Scheme" numFmtId="0">
      <sharedItems containsSemiMixedTypes="0" containsString="0" containsNumber="1" containsInteger="1" minValue="1" maxValue="2"/>
    </cacheField>
    <cacheField name="Overlap Start R" numFmtId="0">
      <sharedItems containsSemiMixedTypes="0" containsString="0" containsNumber="1" minValue="3.33" maxValue="9.59"/>
    </cacheField>
    <cacheField name="Overlap End R" numFmtId="0">
      <sharedItems containsSemiMixedTypes="0" containsString="0" containsNumber="1" minValue="10.42" maxValue="10.42"/>
    </cacheField>
    <cacheField name="Expanded Count" numFmtId="0">
      <sharedItems containsSemiMixedTypes="0" containsString="0" containsNumber="1" containsInteger="1" minValue="-2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M" refreshedDate="41230.538489120372" createdVersion="4" refreshedVersion="4" minRefreshableVersion="3" recordCount="1646">
  <cacheSource type="worksheet">
    <worksheetSource ref="A1:P1647" sheet="Raw Fish Counts"/>
  </cacheSource>
  <cacheFields count="18">
    <cacheField name="Date" numFmtId="0">
      <sharedItems containsSemiMixedTypes="0" containsNonDate="0" containsDate="1" containsString="0" minDate="2012-05-17T00:00:00" maxDate="2012-09-15T00:00:00"/>
    </cacheField>
    <cacheField name="Time" numFmtId="0">
      <sharedItems containsSemiMixedTypes="0" containsNonDate="0" containsDate="1" containsString="0" minDate="1899-12-30T00:00:08" maxDate="1899-12-30T23:57:09"/>
    </cacheField>
    <cacheField name="Date Time" numFmtId="165">
      <sharedItems containsSemiMixedTypes="0" containsNonDate="0" containsDate="1" containsString="0" minDate="2012-05-17T04:53:21" maxDate="2012-09-14T22:13:39"/>
    </cacheField>
    <cacheField name="Date Hour" numFmtId="165">
      <sharedItems containsSemiMixedTypes="0" containsNonDate="0" containsDate="1" containsString="0" minDate="2012-05-17T04:00:00" maxDate="2012-09-14T22:00:00"/>
    </cacheField>
    <cacheField name="Hour of Day" numFmtId="1">
      <sharedItems containsSemiMixedTypes="0" containsString="0" containsNumber="1" containsInteger="1" minValue="0" maxValue="23" count="24">
        <n v="4"/>
        <n v="11"/>
        <n v="2"/>
        <n v="20"/>
        <n v="3"/>
        <n v="0"/>
        <n v="1"/>
        <n v="6"/>
        <n v="23"/>
        <n v="14"/>
        <n v="15"/>
        <n v="16"/>
        <n v="13"/>
        <n v="17"/>
        <n v="18"/>
        <n v="7"/>
        <n v="8"/>
        <n v="10"/>
        <n v="5"/>
        <n v="9"/>
        <n v="21"/>
        <n v="12"/>
        <n v="22"/>
        <n v="19"/>
      </sharedItems>
    </cacheField>
    <cacheField name="Date Time 3-Hour Blocks" numFmtId="165">
      <sharedItems containsSemiMixedTypes="0" containsNonDate="0" containsDate="1" containsString="0" minDate="2012-05-17T06:00:00" maxDate="2012-09-14T21:00:00"/>
    </cacheField>
    <cacheField name="Previous High Tide Date Time" numFmtId="165">
      <sharedItems containsSemiMixedTypes="0" containsNonDate="0" containsDate="1" containsString="0" minDate="2012-05-16T17:49:00" maxDate="2012-09-14T19:16:00"/>
    </cacheField>
    <cacheField name="Hours Since High Tide" numFmtId="166">
      <sharedItems containsSemiMixedTypes="0" containsString="0" containsNumber="1" minValue="2.7777779032476246E-3" maxValue="13.656944444286637" count="1599">
        <n v="11.072500000067521"/>
        <n v="4.3986111111589707"/>
        <n v="5.2905555556062609"/>
        <n v="11.496388889034279"/>
        <n v="3.5166666666045785"/>
        <n v="2.0933333333814517"/>
        <n v="2.1033333334489726"/>
        <n v="0.90472222224343568"/>
        <n v="10.744999999995343"/>
        <n v="4.2777777824085206E-2"/>
        <n v="0.51166666665812954"/>
        <n v="10.807222222094424"/>
        <n v="8.128611111023929"/>
        <n v="0.51083333330461755"/>
        <n v="4.8308333334862255"/>
        <n v="6.6241666667629033"/>
        <n v="7.0530555556761101"/>
        <n v="9.0969444445800036"/>
        <n v="8.3991666666115634"/>
        <n v="8.905833333323244"/>
        <n v="10.270000000018626"/>
        <n v="7.2797222222434357"/>
        <n v="7.4802777778822929"/>
        <n v="3.8677777778939344"/>
        <n v="4.9969444443122484"/>
        <n v="3.5547222221503034"/>
        <n v="5.3241666665417142"/>
        <n v="9.7497222221572883"/>
        <n v="10.119999999878928"/>
        <n v="2.7911111111752689"/>
        <n v="3.9236111111822538"/>
        <n v="3.9297222223249264"/>
        <n v="4.059722222329583"/>
        <n v="5.8144444445497356"/>
        <n v="6.0147222223458812"/>
        <n v="10.631388888868969"/>
        <n v="11.24388888903195"/>
        <n v="1.3380555554176681"/>
        <n v="8.7986111110076308"/>
        <n v="1.2413888888549991"/>
        <n v="2.8425000000279397"/>
        <n v="4.5291666666744277"/>
        <n v="7.0152777777984738"/>
        <n v="7.1794444444240071"/>
        <n v="7.401666666730307"/>
        <n v="8.0991666666814126"/>
        <n v="9.3966666666674428"/>
        <n v="0.99499999999534339"/>
        <n v="5.8300000000745058"/>
        <n v="8.6947222222806886"/>
        <n v="0.6222222222131677"/>
        <n v="2.0788888888782822"/>
        <n v="2.093888888892252"/>
        <n v="2.1158333334024064"/>
        <n v="2.1522222222411074"/>
        <n v="2.3880555555224419"/>
        <n v="3.526111111161299"/>
        <n v="3.5263888888293877"/>
        <n v="4.2991666666930541"/>
        <n v="4.3316666666069068"/>
        <n v="4.9024999999674037"/>
        <n v="7.5583333333488554"/>
        <n v="7.6072222221409902"/>
        <n v="1.0825000000186265"/>
        <n v="2.0341666666790843"/>
        <n v="2.340000000083819"/>
        <n v="2.3436111111659557"/>
        <n v="3.2286111111170612"/>
        <n v="3.9988888889201917"/>
        <n v="5.2333333332790062"/>
        <n v="7.8108333333511837"/>
        <n v="8.746388888976071"/>
        <n v="9.0158333333674818"/>
        <n v="10.320277777849697"/>
        <n v="2.0522222220897675"/>
        <n v="5.0449999999254942"/>
        <n v="5.2224999998579733"/>
        <n v="1.1163888887967914"/>
        <n v="1.2369444444193505"/>
        <n v="4.129166666592937"/>
        <n v="4.8197222222224809"/>
        <n v="7.3644444443634711"/>
        <n v="7.5855555554735474"/>
        <n v="8.3255555555806495"/>
        <n v="10.215833333262708"/>
        <n v="3.1302777778473683"/>
        <n v="5.6005555556039326"/>
        <n v="6.1547222222434357"/>
        <n v="9.4949999999371357"/>
        <n v="11.814166666707024"/>
        <n v="12.803333333402406"/>
        <n v="0.30888888880144805"/>
        <n v="0.44111111102392897"/>
        <n v="0.469999999855645"/>
        <n v="0.81861111108446494"/>
        <n v="0.85861111100530252"/>
        <n v="0.89777777774725109"/>
        <n v="0.95555555541068316"/>
        <n v="1.0669444443192333"/>
        <n v="4.2599999999511056"/>
        <n v="4.4872222222038545"/>
        <n v="4.8611111110076308"/>
        <n v="7.9891666666371748"/>
        <n v="8.4716666666208766"/>
        <n v="10.409999999916181"/>
        <n v="10.850833333272021"/>
        <n v="2.0755555554642342"/>
        <n v="2.1799999998765998"/>
        <n v="3.4824999999837019"/>
        <n v="9.683888888801448"/>
        <n v="12.622777777723968"/>
        <n v="1.6236111110192724"/>
        <n v="2.7261111111729406"/>
        <n v="0.84500000003026798"/>
        <n v="1.2052777778590098"/>
        <n v="2.4299999999930151"/>
        <n v="7.9916666666977108"/>
        <n v="8.7913888888433576"/>
        <n v="10.906944444403052"/>
        <n v="1.0641666667652316"/>
        <n v="1.3000000000465661"/>
        <n v="2.8341666666674428"/>
        <n v="7.9363888889201917"/>
        <n v="0.46777777781244367"/>
        <n v="6.591388889006339"/>
        <n v="8.0833333334885538"/>
        <n v="8.5405555555480532"/>
        <n v="8.5925000000861473"/>
        <n v="11.648888888885267"/>
        <n v="11.830000000074506"/>
        <n v="0.10083333333022892"/>
        <n v="0.52749999985098839"/>
        <n v="0.58972222212469205"/>
        <n v="4.3591666665743105"/>
        <n v="4.628055555454921"/>
        <n v="4.6955555555177853"/>
        <n v="4.7136111111030914"/>
        <n v="5.2122222221223637"/>
        <n v="4.4444444531109184E-2"/>
        <n v="0.70888888888293877"/>
        <n v="1.0866666667861864"/>
        <n v="1.2019444444449618"/>
        <n v="10.619722222269047"/>
        <n v="12.19166666676756"/>
        <n v="2.9994444444891997"/>
        <n v="5.4025000000256114"/>
        <n v="8.1688888887874782"/>
        <n v="8.3186111110844649"/>
        <n v="0.29833333322312683"/>
        <n v="0.85305555554805323"/>
        <n v="2.7161111111054197"/>
        <n v="7.4861111110076308"/>
        <n v="8.1797222222085111"/>
        <n v="8.436666666646488"/>
        <n v="2.7875000000931323"/>
        <n v="3.6050000001559965"/>
        <n v="6.0638888889807276"/>
        <n v="6.6686111111193895"/>
        <n v="7.5877777778659947"/>
        <n v="7.6186111112474464"/>
        <n v="8.5880555556504987"/>
        <n v="1.6499999999650754"/>
        <n v="2.0852777778636664"/>
        <n v="9.1163888888549991"/>
        <n v="13.039166666683741"/>
        <n v="13.044999999983702"/>
        <n v="0.59333333338145167"/>
        <n v="0.6322222221060656"/>
        <n v="2.3961111110402271"/>
        <n v="3.5074999998905696"/>
        <n v="3.5297222222434357"/>
        <n v="4.2116666666697711"/>
        <n v="5.4469444443820976"/>
        <n v="5.4641666666138917"/>
        <n v="5.4744444443495013"/>
        <n v="5.4938888887991197"/>
        <n v="5.5975000000325963"/>
        <n v="5.9466666665975936"/>
        <n v="7.5533333332277834"/>
        <n v="8.4202777777682059"/>
        <n v="8.6724999999278225"/>
        <n v="10.116944444482215"/>
        <n v="1.1311111111426726"/>
        <n v="1.6738888888503425"/>
        <n v="1.9694444443448447"/>
        <n v="2.0433333332184702"/>
        <n v="4.5744444443844259"/>
        <n v="5.1280555555131286"/>
        <n v="5.2752777777495794"/>
        <n v="10.033333333209157"/>
        <n v="10.615277777658775"/>
        <n v="1.3797222222201526"/>
        <n v="1.941111111198552"/>
        <n v="2.876944444491528"/>
        <n v="2.9300000000512227"/>
        <n v="4.4255555556155741"/>
        <n v="4.4302777778939344"/>
        <n v="5.5955555556574836"/>
        <n v="6.4383333332953043"/>
        <n v="6.5200000000186265"/>
        <n v="9.1452777776867151"/>
        <n v="0.94944444444263354"/>
        <n v="2.8666666665812954"/>
        <n v="7.0386111111729406"/>
        <n v="8.752222222276032"/>
        <n v="10.146944444335531"/>
        <n v="10.289166666625533"/>
        <n v="11.225277777761221"/>
        <n v="11.709999999962747"/>
        <n v="0.40000000008149073"/>
        <n v="0.84888888895511627"/>
        <n v="0.89249999995809048"/>
        <n v="1.9705555555410683"/>
        <n v="3.0466666667489335"/>
        <n v="6.3944444444496185"/>
        <n v="6.9100000000325963"/>
        <n v="7.2511111110798083"/>
        <n v="7.9611111111589707"/>
        <n v="10.875555555685423"/>
        <n v="1.908888888778165"/>
        <n v="2.6483333333744667"/>
        <n v="3.8274999999557622"/>
        <n v="8.8827777777914889"/>
        <n v="8.9358333333511837"/>
        <n v="11.662222222192213"/>
        <n v="2.9766666668001562"/>
        <n v="6.4433333334163763"/>
        <n v="7.8227777777938172"/>
        <n v="2.8127777778427117"/>
        <n v="4.9169444444705732"/>
        <n v="10.414166666683741"/>
        <n v="4.9899999999906868"/>
        <n v="5.1625000001513399"/>
        <n v="5.8236111112637445"/>
        <n v="8.1216666667023674"/>
        <n v="5.8730555555666797"/>
        <n v="8.3697222222690471"/>
        <n v="11.459166666667443"/>
        <n v="2.717499999969732"/>
        <n v="4.3613888889667578"/>
        <n v="7.189444444491528"/>
        <n v="8.87361111107748"/>
        <n v="10.002500000002328"/>
        <n v="12.092499999969732"/>
        <n v="12.758611111028586"/>
        <n v="0.2930555556085892"/>
        <n v="1.4922222223249264"/>
        <n v="3.7158333333791234"/>
        <n v="4.6494444444542751"/>
        <n v="5.6500000000814907"/>
        <n v="6.7205555556574836"/>
        <n v="9.6008333333884366"/>
        <n v="6.3688888888573274"/>
        <n v="10.243333333230112"/>
        <n v="10.332499999960419"/>
        <n v="0.63555555552011356"/>
        <n v="1.0711111110867932"/>
        <n v="2.8511111110565253"/>
        <n v="4.0005555556272157"/>
        <n v="7.9824999999837019"/>
        <n v="4.4716666666790843"/>
        <n v="8.0297222222434357"/>
        <n v="0.30472222238313407"/>
        <n v="3.8172222223947756"/>
        <n v="7.276111111161299"/>
        <n v="1.8177777776727453"/>
        <n v="8.3347222221200354"/>
        <n v="8.6744444444775581"/>
        <n v="0.64611111109843478"/>
        <n v="1.495000000053551"/>
        <n v="1.9074999999138527"/>
        <n v="4.2297222222550772"/>
        <n v="6.6258333332953043"/>
        <n v="7.3155555555713363"/>
        <n v="7.8577777777682059"/>
        <n v="9.2072222221177071"/>
        <n v="10.688333333353512"/>
        <n v="11.088055555592291"/>
        <n v="11.931666666583624"/>
        <n v="2.4900000000488944"/>
        <n v="2.9030555555946194"/>
        <n v="0.74666666676057503"/>
        <n v="3.0841666667838581"/>
        <n v="5.5494444444193505"/>
        <n v="10.879999999946449"/>
        <n v="2.7299999999231659"/>
        <n v="3.1600000000325963"/>
        <n v="3.9941666666418314"/>
        <n v="5.5288888889481314"/>
        <n v="2.25"/>
        <n v="4.3469444444635883"/>
        <n v="5.2941666666883975"/>
        <n v="5.7311111111193895"/>
        <n v="5.9199999999837019"/>
        <n v="6.0388888888992369"/>
        <n v="6.09583333338378"/>
        <n v="8.3547222222550772"/>
        <n v="8.5619444443727843"/>
        <n v="10.897222222178243"/>
        <n v="3.4027777776354924"/>
        <n v="7.4113888887804933"/>
        <n v="11.57472222216893"/>
        <n v="11.793055555550382"/>
        <n v="12.178888888796791"/>
        <n v="0.18277777789626271"/>
        <n v="1.2000000000698492"/>
        <n v="1.5483333334559575"/>
        <n v="2.6669444444705732"/>
        <n v="2.7733333334326744"/>
        <n v="9.7408333334606141"/>
        <n v="11.174722222262062"/>
        <n v="11.229166666686069"/>
        <n v="7.1202777778962627"/>
        <n v="7.8258333333651535"/>
        <n v="0.11750000005122274"/>
        <n v="2.0213888888829388"/>
        <n v="2.0997222221922129"/>
        <n v="4.0200000000768341"/>
        <n v="4.1272222222178243"/>
        <n v="4.6377777778543532"/>
        <n v="9.3180555555154569"/>
        <n v="10.342222222185228"/>
        <n v="1.0552777777193114"/>
        <n v="2.9730555555433966"/>
        <n v="4.2399999999906868"/>
        <n v="12.098333333444316"/>
        <n v="12.348611111054197"/>
        <n v="0.79222222213866189"/>
        <n v="1.1144444444216788"/>
        <n v="2.9949999998789281"/>
        <n v="3.7783333333209157"/>
        <n v="6.0358333333279006"/>
        <n v="6.5463888887898065"/>
        <n v="7.1169444443075918"/>
        <n v="7.7291666666278616"/>
        <n v="10.676111111068167"/>
        <n v="9.4444445567205548E-3"/>
        <n v="7.4272222223225981"/>
        <n v="7.4836111111217178"/>
        <n v="7.9222222222597338"/>
        <n v="9.0869444445124827"/>
        <n v="4.0652777777868323"/>
        <n v="6.5552777778357267"/>
        <n v="8.3613888889085501"/>
        <n v="10.751388888980728"/>
        <n v="11.870555555680767"/>
        <n v="12.11138888890855"/>
        <n v="12.451666666776873"/>
        <n v="13.032500000030268"/>
        <n v="6.2361111111240461"/>
        <n v="6.7802777778706513"/>
        <n v="9.9091666666790843"/>
        <n v="10.480833333393093"/>
        <n v="0.48249999998370185"/>
        <n v="3.4527777777984738"/>
        <n v="5.8483333333279006"/>
        <n v="6.7841666666208766"/>
        <n v="7.4605555554153398"/>
        <n v="9.8463888888945803"/>
        <n v="1.3524999999208376"/>
        <n v="1.6336111110867932"/>
        <n v="1.6774999999324791"/>
        <n v="2.3422222223016433"/>
        <n v="2.7974999999860302"/>
        <n v="4.3105555556248873"/>
        <n v="4.4627777778077871"/>
        <n v="5.785277777700685"/>
        <n v="5.7863888888969086"/>
        <n v="6.280833333323244"/>
        <n v="7.4525000000721775"/>
        <n v="7.7547222222201526"/>
        <n v="8.3602777777123265"/>
        <n v="8.5380555554875173"/>
        <n v="8.8763888888061047"/>
        <n v="9.3280555555829778"/>
        <n v="9.3905555555247702"/>
        <n v="9.4566666667233221"/>
        <n v="9.8352777778054588"/>
        <n v="9.9808333333348855"/>
        <n v="10.861111111182254"/>
        <n v="0.31861111120088026"/>
        <n v="1.34305555553874"/>
        <n v="2.1536111111054197"/>
        <n v="2.3194444444379769"/>
        <n v="3.8319444443914108"/>
        <n v="3.8344444444519468"/>
        <n v="5.3261111110914499"/>
        <n v="5.343333333323244"/>
        <n v="5.3469444444053806"/>
        <n v="5.3536111110588536"/>
        <n v="5.3619444444193505"/>
        <n v="5.3624999999301508"/>
        <n v="5.3822222222224809"/>
        <n v="5.4580555554712191"/>
        <n v="5.8044444443075918"/>
        <n v="5.9027777777519077"/>
        <n v="5.9263888887944631"/>
        <n v="5.9486111109727062"/>
        <n v="5.9558333333116025"/>
        <n v="5.9680555554223247"/>
        <n v="6.2894444443518296"/>
        <n v="6.3191666665370576"/>
        <n v="6.3472222221898846"/>
        <n v="6.3644444444216788"/>
        <n v="6.3672222221503034"/>
        <n v="6.3997222222387791"/>
        <n v="6.4788888889015652"/>
        <n v="6.7922222221386619"/>
        <n v="6.8097222222131677"/>
        <n v="6.8316666665486991"/>
        <n v="6.8599999998696148"/>
        <n v="6.871388888801448"/>
        <n v="6.8966666665510274"/>
        <n v="6.934999999939464"/>
        <n v="6.9791666666278616"/>
        <n v="6.9822222221991979"/>
        <n v="6.9980555555666797"/>
        <n v="7.279444444400724"/>
        <n v="7.3005555555573665"/>
        <n v="7.3122222221572883"/>
        <n v="7.3630555554991588"/>
        <n v="7.3811111110844649"/>
        <n v="7.4322222220944241"/>
        <n v="7.4324999999371357"/>
        <n v="7.4897222220897675"/>
        <n v="7.9241666666348465"/>
        <n v="8.7694444443332031"/>
        <n v="8.7916666666860692"/>
        <n v="8.8358333331998438"/>
        <n v="8.847222222131677"/>
        <n v="8.8680555554456078"/>
        <n v="8.8699999999953434"/>
        <n v="8.8724999998812564"/>
        <n v="8.90416666661622"/>
        <n v="9.0369444443495013"/>
        <n v="9.0399999999208376"/>
        <n v="9.3316666666651145"/>
        <n v="9.3361111111007631"/>
        <n v="9.3999999999068677"/>
        <n v="9.7922222221386619"/>
        <n v="9.8308333331951872"/>
        <n v="9.8552777777658775"/>
        <n v="9.9916666665812954"/>
        <n v="9.9991666665882803"/>
        <n v="10.269722222175915"/>
        <n v="10.43527777766576"/>
        <n v="10.45499999995809"/>
        <n v="10.478611111000646"/>
        <n v="10.793055555433966"/>
        <n v="10.85999999998603"/>
        <n v="10.896666666667443"/>
        <n v="10.898611111042555"/>
        <n v="10.969722222187556"/>
        <n v="10.993333333230112"/>
        <n v="11.006666666537058"/>
        <n v="11.281944444403052"/>
        <n v="11.286666666681413"/>
        <n v="11.345555555541068"/>
        <n v="11.347777777758893"/>
        <n v="11.39194444444729"/>
        <n v="11.405277777754236"/>
        <n v="11.406111111107748"/>
        <n v="11.416388888843358"/>
        <n v="11.416666666686069"/>
        <n v="11.453611111035571"/>
        <n v="11.457499999960419"/>
        <n v="11.459722222178243"/>
        <n v="11.461111111042555"/>
        <n v="11.461388888885267"/>
        <n v="11.480277777649462"/>
        <n v="11.491666666581295"/>
        <n v="11.506944444437977"/>
        <n v="11.768888888822403"/>
        <n v="11.7777777776937"/>
        <n v="11.859722222085111"/>
        <n v="11.871944444370456"/>
        <n v="11.911944444465917"/>
        <n v="11.921666666690726"/>
        <n v="11.926111111126374"/>
        <n v="12.298333333223127"/>
        <n v="12.308333333290648"/>
        <n v="12.35527777770767"/>
        <n v="12.356111111061182"/>
        <n v="12.85666666663019"/>
        <n v="12.871111111133359"/>
        <n v="12.876666666590609"/>
        <n v="12.902499999850988"/>
        <n v="12.921388888789807"/>
        <n v="12.990833333227783"/>
        <n v="13.011388888873626"/>
        <n v="0.10472222208045423"/>
        <n v="0.15277777769370005"/>
        <n v="0.17916666663950309"/>
        <n v="0.19722222222480923"/>
        <n v="0.20083333330694586"/>
        <n v="0.25888888881308958"/>
        <n v="0.26305555540602654"/>
        <n v="0.26527777762385085"/>
        <n v="0.29555555549450219"/>
        <n v="0.32722222222946584"/>
        <n v="0.41444444441003725"/>
        <n v="0.6099999999278225"/>
        <n v="0.69777777761919424"/>
        <n v="0.70583333331160247"/>
        <n v="0.72472222207579762"/>
        <n v="0.82250000000931323"/>
        <n v="1.091944444400724"/>
        <n v="1.1197222222108394"/>
        <n v="1.1436111110961065"/>
        <n v="1.1599999999743886"/>
        <n v="1.1649999999208376"/>
        <n v="1.1666666666278616"/>
        <n v="1.1680555554921739"/>
        <n v="1.1733333332813345"/>
        <n v="1.1813888887991197"/>
        <n v="1.1855555553920567"/>
        <n v="1.189444444316905"/>
        <n v="1.2013888887595385"/>
        <n v="1.2424999998765998"/>
        <n v="1.2644444443867542"/>
        <n v="1.2902777776471339"/>
        <n v="1.6274999999441206"/>
        <n v="1.6697222220827825"/>
        <n v="1.7058333332533948"/>
        <n v="1.7244444443495013"/>
        <n v="1.7633333332487382"/>
        <n v="1.7736111109843478"/>
        <n v="1.8311111109796911"/>
        <n v="2.1183333332883194"/>
        <n v="2.125277777784504"/>
        <n v="2.1505555555340834"/>
        <n v="2.2041666666045785"/>
        <n v="2.2922222221386619"/>
        <n v="2.625"/>
        <n v="2.6469444443355314"/>
        <n v="3.0841666666092351"/>
        <n v="3.123888888861984"/>
        <n v="3.1766666665789671"/>
        <n v="3.2611111110309139"/>
        <n v="3.2722222221200354"/>
        <n v="3.2811111109913327"/>
        <n v="3.2908333332161419"/>
        <n v="3.2972222222015262"/>
        <n v="3.3055555555620231"/>
        <n v="3.6569444443448447"/>
        <n v="3.7733333331998438"/>
        <n v="4.1311111109680496"/>
        <n v="4.1699999998672865"/>
        <n v="4.3330555554712191"/>
        <n v="4.5855555554735474"/>
        <n v="4.7049999998998828"/>
        <n v="4.7130555554176681"/>
        <n v="4.7352777777705342"/>
        <n v="4.8249999998370185"/>
        <n v="5.2344444443006068"/>
        <n v="5.2383333332254551"/>
        <n v="5.6733333332813345"/>
        <n v="5.7172222221270204"/>
        <n v="5.8052777776611038"/>
        <n v="6.1549999999115244"/>
        <n v="6.1683333332184702"/>
        <n v="6.1783333332859911"/>
        <n v="6.6358333331882022"/>
        <n v="6.9833333332207985"/>
        <n v="7.1063888887292705"/>
        <n v="7.2283333332161419"/>
        <n v="7.2713888888829388"/>
        <n v="7.596666666562669"/>
        <n v="8.1211111110169441"/>
        <n v="9.7313888887292705"/>
        <n v="10.32277777773561"/>
        <n v="10.72944444429595"/>
        <n v="11.16499999986263"/>
        <n v="3.194444440305233E-2"/>
        <n v="0.45749999990221113"/>
        <n v="1.1583333332673647"/>
        <n v="1.4963888889178634"/>
        <n v="1.5772222221130505"/>
        <n v="1.9583333332557231"/>
        <n v="1.9947222222690471"/>
        <n v="2.0761111111496575"/>
        <n v="2.090555555478204"/>
        <n v="2.1494444443378597"/>
        <n v="2.4324999998789281"/>
        <n v="2.4433333332999609"/>
        <n v="2.4474999998928979"/>
        <n v="2.4613888888852671"/>
        <n v="2.5100000000093132"/>
        <n v="3.1419444444472902"/>
        <n v="3.1483333332580514"/>
        <n v="4.0883333333185874"/>
        <n v="4.1091666666325182"/>
        <n v="4.1574999999138527"/>
        <n v="4.4233333332231268"/>
        <n v="4.5688888889271766"/>
        <n v="4.9433333332417533"/>
        <n v="5.6069444444146939"/>
        <n v="5.8344444443355314"/>
        <n v="6.0169444443890825"/>
        <n v="6.0336111111100763"/>
        <n v="6.0472222222597338"/>
        <n v="6.5574999998789281"/>
        <n v="6.560833333292976"/>
        <n v="6.6502777776913717"/>
        <n v="6.9844444444170222"/>
        <n v="7.0811111111543141"/>
        <n v="7.0874999999650754"/>
        <n v="7.5680555555736646"/>
        <n v="7.5980555556016043"/>
        <n v="7.6038888889015652"/>
        <n v="7.6616666665649973"/>
        <n v="8.0061111110262573"/>
        <n v="8.0594444444286637"/>
        <n v="8.4877777776564471"/>
        <n v="8.4936111111310311"/>
        <n v="8.5372222221340053"/>
        <n v="8.5455555554945022"/>
        <n v="9.0383333332138136"/>
        <n v="9.0616666665882803"/>
        <n v="9.435277777723968"/>
        <n v="9.4744444444659166"/>
        <n v="9.5033333332976326"/>
        <n v="9.5288888888899237"/>
        <n v="9.6291666667093523"/>
        <n v="10.090833333379123"/>
        <n v="10.119166666700039"/>
        <n v="10.132500000006985"/>
        <n v="10.419444444472902"/>
        <n v="10.960555555473547"/>
        <n v="11.054444444482215"/>
        <n v="11.608055555436295"/>
        <n v="11.628611111082137"/>
        <n v="11.630277777789161"/>
        <n v="11.98555555549683"/>
        <n v="12.021666666667443"/>
        <n v="12.482777777651791"/>
        <n v="12.629444444377441"/>
        <n v="2.7777779032476246E-3"/>
        <n v="5.6388888973742723E-2"/>
        <n v="0.43361111119156703"/>
        <n v="0.46000000013737008"/>
        <n v="0.47083333338377997"/>
        <n v="0.49750000017229468"/>
        <n v="0.51666666677920148"/>
        <n v="0.51888888899702579"/>
        <n v="0.53166666679317132"/>
        <n v="0.5525000001071021"/>
        <n v="0.55388888897141442"/>
        <n v="0.56000000011408702"/>
        <n v="0.63055555557366461"/>
        <n v="0.90861111116828397"/>
        <n v="1.0119444445590489"/>
        <n v="1.0230555556481704"/>
        <n v="1.0394444445264526"/>
        <n v="1.4263888889690861"/>
        <n v="1.5022222223924473"/>
        <n v="1.6002777778194286"/>
        <n v="1.6005555556621403"/>
        <n v="2.0083333334187046"/>
        <n v="2.5505555556155741"/>
        <n v="3.4855555555550382"/>
        <n v="3.5211111112148501"/>
        <n v="3.5636111111962236"/>
        <n v="3.9369444444891997"/>
        <n v="4.6572222223039716"/>
        <n v="4.8905555556993932"/>
        <n v="4.9836111111799255"/>
        <n v="5.0202777778613381"/>
        <n v="5.1316666667698883"/>
        <n v="5.6263888890389353"/>
        <n v="5.6330555556924082"/>
        <n v="6.4513888889341615"/>
        <n v="6.6172222222667187"/>
        <n v="9.497222222329583"/>
        <n v="6.9499999999534339"/>
        <n v="6.9905555555596948"/>
        <n v="7.033333333209157"/>
        <n v="7.1358333332464099"/>
        <n v="7.5477777777705342"/>
        <n v="7.9249999999883585"/>
        <n v="8.4788888887851499"/>
        <n v="8.4847222222597338"/>
        <n v="8.4874999999883585"/>
        <n v="8.5975000000325963"/>
        <n v="8.6208333332324401"/>
        <n v="8.9849999999860302"/>
        <n v="9.0741666665417142"/>
        <n v="9.0927777778124437"/>
        <n v="9.4780555555480532"/>
        <n v="9.5663888889248483"/>
        <n v="9.5816666666069068"/>
        <n v="9.6263888888061047"/>
        <n v="9.6638888888410293"/>
        <n v="9.9844444444170222"/>
        <n v="10.020555555587634"/>
        <n v="10.451111111033242"/>
        <n v="10.454722222115379"/>
        <n v="10.465000000025611"/>
        <n v="10.57194444432389"/>
        <n v="10.588055555534083"/>
        <n v="10.610555555555038"/>
        <n v="10.647499999904539"/>
        <n v="10.662777777761221"/>
        <n v="10.937777777784504"/>
        <n v="10.989166666637175"/>
        <n v="11.024722222122364"/>
        <n v="11.025277777807787"/>
        <n v="11.060555555450264"/>
        <n v="11.079722222231794"/>
        <n v="11.107777777709998"/>
        <n v="11.121111111016944"/>
        <n v="11.166388888901565"/>
        <n v="11.427777777775191"/>
        <n v="11.51833333336981"/>
        <n v="11.54361111111939"/>
        <n v="11.950555555522442"/>
        <n v="11.98972222226439"/>
        <n v="12.028888888831716"/>
        <n v="12.031388888892252"/>
        <n v="12.067222222220153"/>
        <n v="12.083611111098435"/>
        <n v="12.153055555536412"/>
        <n v="12.417499999981374"/>
        <n v="12.434166666702367"/>
        <n v="12.583611111156642"/>
        <n v="0.40749999991385266"/>
        <n v="0.4416666665347293"/>
        <n v="0.46416666655568406"/>
        <n v="0.71888888877583668"/>
        <n v="0.94194444443564862"/>
        <n v="1.2969444444752298"/>
        <n v="1.3347222221782431"/>
        <n v="1.3541666666278616"/>
        <n v="1.4063888888340443"/>
        <n v="1.7430555554456078"/>
        <n v="2.2999999999883585"/>
        <n v="2.8522222222527489"/>
        <n v="2.938055555569008"/>
        <n v="3.4155555554316379"/>
        <n v="4.3227777777356096"/>
        <n v="4.3572222221991979"/>
        <n v="4.7655555554665625"/>
        <n v="5.3594444443588145"/>
        <n v="5.8219444443820976"/>
        <n v="8.7344444443588145"/>
        <n v="8.8922222221735865"/>
        <n v="10.353055555431638"/>
        <n v="10.397499999962747"/>
        <n v="10.426666666637175"/>
        <n v="10.718888888892252"/>
        <n v="0.72138888901099563"/>
        <n v="0.79777777777053416"/>
        <n v="1.2080555555876344"/>
        <n v="1.2511111112544313"/>
        <n v="1.309166666760575"/>
        <n v="1.4238888889085501"/>
        <n v="2.2344444444752298"/>
        <n v="2.8750000001164153"/>
        <n v="3.2091666666674428"/>
        <n v="3.378333333414048"/>
        <n v="3.4288888889132068"/>
        <n v="4.2541666666511446"/>
        <n v="4.3575000000419095"/>
        <n v="4.3772222223342396"/>
        <n v="5.3222222223412246"/>
        <n v="6.2975000000442378"/>
        <n v="6.4450000001234002"/>
        <n v="6.4452777777914889"/>
        <n v="6.7363888890249655"/>
        <n v="6.8444444445194677"/>
        <n v="6.8591666666907258"/>
        <n v="7.1488888888852671"/>
        <n v="7.3355555557063781"/>
        <n v="7.3402777778101154"/>
        <n v="7.3522222222527489"/>
        <n v="7.3838888889877126"/>
        <n v="7.7380555556737818"/>
        <n v="7.780000000144355"/>
        <n v="7.7969444445334375"/>
        <n v="7.814722222276032"/>
        <n v="7.8586111111217178"/>
        <n v="7.8941666667815298"/>
        <n v="7.9255555556737818"/>
        <n v="7.9261111111845821"/>
        <n v="8.2133333333185874"/>
        <n v="8.2738888888852671"/>
        <n v="8.3338888889411464"/>
        <n v="8.3574999999837019"/>
        <n v="8.373055555683095"/>
        <n v="8.8427777778706513"/>
        <n v="8.8558333333348855"/>
        <n v="8.9061111111659557"/>
        <n v="8.9280555556761101"/>
        <n v="9.2058333334280178"/>
        <n v="9.217222222359851"/>
        <n v="9.2175000000279397"/>
        <n v="9.7644444445031695"/>
        <n v="9.90694444446126"/>
        <n v="10.204722222348209"/>
        <n v="10.208055555587634"/>
        <n v="10.276388889004011"/>
        <n v="10.302777777775191"/>
        <n v="10.343333333381452"/>
        <n v="10.358333333395422"/>
        <n v="10.423611111240461"/>
        <n v="10.864444444596302"/>
        <n v="10.884722222224809"/>
        <n v="11.29972222232027"/>
        <n v="11.370555555622559"/>
        <n v="11.701944444444962"/>
        <n v="11.731388888962101"/>
        <n v="11.73583333339775"/>
        <n v="11.760833333479241"/>
        <n v="11.807222222210839"/>
        <n v="11.887777777912561"/>
        <n v="12.20777777780313"/>
        <n v="12.427222222206183"/>
        <n v="0.28138888900866732"/>
        <n v="0.36833333334652707"/>
        <n v="0.38388888904592022"/>
        <n v="0.39111111121019349"/>
        <n v="0.39750000002095476"/>
        <n v="0.41472222225274891"/>
        <n v="0.69472222222248092"/>
        <n v="0.75361111125675961"/>
        <n v="0.80166666669538245"/>
        <n v="0.80611111113103107"/>
        <n v="0.85916666669072583"/>
        <n v="0.89472222235053778"/>
        <n v="1.1955555556342006"/>
        <n v="1.2541666668257676"/>
        <n v="1.3111111111356877"/>
        <n v="1.6872222223319113"/>
        <n v="1.7930555556085892"/>
        <n v="2.6963888889877126"/>
        <n v="2.6980555556947365"/>
        <n v="2.7016666667768732"/>
        <n v="2.716666666790843"/>
        <n v="4.8561111112358049"/>
        <n v="6.6997222223435529"/>
        <n v="8.221944444521796"/>
        <n v="8.2741666667279787"/>
        <n v="8.3802777778473683"/>
        <n v="8.7619444445008412"/>
        <n v="9.2269444445846602"/>
        <n v="10.906388888892252"/>
        <n v="0.10500000009778887"/>
        <n v="0.53777777776122093"/>
        <n v="0.56972222233889624"/>
        <n v="0.57555555563885719"/>
        <n v="0.68833333341171965"/>
        <n v="0.70666666666511446"/>
        <n v="0.71333333331858739"/>
        <n v="1.1141666667535901"/>
        <n v="1.1166666666395031"/>
        <n v="1.1819444444845431"/>
        <n v="1.2050000000162981"/>
        <n v="1.6508333333185874"/>
        <n v="1.7341666667489335"/>
        <n v="2.1150000000488944"/>
        <n v="2.2391666667535901"/>
        <n v="3.0469444444170222"/>
        <n v="3.0486111111240461"/>
        <n v="3.0911111111054197"/>
        <n v="3.1077777778264135"/>
        <n v="3.2100000000209548"/>
        <n v="3.5386111111147329"/>
        <n v="3.5388888889574446"/>
        <n v="3.6811111112474464"/>
        <n v="4.0725000001257285"/>
        <n v="4.0947222223039716"/>
        <n v="4.1436111110961065"/>
        <n v="4.1586111111100763"/>
        <n v="4.1958333334769122"/>
        <n v="5.0725000000675209"/>
        <n v="5.0877777777495794"/>
        <n v="5.2405555556179024"/>
        <n v="5.535000000090804"/>
        <n v="5.6800000001094304"/>
        <n v="5.6908333333558403"/>
        <n v="5.7163888889481314"/>
        <n v="6.0605555555666797"/>
        <n v="6.1702777777682059"/>
        <n v="6.2122222222387791"/>
        <n v="6.2394444445380941"/>
        <n v="6.5266666666720994"/>
        <n v="6.5413888890179805"/>
        <n v="6.5800000000745058"/>
        <n v="6.6486111111589707"/>
        <n v="6.6816666667582467"/>
        <n v="7.1883333334699273"/>
        <n v="7.2474999999976717"/>
        <n v="7.5083333333604969"/>
        <n v="7.5091666667140089"/>
        <n v="7.5736111112055369"/>
        <n v="7.6108333333977498"/>
        <n v="7.7211111111100763"/>
        <n v="7.7369444444775581"/>
        <n v="8.0100000001257285"/>
        <n v="8.1766666668117978"/>
        <n v="8.7419444445404224"/>
        <n v="9.0333333334419876"/>
        <n v="9.1005555556621403"/>
        <n v="9.1333333334187046"/>
        <n v="9.7236111112288199"/>
        <n v="10.515555555699393"/>
        <n v="11.068333333474584"/>
        <n v="11.171944444533437"/>
        <n v="11.575000000011642"/>
        <n v="11.659999999974389"/>
        <n v="12.142222222290002"/>
        <n v="12.168333333393093"/>
        <n v="0.15583333343965933"/>
        <n v="0.25222222233423963"/>
        <n v="0.76111111108912155"/>
        <n v="1.2636111112078652"/>
        <n v="1.3566666666883975"/>
        <n v="1.3513888888992369"/>
        <n v="1.3666666665812954"/>
        <n v="1.372777777723968"/>
        <n v="1.3919444445054978"/>
        <n v="1.4447222222224809"/>
        <n v="1.4922222221503034"/>
        <n v="1.5252777777495794"/>
        <n v="1.9230555556132458"/>
        <n v="1.9644444443983957"/>
        <n v="2.0747222222853452"/>
        <n v="2.3341666666092351"/>
        <n v="2.3919444444472902"/>
        <n v="2.4949999999953434"/>
        <n v="2.5025000000023283"/>
        <n v="2.5183333333698101"/>
        <n v="2.5216666666092351"/>
        <n v="2.8919444445054978"/>
        <n v="2.8969444444519468"/>
        <n v="2.9166666665696539"/>
        <n v="2.9433333333581686"/>
        <n v="3.0386111110565253"/>
        <n v="3.4613888888270594"/>
        <n v="3.5324999999720603"/>
        <n v="3.5444444444146939"/>
        <n v="3.5769444445031695"/>
        <n v="3.907777777814772"/>
        <n v="4.064722222276032"/>
        <n v="4.0774999998975545"/>
        <n v="4.4513888888759539"/>
        <n v="4.8844444443820976"/>
        <n v="4.9227777777705342"/>
        <n v="5.4241666666930541"/>
        <n v="6.3341666667256504"/>
        <n v="6.3369444444542751"/>
        <n v="6.34444444446126"/>
        <n v="6.5063888888689689"/>
        <n v="6.5113888888154179"/>
        <n v="6.5530555556179024"/>
        <n v="6.5777777776820585"/>
        <n v="6.9630555555922911"/>
        <n v="7.0197222222341225"/>
        <n v="7.0236111111589707"/>
        <n v="7.0388888888410293"/>
        <n v="7.3680555556202307"/>
        <n v="7.4383333332370967"/>
        <n v="7.5030555555713363"/>
        <n v="7.8713888889178634"/>
        <n v="7.9008333332603797"/>
        <n v="7.9163888887851499"/>
        <n v="8.0572222222108394"/>
        <n v="8.9805555555503815"/>
        <n v="9.0186111110961065"/>
        <n v="9.0391666665673256"/>
        <n v="9.063611111138016"/>
        <n v="9.4830555554945022"/>
        <n v="9.5394444444682449"/>
        <n v="9.5469444444752298"/>
        <n v="10.064166666590609"/>
        <n v="10.352499999920838"/>
        <n v="10.355555555492174"/>
        <n v="10.423611111065838"/>
        <n v="10.450555555522442"/>
        <n v="10.493888888857327"/>
        <n v="10.985000000044238"/>
        <n v="11.440000000060536"/>
        <n v="11.511666666716337"/>
        <n v="11.576388888875954"/>
        <n v="11.866944444424007"/>
        <n v="12.067500000062864"/>
        <n v="9.0277777751907706E-2"/>
        <n v="0.10499999992316589"/>
        <n v="0.11388888879446313"/>
        <n v="0.12722222227603197"/>
        <n v="0.12916666665114462"/>
        <n v="0.14861111110076308"/>
        <n v="0.17444444436114281"/>
        <n v="0.17472222220385447"/>
        <n v="0.17500000004656613"/>
        <n v="0.17583333340007812"/>
        <n v="0.25749999994877726"/>
        <n v="0.5847222221782431"/>
        <n v="1.5675000000628643"/>
        <n v="1.6172222222085111"/>
        <n v="2.6997222222271375"/>
        <n v="3.2947222221409902"/>
        <n v="3.6163888889132068"/>
        <n v="3.7875000000349246"/>
        <n v="5.0788888888782822"/>
        <n v="5.1444444443914108"/>
        <n v="5.6625000000349246"/>
        <n v="6.0977777777588926"/>
        <n v="6.3050000000512227"/>
        <n v="6.5733333332464099"/>
        <n v="6.7252777777612209"/>
        <n v="7.2897222221363336"/>
        <n v="7.596666666737292"/>
        <n v="8.0933333333814517"/>
        <n v="8.1147222222061828"/>
        <n v="8.2883333333884366"/>
        <n v="9.1361111111473292"/>
        <n v="9.3111111110192724"/>
        <n v="9.7058333333116025"/>
        <n v="11.089444444456603"/>
        <n v="1.6716666666325182"/>
        <n v="2.1636111111729406"/>
        <n v="2.8136111111962236"/>
        <n v="2.8369444443960674"/>
        <n v="3.152777777868323"/>
        <n v="3.219722222245764"/>
        <n v="3.2927777777658775"/>
        <n v="3.6972222222830169"/>
        <n v="4.217499999969732"/>
        <n v="4.7391666666953824"/>
        <n v="4.7400000000488944"/>
        <n v="5.2119444444542751"/>
        <n v="5.2769444444566034"/>
        <n v="5.2819444444030523"/>
        <n v="5.8638888888526708"/>
        <n v="6.0488888889667578"/>
        <n v="6.3074999999371357"/>
        <n v="6.6605555556016043"/>
        <n v="6.7930555554921739"/>
        <n v="7.2594444444403052"/>
        <n v="7.2772222221828997"/>
        <n v="7.8238888889900409"/>
        <n v="7.8877777777961455"/>
        <n v="8.3302777778590098"/>
        <n v="8.7202777778729796"/>
        <n v="8.8974999999627471"/>
        <n v="9.6708333333372138"/>
        <n v="9.7955555555527098"/>
        <n v="10.321388888871297"/>
        <n v="10.815277777786832"/>
        <n v="11.210833333432674"/>
        <n v="11.248055555624887"/>
        <n v="11.283888888952788"/>
        <n v="11.289722222252749"/>
        <n v="11.29500000004191"/>
        <n v="11.299166666634846"/>
        <n v="11.317500000062864"/>
        <n v="11.334722222294658"/>
        <n v="11.676388888852671"/>
        <n v="11.821666666714009"/>
        <n v="0.15055555547587574"/>
        <n v="0.2127777777495794"/>
        <n v="0.54499999992549419"/>
        <n v="0.58444444433553144"/>
        <n v="0.6352777776774019"/>
        <n v="1.0858333332580514"/>
        <n v="1.0869444444542751"/>
        <n v="3.0211111109820195"/>
        <n v="3.036388888838701"/>
        <n v="3.0683333332417533"/>
        <n v="3.2066666666069068"/>
        <n v="3.5749999999534339"/>
        <n v="4.5711111109703779"/>
        <n v="4.7602777776774019"/>
        <n v="5.0216666665510274"/>
        <n v="5.2244444444077089"/>
        <n v="5.6508333332603797"/>
        <n v="6.5561111110146157"/>
        <n v="6.6158333332277834"/>
        <n v="7.1797222220920958"/>
        <n v="7.7391666665207595"/>
        <n v="8.2555555554572493"/>
        <n v="10.145277777628507"/>
        <n v="10.213888888887595"/>
        <n v="11.668888888845686"/>
        <n v="11.711388888827059"/>
        <n v="12.077499999955762"/>
        <n v="12.154166666558012"/>
        <n v="12.168611111061182"/>
        <n v="12.175833333225455"/>
        <n v="0.56666666659293696"/>
        <n v="0.59138888883171603"/>
        <n v="0.63083333324175328"/>
        <n v="0.63972222211305052"/>
        <n v="0.96777777769602835"/>
        <n v="0.9819444443564862"/>
        <n v="1.0038888888666406"/>
        <n v="1.0177777776843868"/>
        <n v="1.0413888889015652"/>
        <n v="1.0563888889155351"/>
        <n v="1.1338888888712972"/>
        <n v="1.1361111110891216"/>
        <n v="1.4491666666581295"/>
        <n v="1.6669444443541579"/>
        <n v="2.0758333333069459"/>
        <n v="2.4941666666418314"/>
        <n v="3.0666666667093523"/>
        <n v="3.1619444444077089"/>
        <n v="3.6577777776983567"/>
        <n v="3.9788888887851499"/>
        <n v="4.6302777776727453"/>
        <n v="4.9758333333302289"/>
        <n v="5.1222222222131677"/>
        <n v="5.1388888887595385"/>
        <n v="5.4444444443215616"/>
        <n v="5.4486111110891216"/>
        <n v="6.002499999885913"/>
        <n v="6.0705555554595776"/>
        <n v="6.4647222222411074"/>
        <n v="6.8872222221689299"/>
        <n v="7.4366666667046957"/>
        <n v="7.6094444443588145"/>
        <n v="8.4830555555527098"/>
        <n v="8.563055555569008"/>
        <n v="10.976666666683741"/>
        <n v="11.478055555431638"/>
        <n v="11.489444444363471"/>
        <n v="11.538333333330229"/>
        <n v="11.59444444446126"/>
        <n v="12.003888888924848"/>
        <n v="0.65388888894813135"/>
        <n v="1.1627777778776363"/>
        <n v="1.5352777778171003"/>
        <n v="1.594166666676756"/>
        <n v="2.4577777778031304"/>
        <n v="2.4775000000954606"/>
        <n v="2.5713888889295049"/>
        <n v="2.5763888890505768"/>
        <n v="2.5800000001327135"/>
        <n v="2.6147222222643904"/>
        <n v="3.5663888889248483"/>
        <n v="3.6475000001373701"/>
        <n v="5.063333333353512"/>
        <n v="5.4411111112567596"/>
        <n v="5.6288888889248483"/>
        <n v="6.5233333334326744"/>
        <n v="6.5708333333604969"/>
        <n v="7.533055555599276"/>
        <n v="7.5800000000162981"/>
        <n v="9.1458333333721384"/>
        <n v="9.6644444445264526"/>
        <n v="10.061111111193895"/>
        <n v="10.45388888893649"/>
        <n v="11.990277777775191"/>
        <n v="12.005833333474584"/>
        <n v="12.598055555659812"/>
        <n v="5.8888889034278691E-2"/>
        <n v="0.20750000013504177"/>
        <n v="0.23166666668839753"/>
        <n v="0.531111111107748"/>
        <n v="0.71000000007916242"/>
        <n v="1.1316666666534729"/>
        <n v="1.6630555556039326"/>
        <n v="1.6694444445893168"/>
        <n v="1.6997222222853452"/>
        <n v="1.7250000000349246"/>
        <n v="2.0505555555573665"/>
        <n v="2.1844444444868714"/>
        <n v="2.3811111112008803"/>
        <n v="2.6155555556179024"/>
        <n v="3.0411111111170612"/>
        <n v="3.0502777778310701"/>
        <n v="3.0525000000488944"/>
        <n v="3.217222222359851"/>
        <n v="4.0877777778077871"/>
        <n v="5.0766666666604578"/>
        <n v="5.1733333333977498"/>
        <n v="5.1744444444193505"/>
        <n v="5.2924999999813735"/>
        <n v="5.5127777779125609"/>
        <n v="5.7405555556761101"/>
        <n v="6.0266666667885147"/>
        <n v="6.0497222223202698"/>
        <n v="6.059444444545079"/>
        <n v="6.1138888889690861"/>
        <n v="6.5175000001327135"/>
        <n v="6.6536111111054197"/>
        <n v="6.7319444445893168"/>
        <n v="7.1294444444356486"/>
        <n v="7.2272222221945412"/>
        <n v="7.53055555553874"/>
        <n v="8.1247222222737037"/>
        <n v="8.5033333333558403"/>
        <n v="8.5949999999720603"/>
        <n v="8.7272222221945412"/>
        <n v="9.1141666668117978"/>
        <n v="10.196666666655801"/>
        <n v="10.686111111135688"/>
        <n v="10.693611111142673"/>
        <n v="11.013611111207865"/>
        <n v="11.200000000011642"/>
        <n v="11.611111111182254"/>
        <n v="0.29444444429827854"/>
        <n v="2.2988888887921348"/>
        <n v="4.2391666666371748"/>
        <n v="5.1527777777519077"/>
        <n v="5.7777777776937"/>
        <n v="7.3236111110891216"/>
        <n v="7.6669444443541579"/>
        <n v="8.6944444444379769"/>
        <n v="10.12083333323244"/>
        <n v="3.1666666734963655E-2"/>
        <n v="1.3177777777891606"/>
        <n v="1.3852777778520249"/>
        <n v="1.8508333334466442"/>
        <n v="1.8991666667279787"/>
        <n v="2.529166666790843"/>
        <n v="3.4694444445194677"/>
        <n v="3.4736111111124046"/>
        <n v="3.4952777777798474"/>
        <n v="3.5169444444472902"/>
        <n v="3.5447222222574055"/>
        <n v="5.464722222299315"/>
        <n v="5.8886111110914499"/>
        <n v="6.0111111110891216"/>
        <n v="6.3311111111543141"/>
        <n v="6.8202777777914889"/>
        <n v="6.9113888888969086"/>
        <n v="6.9799999999813735"/>
        <n v="7.4752777777612209"/>
        <n v="7.5113888889318332"/>
        <n v="7.9263888888526708"/>
        <n v="9.3894444445031695"/>
        <n v="9.5647222222178243"/>
        <n v="9.9175000000395812"/>
        <n v="9.9661111111636274"/>
        <n v="10.049722222262062"/>
        <n v="10.361666666634846"/>
        <n v="10.509444444556721"/>
        <n v="10.988055555615574"/>
        <n v="2.4547222222317941"/>
        <n v="2.4574999999604188"/>
        <n v="2.8947222222341225"/>
        <n v="3.5747222222853452"/>
        <n v="4.5413888889597729"/>
        <n v="4.6108333333977498"/>
        <n v="5.0741666667745449"/>
        <n v="6.0369444445241243"/>
        <n v="6.968888888892252"/>
        <n v="7.0608333333511837"/>
        <n v="8.0558333333465271"/>
        <n v="8.3683333334047347"/>
        <n v="8.9722222221898846"/>
        <n v="9.4588888889411464"/>
        <n v="9.9233333333395422"/>
        <n v="10.006111111084465"/>
        <n v="10.511944444442634"/>
        <n v="12.43972222233424"/>
        <n v="12.908888888836373"/>
        <n v="13.104444444528781"/>
        <n v="0.37055555556435138"/>
        <n v="0.47722222219454125"/>
        <n v="1.5038888889248483"/>
        <n v="2.0308333332650363"/>
        <n v="2.4258333334000781"/>
        <n v="2.9444444443797693"/>
        <n v="3.317222222161945"/>
        <n v="3.4297222222667187"/>
        <n v="3.4311111111310311"/>
        <n v="3.4338888888596557"/>
        <n v="3.8472222222480923"/>
        <n v="3.9780555556062609"/>
        <n v="4.409999999916181"/>
        <n v="4.4466666665975936"/>
        <n v="4.466111111047212"/>
        <n v="4.9436111110844649"/>
        <n v="5.5311111111659557"/>
        <n v="5.9666666667326353"/>
        <n v="6.4144444444100372"/>
        <n v="6.4305555556202307"/>
        <n v="7.0038888888666406"/>
        <n v="7.3930555555270985"/>
        <n v="7.8986111110425554"/>
        <n v="8.3855555554619059"/>
        <n v="8.8544444444705732"/>
        <n v="9.4291666665812954"/>
        <n v="9.4405555555131286"/>
        <n v="10.483611111121718"/>
        <n v="0.31972222222248092"/>
        <n v="0.75444444443564862"/>
        <n v="1.2419444443657994"/>
        <n v="2.6627777777030133"/>
        <n v="4.1177777776611038"/>
        <n v="4.1908333331812173"/>
        <n v="4.7116666665533558"/>
        <n v="5.1663888887269422"/>
        <n v="6.7791666664998047"/>
        <n v="6.8041666665812954"/>
        <n v="8.6633333332138136"/>
        <n v="10.701388888817746"/>
        <n v="12.150277777633164"/>
        <n v="12.195555555517785"/>
        <n v="13.656944444286637"/>
        <n v="0.35444444452878088"/>
        <n v="0.4224999999278225"/>
        <n v="1.2552777778473683"/>
        <n v="1.3186111111426726"/>
        <n v="1.7316666666883975"/>
        <n v="2.3633333332836628"/>
        <n v="2.4227777778287418"/>
        <n v="3.2019444445031695"/>
        <n v="3.2869444444659166"/>
        <n v="3.3652777777751908"/>
        <n v="4.4061111111659557"/>
        <n v="5.3455555555410683"/>
        <n v="5.7094444444519468"/>
        <n v="6.4286111110704951"/>
        <n v="7.8027777778333984"/>
        <n v="0.15194444451481104"/>
        <n v="0.45166666677687317"/>
        <n v="2.4180555555503815"/>
        <n v="3.933333333407063"/>
        <n v="4.5677777779055759"/>
        <n v="4.6361111111473292"/>
        <n v="6.9563888889388181"/>
        <n v="8.4375"/>
        <n v="10.066944444493856"/>
        <n v="10.957500000076834"/>
        <n v="11.081111111270729"/>
        <n v="12.135833333479241"/>
        <n v="12.930555555678438"/>
        <n v="13.544444444531109"/>
        <n v="1.416666666045785E-2"/>
        <n v="7.9722222173586488E-2"/>
        <n v="0.56916666665347293"/>
        <n v="0.93666666664648801"/>
        <n v="1.0155555556411855"/>
        <n v="1.4169444444123656"/>
        <n v="1.4394444444333203"/>
        <n v="2.0200000000186265"/>
        <n v="2.8983333333162591"/>
        <n v="3.4947222222690471"/>
        <n v="3.5180555556435138"/>
        <n v="4.5061111111426726"/>
        <n v="5.0858333333744667"/>
        <n v="9.5899999999674037"/>
        <n v="3.9930555554456078"/>
        <n v="5.1327777777914889"/>
        <n v="7.5577777776634321"/>
        <n v="10.114999999932479"/>
        <n v="12.01083333324641"/>
        <n v="12.478055555548053"/>
        <n v="12.486666666576639"/>
        <n v="12.661944444465917"/>
        <n v="12.99388888879912"/>
        <n v="0.75638888881076127"/>
        <n v="1.782500000030268"/>
        <n v="1.8658333332859911"/>
        <n v="1.9199999998672865"/>
        <n v="2.246666666585952"/>
        <n v="2.7424999998765998"/>
        <n v="2.7591666665975936"/>
        <n v="2.8452777777565643"/>
        <n v="2.8552777776494622"/>
        <n v="2.9027777777519077"/>
        <n v="5.2497222221572883"/>
        <n v="11.402500000025611"/>
        <n v="0.87583333341171965"/>
        <n v="1.8488888888969086"/>
        <n v="2.1391666667768732"/>
        <n v="7.2066666667233221"/>
        <n v="7.6986111110891216"/>
        <n v="9.2330555555527098"/>
        <n v="9.7641666666604578"/>
        <n v="10.198611111205537"/>
        <n v="10.36222222232027"/>
        <n v="10.764166666776873"/>
        <n v="12.213055555592291"/>
        <n v="12.777499999967404"/>
        <n v="12.794722222199198"/>
        <n v="12.795277777884621"/>
        <n v="12.79611111106351"/>
        <n v="0.28722222213400528"/>
        <n v="0.29027777770534158"/>
        <n v="0.42388888879213482"/>
        <n v="0.71694444440072402"/>
        <n v="0.83000000001629815"/>
        <n v="1.3538888887851499"/>
        <n v="1.3552777776494622"/>
        <n v="1.3730555555666797"/>
        <n v="1.8644444444216788"/>
        <n v="1.8647222220897675"/>
        <n v="2.8733333332347684"/>
        <n v="2.87361111107748"/>
        <n v="2.904999999969732"/>
        <n v="3.9297222221503034"/>
        <n v="4.8550000000395812"/>
        <n v="1.5875000000232831"/>
        <n v="4.528055555652827"/>
        <n v="5.058333333407063"/>
        <n v="5.9608333334326744"/>
        <n v="6.5830555556458421"/>
        <n v="8.5725000001257285"/>
        <n v="8.591944444575347"/>
        <n v="10.593888889008667"/>
        <n v="12.53138888895046"/>
        <n v="12.633055555634201"/>
        <n v="0.32222222210839391"/>
        <n v="0.82333333336282521"/>
        <n v="0.83972222224110737"/>
        <n v="1.2036111111519858"/>
        <n v="1.7541666667093523"/>
        <n v="2.3522222221945412"/>
        <n v="2.8772222221596166"/>
        <n v="3.8166666667093523"/>
        <n v="4.8266666665440425"/>
        <n v="10.344722222245764"/>
        <n v="10.848333333211485"/>
        <n v="11.737777777772862"/>
        <n v="0.8586111111799255"/>
        <n v="1.0311111111659557"/>
        <n v="1.5274999999674037"/>
        <n v="1.964166666730307"/>
        <n v="2.8333333333139308"/>
        <n v="3.3016666666371748"/>
        <n v="5.0163888889364898"/>
        <n v="6.3925000000745058"/>
        <n v="7.3472222223063"/>
        <n v="8.845555555599276"/>
        <n v="8.9536111110937782"/>
        <n v="9.4230555556132458"/>
        <n v="1.2972222221433185"/>
        <n v="1.6852777777821757"/>
        <n v="2.3052777777775191"/>
        <n v="5.8402777778101154"/>
        <n v="6.1713888887898065"/>
        <n v="6.2938888887874782"/>
        <n v="10.805833333230112"/>
        <n v="11.253055555571336"/>
        <n v="11.363055555440951"/>
        <n v="12.173888888850342"/>
        <n v="0.14416666666511446"/>
        <n v="0.23861111118458211"/>
        <n v="1.1227777777821757"/>
        <n v="1.2088888889411464"/>
        <n v="1.2650000000721775"/>
        <n v="2.1358333333628252"/>
        <n v="2.5777777779148892"/>
        <n v="5.0066666667116806"/>
        <n v="6.06527777784504"/>
        <n v="6.6355555556947365"/>
        <n v="10.110277777828742"/>
        <n v="10.11888888903195"/>
        <n v="12.14611111121485"/>
        <n v="12.155000000086147"/>
        <n v="0.22750000009546056"/>
        <n v="0.56500000006053597"/>
        <n v="1.0988888888969086"/>
        <n v="3.1597222221898846"/>
        <n v="9.0738888888736255"/>
        <n v="10.214722222241107"/>
        <n v="10.686388888978399"/>
        <n v="0.29722222220152617"/>
        <n v="1.7844444444053806"/>
        <n v="4.440555555454921"/>
        <n v="6.4797222220804542"/>
        <n v="8.3561111111193895"/>
        <n v="10.795277777651791"/>
        <n v="11.020000000018626"/>
        <n v="0.63138888892717659"/>
        <n v="2.6930555555736646"/>
        <n v="3.5733333334210329"/>
        <n v="3.7272222223109566"/>
        <n v="10.053055555501487"/>
        <n v="3.1172222222085111"/>
        <n v="3.5861111110425554"/>
        <n v="4.6636111111147329"/>
        <n v="5.1711111110053025"/>
        <n v="7.094444444286637"/>
        <n v="8.1380555554060265"/>
        <n v="8.7847222221898846"/>
        <n v="11.166666666569654"/>
        <n v="1.5544444444240071"/>
        <n v="4.0130555555806495"/>
        <n v="11.113888888852671"/>
        <n v="3.4702777776983567"/>
        <n v="4.0550000000512227"/>
        <n v="6.4927777777193114"/>
        <n v="7.378611111023929"/>
        <n v="8.8888888889341615"/>
        <n v="10.963888888887595"/>
        <n v="11.440277777728625"/>
        <n v="11.924999999930151"/>
        <n v="0.38444444455672055"/>
        <n v="1.2902777778217569"/>
        <n v="1.3488888890133239"/>
        <n v="4.4322222222690471"/>
        <n v="8.3300000000162981"/>
        <n v="12.384444444556721"/>
        <n v="4.7341666667489335"/>
        <n v="7.655277777754236"/>
        <n v="8.7155555555946194"/>
        <n v="0.12861111114034429"/>
        <n v="0.6191666666418314"/>
        <n v="5.5197222222341225"/>
        <n v="5.5383333333302289"/>
        <n v="5.9969444444286637"/>
        <n v="6.9508333333069459"/>
        <n v="7.1694444445311092"/>
        <n v="11.095000000088476"/>
        <n v="11.147777777805459"/>
        <n v="12.689166666765232"/>
        <n v="1.0572222220944241"/>
        <n v="1.0797222221153788"/>
        <n v="3.498888888861984"/>
        <n v="7.2144444443983957"/>
        <n v="8.501111111138016"/>
        <n v="9.592222222185228"/>
        <n v="10.109722222143319"/>
        <n v="11.56999999989057"/>
        <n v="0.15777777781477198"/>
        <n v="0.17888888897141442"/>
        <n v="1.7005555556388572"/>
        <n v="2.1413888888200745"/>
        <n v="7.0366666666232049"/>
        <n v="7.0477777777123265"/>
        <n v="7.1905555555131286"/>
        <n v="7.6494444444542751"/>
        <n v="8.0216666667256504"/>
        <n v="10.156666666734964"/>
        <n v="13.053888888854999"/>
        <n v="0.53833333327202126"/>
        <n v="0.6283333333558403"/>
        <n v="0.65000000002328306"/>
        <n v="2.4202777777682059"/>
        <n v="2.5369444444659166"/>
        <n v="2.5508333332836628"/>
        <n v="2.9447222222224809"/>
        <n v="3.9602777776890434"/>
        <n v="3.9891666666953824"/>
        <n v="4.0849999999045394"/>
        <n v="4.6405555555829778"/>
        <n v="4.9272222222061828"/>
        <n v="5.1166666665812954"/>
        <n v="9.0377777777030133"/>
        <n v="9.0722222221666016"/>
        <n v="13.220555555541068"/>
        <n v="6.4722222334239632E-2"/>
        <n v="1.5550000001094304"/>
        <n v="10.306388888857327"/>
        <n v="12.781111111224163"/>
        <n v="5.3911111110937782"/>
        <n v="8.5591666666441597"/>
        <n v="8.9377777777262963"/>
        <n v="9.0622222222737037"/>
        <n v="11.484166666574311"/>
        <n v="11.592222222243436"/>
        <n v="0.5372222222504206"/>
        <n v="0.97416666668141261"/>
        <n v="1.0947222223039716"/>
        <n v="3.0574999999953434"/>
        <n v="3.3886111111496575"/>
        <n v="3.4869444444193505"/>
        <n v="3.5341666666790843"/>
        <n v="1.6333333332440816"/>
        <n v="6.6708333333372138"/>
        <n v="6.7086111110402271"/>
        <n v="0.78638888883870095"/>
        <n v="2.3461111110518686"/>
        <n v="3.3980555555317551"/>
        <n v="8.4475000000675209"/>
        <n v="2.8997222221805714"/>
        <n v="5.2977777777705342"/>
        <n v="2.220277777814772"/>
        <n v="9.6547222223016433"/>
        <n v="11.591111111047212"/>
        <n v="0.26722222234820947"/>
        <n v="0.31166666670469567"/>
        <n v="4.8883333333069459"/>
        <n v="6.7738888888852671"/>
        <n v="0.10055555566214025"/>
        <n v="5.377222222276032"/>
        <n v="11.908611111226492"/>
        <n v="2.250833333353512"/>
        <n v="2.9019444443983957"/>
        <n v="6.4333333333488554"/>
        <n v="10.729722222313285"/>
        <n v="0.13916666654404253"/>
        <n v="3.5149999998975545"/>
        <n v="11.034166666679084"/>
        <n v="2.2741666667279787"/>
        <n v="10.918888888845686"/>
        <n v="10.924722222145647"/>
        <n v="1.1116666665184312"/>
        <n v="2.596111110993661"/>
        <n v="9.6208333333488554"/>
        <n v="3.786388888838701"/>
        <n v="7.0086111111450009"/>
        <n v="2.9608333334326744"/>
      </sharedItems>
    </cacheField>
    <cacheField name="Direction" numFmtId="0">
      <sharedItems/>
    </cacheField>
    <cacheField name="Count" numFmtId="0">
      <sharedItems containsSemiMixedTypes="0" containsString="0" containsNumber="1" containsInteger="1" minValue="-1" maxValue="1"/>
    </cacheField>
    <cacheField name="R" numFmtId="0">
      <sharedItems containsSemiMixedTypes="0" containsString="0" containsNumber="1" minValue="0" maxValue="18.95"/>
    </cacheField>
    <cacheField name="Length (cm)" numFmtId="0">
      <sharedItems containsSemiMixedTypes="0" containsString="0" containsNumber="1" minValue="0" maxValue="152.6"/>
    </cacheField>
    <cacheField name="Stratum" numFmtId="0">
      <sharedItems containsSemiMixedTypes="0" containsString="0" containsNumber="1" containsInteger="1" minValue="1" maxValue="2"/>
    </cacheField>
    <cacheField name="Stratification Scheme" numFmtId="0">
      <sharedItems containsSemiMixedTypes="0" containsString="0" containsNumber="1" containsInteger="1" minValue="1" maxValue="2"/>
    </cacheField>
    <cacheField name="Overlap Start R" numFmtId="0">
      <sharedItems containsSemiMixedTypes="0" containsString="0" containsNumber="1" minValue="3.33" maxValue="9.59"/>
    </cacheField>
    <cacheField name="Overlap End R" numFmtId="0">
      <sharedItems containsSemiMixedTypes="0" containsString="0" containsNumber="1" minValue="10.42" maxValue="10.42"/>
    </cacheField>
    <cacheField name="Expanded Count" numFmtId="0">
      <sharedItems containsSemiMixedTypes="0" containsString="0" containsNumber="1" containsInteger="1" minValue="-2" maxValue="2"/>
    </cacheField>
    <cacheField name="Observ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M" refreshedDate="41237.460510763885" createdVersion="4" refreshedVersion="4" minRefreshableVersion="3" recordCount="160">
  <cacheSource type="worksheet">
    <worksheetSource ref="A1:P161" sheet="0630-0717"/>
  </cacheSource>
  <cacheFields count="16">
    <cacheField name="Date" numFmtId="0">
      <sharedItems containsSemiMixedTypes="0" containsNonDate="0" containsDate="1" containsString="0" minDate="2012-06-30T00:00:00" maxDate="2012-07-18T00:00:00"/>
    </cacheField>
    <cacheField name="Time" numFmtId="21">
      <sharedItems containsSemiMixedTypes="0" containsNonDate="0" containsDate="1" containsString="0" minDate="1899-12-30T00:06:40" maxDate="1899-12-30T23:57:09"/>
    </cacheField>
    <cacheField name="Date Time" numFmtId="165">
      <sharedItems containsSemiMixedTypes="0" containsNonDate="0" containsDate="1" containsString="0" minDate="2012-06-30T01:09:08" maxDate="2012-07-17T22:33:51"/>
    </cacheField>
    <cacheField name="Date Hour" numFmtId="165">
      <sharedItems containsSemiMixedTypes="0" containsNonDate="0" containsDate="1" containsString="0" minDate="2012-06-30T01:00:00" maxDate="2012-07-17T22:00:00"/>
    </cacheField>
    <cacheField name="Hour of Day" numFmtId="1">
      <sharedItems containsSemiMixedTypes="0" containsString="0" containsNumber="1" containsInteger="1" minValue="0" maxValue="23" count="24">
        <n v="1"/>
        <n v="2"/>
        <n v="3"/>
        <n v="4"/>
        <n v="5"/>
        <n v="6"/>
        <n v="7"/>
        <n v="0"/>
        <n v="8"/>
        <n v="9"/>
        <n v="14"/>
        <n v="17"/>
        <n v="21"/>
        <n v="11"/>
        <n v="16"/>
        <n v="13"/>
        <n v="15"/>
        <n v="18"/>
        <n v="23"/>
        <n v="20"/>
        <n v="22"/>
        <n v="19"/>
        <n v="12"/>
        <n v="10"/>
      </sharedItems>
    </cacheField>
    <cacheField name="Date Time 3-Hour Blocks" numFmtId="165">
      <sharedItems containsSemiMixedTypes="0" containsNonDate="0" containsDate="1" containsString="0" minDate="2012-06-30T00:00:00" maxDate="2012-07-19T00:00:00"/>
    </cacheField>
    <cacheField name="Direction" numFmtId="0">
      <sharedItems/>
    </cacheField>
    <cacheField name="Count" numFmtId="0">
      <sharedItems containsSemiMixedTypes="0" containsString="0" containsNumber="1" containsInteger="1" minValue="1" maxValue="1"/>
    </cacheField>
    <cacheField name="R" numFmtId="0">
      <sharedItems containsSemiMixedTypes="0" containsString="0" containsNumber="1" minValue="1.36" maxValue="17.829999999999998"/>
    </cacheField>
    <cacheField name="Length (cm)" numFmtId="0">
      <sharedItems containsSemiMixedTypes="0" containsString="0" containsNumber="1" minValue="0" maxValue="151.19999999999999"/>
    </cacheField>
    <cacheField name="Stratum" numFmtId="0">
      <sharedItems containsSemiMixedTypes="0" containsString="0" containsNumber="1" containsInteger="1" minValue="1" maxValue="2"/>
    </cacheField>
    <cacheField name="Stratification Scheme" numFmtId="0">
      <sharedItems containsSemiMixedTypes="0" containsString="0" containsNumber="1" containsInteger="1" minValue="2" maxValue="2"/>
    </cacheField>
    <cacheField name="Overlap Start R" numFmtId="0">
      <sharedItems containsSemiMixedTypes="0" containsString="0" containsNumber="1" minValue="9.59" maxValue="9.59"/>
    </cacheField>
    <cacheField name="Overlap End R" numFmtId="0">
      <sharedItems containsSemiMixedTypes="0" containsString="0" containsNumber="1" minValue="10.42" maxValue="10.42"/>
    </cacheField>
    <cacheField name="Expanded Count" numFmtId="0">
      <sharedItems containsSemiMixedTypes="0" containsString="0" containsNumber="1" containsInteger="1" minValue="1" maxValue="2"/>
    </cacheField>
    <cacheField name="Observ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5">
  <r>
    <x v="0"/>
    <d v="1899-12-30T20:02:47"/>
    <d v="2012-05-22T20:02:47"/>
    <s v="Up"/>
    <n v="1"/>
    <n v="2.36"/>
    <n v="31.1"/>
    <n v="1"/>
    <n v="1"/>
    <n v="3.33"/>
    <n v="10.42"/>
    <n v="2"/>
  </r>
  <r>
    <x v="1"/>
    <d v="1899-12-30T03:00:12"/>
    <d v="2012-05-28T03:00:12"/>
    <s v="Up"/>
    <n v="1"/>
    <n v="6.98"/>
    <n v="66.599999999999994"/>
    <n v="1"/>
    <n v="2"/>
    <n v="9.59"/>
    <n v="10.42"/>
    <n v="2"/>
  </r>
  <r>
    <x v="2"/>
    <d v="1899-12-30T02:42:17"/>
    <d v="2012-05-29T02:42:17"/>
    <s v="Up"/>
    <n v="1"/>
    <n v="7.31"/>
    <n v="62.8"/>
    <n v="1"/>
    <n v="2"/>
    <n v="9.59"/>
    <n v="10.42"/>
    <n v="2"/>
  </r>
  <r>
    <x v="3"/>
    <d v="1899-12-30T23:39:51"/>
    <d v="2012-06-02T23:39:51"/>
    <s v="Up"/>
    <n v="1"/>
    <n v="4.3499999999999996"/>
    <n v="38.1"/>
    <n v="1"/>
    <n v="2"/>
    <n v="9.59"/>
    <n v="10.42"/>
    <n v="2"/>
  </r>
  <r>
    <x v="4"/>
    <d v="1899-12-30T03:10:49"/>
    <d v="2012-06-04T03:10:49"/>
    <s v="Up"/>
    <n v="1"/>
    <n v="5.77"/>
    <n v="79.400000000000006"/>
    <n v="1"/>
    <n v="2"/>
    <n v="9.59"/>
    <n v="10.42"/>
    <n v="2"/>
  </r>
  <r>
    <x v="5"/>
    <d v="1899-12-30T11:43:17"/>
    <d v="2012-06-05T11:43:17"/>
    <s v="Up"/>
    <n v="1"/>
    <n v="9.4700000000000006"/>
    <n v="87.6"/>
    <n v="1"/>
    <n v="2"/>
    <n v="9.59"/>
    <n v="10.42"/>
    <n v="2"/>
  </r>
  <r>
    <x v="6"/>
    <d v="1899-12-30T00:02:28"/>
    <d v="2012-06-06T00:02:28"/>
    <s v="Up"/>
    <n v="1"/>
    <n v="3.07"/>
    <n v="42.3"/>
    <n v="1"/>
    <n v="2"/>
    <n v="9.59"/>
    <n v="10.42"/>
    <n v="2"/>
  </r>
  <r>
    <x v="6"/>
    <d v="1899-12-30T01:10:25"/>
    <d v="2012-06-06T01:10:25"/>
    <s v="Up"/>
    <n v="1"/>
    <n v="5.9"/>
    <n v="49.1"/>
    <n v="1"/>
    <n v="2"/>
    <n v="9.59"/>
    <n v="10.42"/>
    <n v="2"/>
  </r>
  <r>
    <x v="6"/>
    <d v="1899-12-30T01:10:47"/>
    <d v="2012-06-06T01:10:47"/>
    <s v="Up"/>
    <n v="1"/>
    <n v="5.47"/>
    <n v="73.5"/>
    <n v="1"/>
    <n v="2"/>
    <n v="9.59"/>
    <n v="10.42"/>
    <n v="2"/>
  </r>
  <r>
    <x v="6"/>
    <d v="1899-12-30T03:03:52"/>
    <d v="2012-06-06T03:03:52"/>
    <s v="Up"/>
    <n v="1"/>
    <n v="3.53"/>
    <n v="48.8"/>
    <n v="1"/>
    <n v="2"/>
    <n v="9.59"/>
    <n v="10.42"/>
    <n v="2"/>
  </r>
  <r>
    <x v="7"/>
    <d v="1899-12-30T02:32:45"/>
    <d v="2012-06-07T02:32:45"/>
    <s v="Up"/>
    <n v="1"/>
    <n v="5.33"/>
    <n v="70.900000000000006"/>
    <n v="1"/>
    <n v="2"/>
    <n v="9.59"/>
    <n v="10.42"/>
    <n v="2"/>
  </r>
  <r>
    <x v="7"/>
    <d v="1899-12-30T05:01:55"/>
    <d v="2012-06-07T05:01:55"/>
    <s v="Up"/>
    <n v="1"/>
    <n v="5.7"/>
    <n v="109.7"/>
    <n v="1"/>
    <n v="2"/>
    <n v="9.59"/>
    <n v="10.42"/>
    <n v="2"/>
  </r>
  <r>
    <x v="7"/>
    <d v="1899-12-30T05:11:46"/>
    <d v="2012-06-07T05:11:46"/>
    <s v="Up"/>
    <n v="1"/>
    <n v="8.19"/>
    <n v="70.400000000000006"/>
    <n v="1"/>
    <n v="2"/>
    <n v="9.59"/>
    <n v="10.42"/>
    <n v="2"/>
  </r>
  <r>
    <x v="7"/>
    <d v="1899-12-30T06:06:57"/>
    <d v="2012-06-07T06:06:57"/>
    <s v="Up"/>
    <n v="1"/>
    <n v="5.69"/>
    <n v="57.9"/>
    <n v="1"/>
    <n v="2"/>
    <n v="9.59"/>
    <n v="10.42"/>
    <n v="2"/>
  </r>
  <r>
    <x v="7"/>
    <d v="1899-12-30T15:36:48"/>
    <d v="2012-06-07T15:36:48"/>
    <s v="Up"/>
    <n v="1"/>
    <n v="2.77"/>
    <n v="36.299999999999997"/>
    <n v="1"/>
    <n v="2"/>
    <n v="9.59"/>
    <n v="10.42"/>
    <n v="2"/>
  </r>
  <r>
    <x v="8"/>
    <d v="1899-12-30T01:09:17"/>
    <d v="2012-06-08T01:09:17"/>
    <s v="Up"/>
    <n v="1"/>
    <n v="2.64"/>
    <n v="46.7"/>
    <n v="1"/>
    <n v="2"/>
    <n v="9.59"/>
    <n v="10.42"/>
    <n v="2"/>
  </r>
  <r>
    <x v="8"/>
    <d v="1899-12-30T03:03:57"/>
    <d v="2012-06-08T03:03:57"/>
    <s v="Up"/>
    <n v="1"/>
    <n v="5.66"/>
    <n v="78.5"/>
    <n v="1"/>
    <n v="2"/>
    <n v="9.59"/>
    <n v="10.42"/>
    <n v="2"/>
  </r>
  <r>
    <x v="8"/>
    <d v="1899-12-30T03:05:54"/>
    <d v="2012-06-08T03:05:54"/>
    <s v="Up"/>
    <n v="1"/>
    <n v="2.63"/>
    <n v="47.5"/>
    <n v="1"/>
    <n v="2"/>
    <n v="9.59"/>
    <n v="10.42"/>
    <n v="2"/>
  </r>
  <r>
    <x v="8"/>
    <d v="1899-12-30T15:31:09"/>
    <d v="2012-06-08T15:31:09"/>
    <s v="Up"/>
    <n v="1"/>
    <n v="4.22"/>
    <n v="42.1"/>
    <n v="1"/>
    <n v="2"/>
    <n v="9.59"/>
    <n v="10.42"/>
    <n v="2"/>
  </r>
  <r>
    <x v="8"/>
    <d v="1899-12-30T18:10:30"/>
    <d v="2012-06-08T18:10:30"/>
    <s v="Up"/>
    <n v="1"/>
    <n v="2.54"/>
    <n v="52.2"/>
    <n v="1"/>
    <n v="2"/>
    <n v="9.59"/>
    <n v="10.42"/>
    <n v="2"/>
  </r>
  <r>
    <x v="8"/>
    <d v="1899-12-30T18:13:26"/>
    <d v="2012-06-08T18:13:26"/>
    <s v="Up"/>
    <n v="1"/>
    <n v="4.43"/>
    <n v="74.599999999999994"/>
    <n v="1"/>
    <n v="2"/>
    <n v="9.59"/>
    <n v="10.42"/>
    <n v="2"/>
  </r>
  <r>
    <x v="9"/>
    <d v="1899-12-30T00:38:57"/>
    <d v="2012-06-09T00:38:57"/>
    <s v="Up"/>
    <n v="1"/>
    <n v="1.31"/>
    <n v="48.9"/>
    <n v="1"/>
    <n v="2"/>
    <n v="9.59"/>
    <n v="10.42"/>
    <n v="2"/>
  </r>
  <r>
    <x v="9"/>
    <d v="1899-12-30T01:36:03"/>
    <d v="2012-06-09T01:36:03"/>
    <s v="Up"/>
    <n v="1"/>
    <n v="2.64"/>
    <n v="95.2"/>
    <n v="1"/>
    <n v="2"/>
    <n v="9.59"/>
    <n v="10.42"/>
    <n v="2"/>
  </r>
  <r>
    <x v="9"/>
    <d v="1899-12-30T03:33:56"/>
    <d v="2012-06-09T03:33:56"/>
    <s v="Up"/>
    <n v="1"/>
    <n v="4.45"/>
    <n v="91.9"/>
    <n v="1"/>
    <n v="2"/>
    <n v="9.59"/>
    <n v="10.42"/>
    <n v="2"/>
  </r>
  <r>
    <x v="9"/>
    <d v="1899-12-30T08:34:57"/>
    <d v="2012-06-09T08:34:57"/>
    <s v="Up"/>
    <n v="1"/>
    <n v="3.01"/>
    <n v="39.6"/>
    <n v="1"/>
    <n v="2"/>
    <n v="9.59"/>
    <n v="10.42"/>
    <n v="2"/>
  </r>
  <r>
    <x v="9"/>
    <d v="1899-12-30T13:32:08"/>
    <d v="2012-06-09T13:32:08"/>
    <s v="Up"/>
    <n v="1"/>
    <n v="1.35"/>
    <n v="58.1"/>
    <n v="1"/>
    <n v="2"/>
    <n v="9.59"/>
    <n v="10.42"/>
    <n v="2"/>
  </r>
  <r>
    <x v="9"/>
    <d v="1899-12-30T16:31:42"/>
    <d v="2012-06-09T16:31:42"/>
    <s v="Up"/>
    <n v="1"/>
    <n v="4.3600000000000003"/>
    <n v="93"/>
    <n v="1"/>
    <n v="2"/>
    <n v="9.59"/>
    <n v="10.42"/>
    <n v="2"/>
  </r>
  <r>
    <x v="9"/>
    <d v="1899-12-30T16:42:21"/>
    <d v="2012-06-09T16:42:21"/>
    <s v="Up"/>
    <n v="1"/>
    <n v="2.72"/>
    <n v="63.1"/>
    <n v="1"/>
    <n v="2"/>
    <n v="9.59"/>
    <n v="10.42"/>
    <n v="2"/>
  </r>
  <r>
    <x v="10"/>
    <d v="1899-12-30T01:37:13"/>
    <d v="2012-06-10T01:37:13"/>
    <s v="Up"/>
    <n v="1"/>
    <n v="2.42"/>
    <n v="92.4"/>
    <n v="1"/>
    <n v="2"/>
    <n v="9.59"/>
    <n v="10.42"/>
    <n v="2"/>
  </r>
  <r>
    <x v="10"/>
    <d v="1899-12-30T04:30:45"/>
    <d v="2012-06-10T04:30:45"/>
    <s v="Up"/>
    <n v="1"/>
    <n v="1.23"/>
    <n v="81.2"/>
    <n v="1"/>
    <n v="2"/>
    <n v="9.59"/>
    <n v="10.42"/>
    <n v="2"/>
  </r>
  <r>
    <x v="10"/>
    <d v="1899-12-30T05:12:11"/>
    <d v="2012-06-10T05:12:11"/>
    <s v="Up"/>
    <n v="1"/>
    <n v="2.74"/>
    <n v="48"/>
    <n v="1"/>
    <n v="2"/>
    <n v="9.59"/>
    <n v="10.42"/>
    <n v="2"/>
  </r>
  <r>
    <x v="10"/>
    <d v="1899-12-30T07:44:52"/>
    <d v="2012-06-10T07:44:52"/>
    <s v="Up"/>
    <n v="1"/>
    <n v="10.07"/>
    <n v="95.1"/>
    <n v="1"/>
    <n v="2"/>
    <n v="9.59"/>
    <n v="10.42"/>
    <n v="1"/>
  </r>
  <r>
    <x v="10"/>
    <d v="1899-12-30T08:42:32"/>
    <d v="2012-06-10T08:42:32"/>
    <s v="Up"/>
    <n v="1"/>
    <n v="4.33"/>
    <n v="91.4"/>
    <n v="1"/>
    <n v="2"/>
    <n v="9.59"/>
    <n v="10.42"/>
    <n v="2"/>
  </r>
  <r>
    <x v="10"/>
    <d v="1899-12-30T10:35:57"/>
    <d v="2012-06-10T10:35:57"/>
    <s v="Up"/>
    <n v="1"/>
    <n v="2.93"/>
    <n v="47.4"/>
    <n v="1"/>
    <n v="2"/>
    <n v="9.59"/>
    <n v="10.42"/>
    <n v="2"/>
  </r>
  <r>
    <x v="10"/>
    <d v="1899-12-30T15:33:49"/>
    <d v="2012-06-10T15:33:49"/>
    <s v="Up"/>
    <n v="1"/>
    <n v="1.56"/>
    <n v="54.7"/>
    <n v="1"/>
    <n v="2"/>
    <n v="9.59"/>
    <n v="10.42"/>
    <n v="2"/>
  </r>
  <r>
    <x v="10"/>
    <d v="1899-12-30T18:02:02"/>
    <d v="2012-06-10T18:02:02"/>
    <s v="Up"/>
    <n v="1"/>
    <n v="2.08"/>
    <n v="45.6"/>
    <n v="1"/>
    <n v="2"/>
    <n v="9.59"/>
    <n v="10.42"/>
    <n v="2"/>
  </r>
  <r>
    <x v="10"/>
    <d v="1899-12-30T18:35:17"/>
    <d v="2012-06-10T18:35:17"/>
    <s v="Up"/>
    <n v="1"/>
    <n v="2.3199999999999998"/>
    <n v="51.3"/>
    <n v="1"/>
    <n v="2"/>
    <n v="9.59"/>
    <n v="10.42"/>
    <n v="2"/>
  </r>
  <r>
    <x v="11"/>
    <d v="1899-12-30T00:14:51"/>
    <d v="2012-06-11T00:14:51"/>
    <s v="Up"/>
    <n v="1"/>
    <n v="0.9"/>
    <n v="69.3"/>
    <n v="1"/>
    <n v="2"/>
    <n v="9.59"/>
    <n v="10.42"/>
    <n v="2"/>
  </r>
  <r>
    <x v="11"/>
    <d v="1899-12-30T01:14:12"/>
    <d v="2012-06-11T01:14:12"/>
    <s v="Up"/>
    <n v="1"/>
    <n v="2.95"/>
    <n v="73.900000000000006"/>
    <n v="1"/>
    <n v="2"/>
    <n v="9.59"/>
    <n v="10.42"/>
    <n v="2"/>
  </r>
  <r>
    <x v="11"/>
    <d v="1899-12-30T01:33:32"/>
    <d v="2012-06-11T01:33:32"/>
    <s v="Up"/>
    <n v="1"/>
    <n v="3.5"/>
    <n v="75.400000000000006"/>
    <n v="1"/>
    <n v="2"/>
    <n v="9.59"/>
    <n v="10.42"/>
    <n v="2"/>
  </r>
  <r>
    <x v="11"/>
    <d v="1899-12-30T01:41:28"/>
    <d v="2012-06-11T01:41:28"/>
    <s v="Up"/>
    <n v="1"/>
    <n v="1.57"/>
    <n v="60.2"/>
    <n v="1"/>
    <n v="2"/>
    <n v="9.59"/>
    <n v="10.42"/>
    <n v="2"/>
  </r>
  <r>
    <x v="11"/>
    <d v="1899-12-30T01:43:12"/>
    <d v="2012-06-11T01:43:12"/>
    <s v="Up"/>
    <n v="1"/>
    <n v="7.04"/>
    <n v="97"/>
    <n v="1"/>
    <n v="2"/>
    <n v="9.59"/>
    <n v="10.42"/>
    <n v="2"/>
  </r>
  <r>
    <x v="11"/>
    <d v="1899-12-30T02:04:07"/>
    <d v="2012-06-11T02:04:07"/>
    <s v="Up"/>
    <n v="1"/>
    <n v="8.85"/>
    <n v="102.9"/>
    <n v="1"/>
    <n v="2"/>
    <n v="9.59"/>
    <n v="10.42"/>
    <n v="2"/>
  </r>
  <r>
    <x v="11"/>
    <d v="1899-12-30T02:06:31"/>
    <d v="2012-06-11T02:06:31"/>
    <s v="Up"/>
    <n v="1"/>
    <n v="7.91"/>
    <n v="63.6"/>
    <n v="1"/>
    <n v="2"/>
    <n v="9.59"/>
    <n v="10.42"/>
    <n v="2"/>
  </r>
  <r>
    <x v="11"/>
    <d v="1899-12-30T02:08:52"/>
    <d v="2012-06-11T02:08:52"/>
    <s v="Up"/>
    <n v="1"/>
    <n v="3.25"/>
    <n v="68.900000000000006"/>
    <n v="1"/>
    <n v="2"/>
    <n v="9.59"/>
    <n v="10.42"/>
    <n v="2"/>
  </r>
  <r>
    <x v="11"/>
    <d v="1899-12-30T02:12:20"/>
    <d v="2012-06-11T02:12:20"/>
    <s v="Up"/>
    <n v="1"/>
    <n v="9.84"/>
    <n v="105.6"/>
    <n v="1"/>
    <n v="2"/>
    <n v="9.59"/>
    <n v="10.42"/>
    <n v="1"/>
  </r>
  <r>
    <x v="11"/>
    <d v="1899-12-30T05:30:36"/>
    <d v="2012-06-11T05:30:36"/>
    <s v="Up"/>
    <n v="1"/>
    <n v="1.77"/>
    <n v="57.8"/>
    <n v="1"/>
    <n v="2"/>
    <n v="9.59"/>
    <n v="10.42"/>
    <n v="2"/>
  </r>
  <r>
    <x v="11"/>
    <d v="1899-12-30T05:44:14"/>
    <d v="2012-06-11T05:44:14"/>
    <s v="Up"/>
    <n v="1"/>
    <n v="5.18"/>
    <n v="76.2"/>
    <n v="1"/>
    <n v="2"/>
    <n v="9.59"/>
    <n v="10.42"/>
    <n v="2"/>
  </r>
  <r>
    <x v="11"/>
    <d v="1899-12-30T06:06:40"/>
    <d v="2012-06-11T06:06:40"/>
    <s v="Up"/>
    <n v="1"/>
    <n v="1.93"/>
    <n v="51.5"/>
    <n v="1"/>
    <n v="2"/>
    <n v="9.59"/>
    <n v="10.42"/>
    <n v="2"/>
  </r>
  <r>
    <x v="11"/>
    <d v="1899-12-30T09:14:21"/>
    <d v="2012-06-11T09:14:21"/>
    <s v="Dn"/>
    <n v="-1"/>
    <n v="2.86"/>
    <n v="42.8"/>
    <n v="1"/>
    <n v="2"/>
    <n v="9.59"/>
    <n v="10.42"/>
    <n v="-2"/>
  </r>
  <r>
    <x v="11"/>
    <d v="1899-12-30T09:43:18"/>
    <d v="2012-06-11T09:43:18"/>
    <s v="Up"/>
    <n v="1"/>
    <n v="4.43"/>
    <n v="79.7"/>
    <n v="1"/>
    <n v="2"/>
    <n v="9.59"/>
    <n v="10.42"/>
    <n v="2"/>
  </r>
  <r>
    <x v="11"/>
    <d v="1899-12-30T11:39:36"/>
    <d v="2012-06-11T11:39:36"/>
    <s v="Up"/>
    <n v="1"/>
    <n v="7.95"/>
    <n v="70.900000000000006"/>
    <n v="1"/>
    <n v="2"/>
    <n v="9.59"/>
    <n v="10.42"/>
    <n v="2"/>
  </r>
  <r>
    <x v="11"/>
    <d v="1899-12-30T12:06:03"/>
    <d v="2012-06-11T12:06:03"/>
    <s v="Up"/>
    <n v="1"/>
    <n v="1.18"/>
    <n v="64.900000000000006"/>
    <n v="1"/>
    <n v="2"/>
    <n v="9.59"/>
    <n v="10.42"/>
    <n v="2"/>
  </r>
  <r>
    <x v="11"/>
    <d v="1899-12-30T15:35:32"/>
    <d v="2012-06-11T15:35:32"/>
    <s v="Up"/>
    <n v="1"/>
    <n v="4.74"/>
    <n v="81.599999999999994"/>
    <n v="1"/>
    <n v="2"/>
    <n v="9.59"/>
    <n v="10.42"/>
    <n v="2"/>
  </r>
  <r>
    <x v="11"/>
    <d v="1899-12-30T15:41:48"/>
    <d v="2012-06-11T15:41:48"/>
    <s v="Up"/>
    <n v="1"/>
    <n v="2"/>
    <n v="53.4"/>
    <n v="1"/>
    <n v="2"/>
    <n v="9.59"/>
    <n v="10.42"/>
    <n v="2"/>
  </r>
  <r>
    <x v="11"/>
    <d v="1899-12-30T23:12:02"/>
    <d v="2012-06-11T23:12:02"/>
    <s v="Up"/>
    <n v="1"/>
    <n v="7.42"/>
    <n v="101.4"/>
    <n v="1"/>
    <n v="2"/>
    <n v="9.59"/>
    <n v="10.42"/>
    <n v="2"/>
  </r>
  <r>
    <x v="12"/>
    <d v="1899-12-30T02:08:22"/>
    <d v="2012-06-12T02:08:22"/>
    <s v="Up"/>
    <n v="1"/>
    <n v="6.02"/>
    <n v="63.3"/>
    <n v="1"/>
    <n v="2"/>
    <n v="9.59"/>
    <n v="10.42"/>
    <n v="2"/>
  </r>
  <r>
    <x v="12"/>
    <d v="1899-12-30T15:34:42"/>
    <d v="2012-06-12T15:34:42"/>
    <s v="Dn"/>
    <n v="-1"/>
    <n v="3.25"/>
    <n v="65.7"/>
    <n v="1"/>
    <n v="2"/>
    <n v="9.59"/>
    <n v="10.42"/>
    <n v="-2"/>
  </r>
  <r>
    <x v="12"/>
    <d v="1899-12-30T17:09:48"/>
    <d v="2012-06-12T17:09:48"/>
    <s v="Up"/>
    <n v="1"/>
    <n v="7.66"/>
    <n v="103.7"/>
    <n v="1"/>
    <n v="2"/>
    <n v="9.59"/>
    <n v="10.42"/>
    <n v="2"/>
  </r>
  <r>
    <x v="12"/>
    <d v="1899-12-30T22:43:30"/>
    <d v="2012-06-12T22:43:30"/>
    <s v="Up"/>
    <n v="1"/>
    <n v="7.35"/>
    <n v="71.2"/>
    <n v="1"/>
    <n v="2"/>
    <n v="9.59"/>
    <n v="10.42"/>
    <n v="2"/>
  </r>
  <r>
    <x v="12"/>
    <d v="1899-12-30T23:31:29"/>
    <d v="2012-06-12T23:31:29"/>
    <s v="Up"/>
    <n v="1"/>
    <n v="1.23"/>
    <n v="58.6"/>
    <n v="1"/>
    <n v="2"/>
    <n v="9.59"/>
    <n v="10.42"/>
    <n v="2"/>
  </r>
  <r>
    <x v="13"/>
    <d v="1899-12-30T01:38:25"/>
    <d v="2012-06-13T01:38:25"/>
    <s v="Up"/>
    <n v="1"/>
    <n v="2.9"/>
    <n v="89.5"/>
    <n v="1"/>
    <n v="2"/>
    <n v="9.59"/>
    <n v="10.42"/>
    <n v="2"/>
  </r>
  <r>
    <x v="13"/>
    <d v="1899-12-30T04:08:51"/>
    <d v="2012-06-13T04:08:51"/>
    <s v="Up"/>
    <n v="1"/>
    <n v="7.79"/>
    <n v="101.4"/>
    <n v="1"/>
    <n v="2"/>
    <n v="9.59"/>
    <n v="10.42"/>
    <n v="2"/>
  </r>
  <r>
    <x v="13"/>
    <d v="1899-12-30T19:04:03"/>
    <d v="2012-06-13T19:04:03"/>
    <s v="Dn"/>
    <n v="-1"/>
    <n v="2.95"/>
    <n v="47.6"/>
    <n v="1"/>
    <n v="2"/>
    <n v="9.59"/>
    <n v="10.42"/>
    <n v="-2"/>
  </r>
  <r>
    <x v="14"/>
    <d v="1899-12-30T00:10:11"/>
    <d v="2012-06-14T00:10:11"/>
    <s v="Up"/>
    <n v="1"/>
    <n v="6.33"/>
    <n v="108.4"/>
    <n v="1"/>
    <n v="2"/>
    <n v="9.59"/>
    <n v="10.42"/>
    <n v="2"/>
  </r>
  <r>
    <x v="14"/>
    <d v="1899-12-30T04:31:04"/>
    <d v="2012-06-14T04:31:04"/>
    <s v="Up"/>
    <n v="1"/>
    <n v="4.87"/>
    <n v="100.8"/>
    <n v="1"/>
    <n v="2"/>
    <n v="9.59"/>
    <n v="10.42"/>
    <n v="2"/>
  </r>
  <r>
    <x v="14"/>
    <d v="1899-12-30T10:38:29"/>
    <d v="2012-06-14T10:38:29"/>
    <s v="Up"/>
    <n v="1"/>
    <n v="6.21"/>
    <n v="89.7"/>
    <n v="1"/>
    <n v="2"/>
    <n v="9.59"/>
    <n v="10.42"/>
    <n v="2"/>
  </r>
  <r>
    <x v="14"/>
    <d v="1899-12-30T12:08:00"/>
    <d v="2012-06-14T12:08:00"/>
    <s v="Up"/>
    <n v="1"/>
    <n v="2.09"/>
    <n v="62.8"/>
    <n v="1"/>
    <n v="2"/>
    <n v="9.59"/>
    <n v="10.42"/>
    <n v="2"/>
  </r>
  <r>
    <x v="14"/>
    <d v="1899-12-30T12:35:26"/>
    <d v="2012-06-14T12:35:26"/>
    <s v="Up"/>
    <n v="1"/>
    <n v="2.1800000000000002"/>
    <n v="56.5"/>
    <n v="1"/>
    <n v="2"/>
    <n v="9.59"/>
    <n v="10.42"/>
    <n v="2"/>
  </r>
  <r>
    <x v="14"/>
    <d v="1899-12-30T12:38:33"/>
    <d v="2012-06-14T12:38:33"/>
    <s v="Up"/>
    <n v="1"/>
    <n v="1.97"/>
    <n v="52.7"/>
    <n v="1"/>
    <n v="2"/>
    <n v="9.59"/>
    <n v="10.42"/>
    <n v="2"/>
  </r>
  <r>
    <x v="14"/>
    <d v="1899-12-30T15:41:56"/>
    <d v="2012-06-14T15:41:56"/>
    <s v="Up"/>
    <n v="1"/>
    <n v="8.1199999999999992"/>
    <n v="113.6"/>
    <n v="1"/>
    <n v="2"/>
    <n v="9.59"/>
    <n v="10.42"/>
    <n v="2"/>
  </r>
  <r>
    <x v="14"/>
    <d v="1899-12-30T17:32:03"/>
    <d v="2012-06-14T17:32:03"/>
    <s v="Dn"/>
    <n v="-1"/>
    <n v="1.73"/>
    <n v="47.3"/>
    <n v="1"/>
    <n v="2"/>
    <n v="9.59"/>
    <n v="10.42"/>
    <n v="-2"/>
  </r>
  <r>
    <x v="14"/>
    <d v="1899-12-30T18:01:23"/>
    <d v="2012-06-14T18:01:23"/>
    <s v="Up"/>
    <n v="1"/>
    <n v="7.92"/>
    <n v="79.099999999999994"/>
    <n v="1"/>
    <n v="2"/>
    <n v="9.59"/>
    <n v="10.42"/>
    <n v="2"/>
  </r>
  <r>
    <x v="14"/>
    <d v="1899-12-30T22:03:41"/>
    <d v="2012-06-14T22:03:41"/>
    <s v="Up"/>
    <n v="1"/>
    <n v="9.2200000000000006"/>
    <n v="123.5"/>
    <n v="1"/>
    <n v="2"/>
    <n v="9.59"/>
    <n v="10.42"/>
    <n v="2"/>
  </r>
  <r>
    <x v="14"/>
    <d v="1899-12-30T22:07:44"/>
    <d v="2012-06-14T22:07:44"/>
    <s v="Up"/>
    <n v="1"/>
    <n v="8.07"/>
    <n v="106"/>
    <n v="1"/>
    <n v="2"/>
    <n v="9.59"/>
    <n v="10.42"/>
    <n v="2"/>
  </r>
  <r>
    <x v="14"/>
    <d v="1899-12-30T22:08:49"/>
    <d v="2012-06-14T22:08:49"/>
    <s v="Up"/>
    <n v="1"/>
    <n v="3.79"/>
    <n v="41.8"/>
    <n v="1"/>
    <n v="2"/>
    <n v="9.59"/>
    <n v="10.42"/>
    <n v="2"/>
  </r>
  <r>
    <x v="14"/>
    <d v="1899-12-30T22:38:44"/>
    <d v="2012-06-14T22:38:44"/>
    <s v="Up"/>
    <n v="1"/>
    <n v="3.35"/>
    <n v="43.4"/>
    <n v="1"/>
    <n v="2"/>
    <n v="9.59"/>
    <n v="10.42"/>
    <n v="2"/>
  </r>
  <r>
    <x v="15"/>
    <d v="1899-12-30T05:00:40"/>
    <d v="2012-06-15T05:00:40"/>
    <s v="Up"/>
    <n v="1"/>
    <n v="7.09"/>
    <n v="98.4"/>
    <n v="1"/>
    <n v="2"/>
    <n v="9.59"/>
    <n v="10.42"/>
    <n v="2"/>
  </r>
  <r>
    <x v="15"/>
    <d v="1899-12-30T05:40:32"/>
    <d v="2012-06-15T05:40:32"/>
    <s v="Up"/>
    <n v="1"/>
    <n v="6.83"/>
    <n v="106.4"/>
    <n v="1"/>
    <n v="2"/>
    <n v="9.59"/>
    <n v="10.42"/>
    <n v="2"/>
  </r>
  <r>
    <x v="15"/>
    <d v="1899-12-30T06:03:12"/>
    <d v="2012-06-15T06:03:12"/>
    <s v="Up"/>
    <n v="1"/>
    <n v="7.3"/>
    <n v="90.7"/>
    <n v="1"/>
    <n v="2"/>
    <n v="9.59"/>
    <n v="10.42"/>
    <n v="2"/>
  </r>
  <r>
    <x v="15"/>
    <d v="1899-12-30T06:10:07"/>
    <d v="2012-06-15T06:10:07"/>
    <s v="Up"/>
    <n v="1"/>
    <n v="7.44"/>
    <n v="88.9"/>
    <n v="1"/>
    <n v="2"/>
    <n v="9.59"/>
    <n v="10.42"/>
    <n v="2"/>
  </r>
  <r>
    <x v="15"/>
    <d v="1899-12-30T15:35:11"/>
    <d v="2012-06-15T15:35:11"/>
    <s v="Up"/>
    <n v="1"/>
    <n v="3.14"/>
    <n v="48.3"/>
    <n v="1"/>
    <n v="2"/>
    <n v="9.59"/>
    <n v="10.42"/>
    <n v="2"/>
  </r>
  <r>
    <x v="15"/>
    <d v="1899-12-30T17:09:30"/>
    <d v="2012-06-15T17:09:30"/>
    <s v="Up"/>
    <n v="1"/>
    <n v="7.95"/>
    <n v="112.7"/>
    <n v="1"/>
    <n v="2"/>
    <n v="9.59"/>
    <n v="10.42"/>
    <n v="2"/>
  </r>
  <r>
    <x v="15"/>
    <d v="1899-12-30T23:44:09"/>
    <d v="2012-06-15T23:44:09"/>
    <s v="Up"/>
    <n v="1"/>
    <n v="3.59"/>
    <n v="41.2"/>
    <n v="1"/>
    <n v="2"/>
    <n v="9.59"/>
    <n v="10.42"/>
    <n v="2"/>
  </r>
  <r>
    <x v="16"/>
    <d v="1899-12-30T02:30:08"/>
    <d v="2012-06-16T02:30:08"/>
    <s v="Up"/>
    <n v="1"/>
    <n v="1.99"/>
    <n v="46.4"/>
    <n v="1"/>
    <n v="2"/>
    <n v="9.59"/>
    <n v="10.42"/>
    <n v="2"/>
  </r>
  <r>
    <x v="16"/>
    <d v="1899-12-30T02:39:07"/>
    <d v="2012-06-16T02:39:07"/>
    <s v="Up"/>
    <n v="1"/>
    <n v="1.1399999999999999"/>
    <n v="51.9"/>
    <n v="1"/>
    <n v="2"/>
    <n v="9.59"/>
    <n v="10.42"/>
    <n v="2"/>
  </r>
  <r>
    <x v="16"/>
    <d v="1899-12-30T06:02:54"/>
    <d v="2012-06-16T06:02:54"/>
    <s v="Up"/>
    <n v="1"/>
    <n v="8.82"/>
    <n v="82.8"/>
    <n v="1"/>
    <n v="2"/>
    <n v="9.59"/>
    <n v="10.42"/>
    <n v="2"/>
  </r>
  <r>
    <x v="16"/>
    <d v="1899-12-30T06:36:11"/>
    <d v="2012-06-16T06:36:11"/>
    <s v="Up"/>
    <n v="1"/>
    <n v="2.5499999999999998"/>
    <n v="49"/>
    <n v="1"/>
    <n v="2"/>
    <n v="9.59"/>
    <n v="10.42"/>
    <n v="2"/>
  </r>
  <r>
    <x v="16"/>
    <d v="1899-12-30T13:14:10"/>
    <d v="2012-06-16T13:14:10"/>
    <s v="Up"/>
    <n v="1"/>
    <n v="7.94"/>
    <n v="110.3"/>
    <n v="1"/>
    <n v="2"/>
    <n v="9.59"/>
    <n v="10.42"/>
    <n v="2"/>
  </r>
  <r>
    <x v="16"/>
    <d v="1899-12-30T13:33:39"/>
    <d v="2012-06-16T13:33:39"/>
    <s v="Up"/>
    <n v="1"/>
    <n v="5.38"/>
    <n v="57"/>
    <n v="1"/>
    <n v="2"/>
    <n v="9.59"/>
    <n v="10.42"/>
    <n v="2"/>
  </r>
  <r>
    <x v="16"/>
    <d v="1899-12-30T14:11:12"/>
    <d v="2012-06-16T14:11:12"/>
    <s v="Up"/>
    <n v="1"/>
    <n v="7.6"/>
    <n v="110.4"/>
    <n v="1"/>
    <n v="2"/>
    <n v="9.59"/>
    <n v="10.42"/>
    <n v="2"/>
  </r>
  <r>
    <x v="16"/>
    <d v="1899-12-30T22:39:18"/>
    <d v="2012-06-16T22:39:18"/>
    <s v="Up"/>
    <n v="1"/>
    <n v="8.1300000000000008"/>
    <n v="125.3"/>
    <n v="1"/>
    <n v="2"/>
    <n v="9.59"/>
    <n v="10.42"/>
    <n v="2"/>
  </r>
  <r>
    <x v="17"/>
    <d v="1899-12-30T01:06:50"/>
    <d v="2012-06-17T01:06:50"/>
    <s v="Up"/>
    <n v="1"/>
    <n v="3.29"/>
    <n v="52.7"/>
    <n v="1"/>
    <n v="2"/>
    <n v="9.59"/>
    <n v="10.42"/>
    <n v="2"/>
  </r>
  <r>
    <x v="17"/>
    <d v="1899-12-30T01:43:07"/>
    <d v="2012-06-17T01:43:07"/>
    <s v="Up"/>
    <n v="1"/>
    <n v="5.98"/>
    <n v="78.2"/>
    <n v="1"/>
    <n v="2"/>
    <n v="9.59"/>
    <n v="10.42"/>
    <n v="2"/>
  </r>
  <r>
    <x v="17"/>
    <d v="1899-12-30T02:38:16"/>
    <d v="2012-06-17T02:38:16"/>
    <s v="Up"/>
    <n v="1"/>
    <n v="2.35"/>
    <n v="50.5"/>
    <n v="1"/>
    <n v="2"/>
    <n v="9.59"/>
    <n v="10.42"/>
    <n v="2"/>
  </r>
  <r>
    <x v="17"/>
    <d v="1899-12-30T02:40:07"/>
    <d v="2012-06-17T02:40:07"/>
    <s v="Up"/>
    <n v="1"/>
    <n v="7.61"/>
    <n v="97.5"/>
    <n v="1"/>
    <n v="2"/>
    <n v="9.59"/>
    <n v="10.42"/>
    <n v="2"/>
  </r>
  <r>
    <x v="17"/>
    <d v="1899-12-30T03:38:17"/>
    <d v="2012-06-17T03:38:17"/>
    <s v="Dn"/>
    <n v="-1"/>
    <n v="3.36"/>
    <n v="50.7"/>
    <n v="1"/>
    <n v="2"/>
    <n v="9.59"/>
    <n v="10.42"/>
    <n v="-2"/>
  </r>
  <r>
    <x v="17"/>
    <d v="1899-12-30T08:04:00"/>
    <d v="2012-06-17T08:04:00"/>
    <s v="Up"/>
    <n v="1"/>
    <n v="3.41"/>
    <n v="66.8"/>
    <n v="1"/>
    <n v="2"/>
    <n v="9.59"/>
    <n v="10.42"/>
    <n v="2"/>
  </r>
  <r>
    <x v="17"/>
    <d v="1899-12-30T08:30:07"/>
    <d v="2012-06-17T08:30:07"/>
    <s v="Up"/>
    <n v="1"/>
    <n v="1.37"/>
    <n v="36.5"/>
    <n v="1"/>
    <n v="2"/>
    <n v="9.59"/>
    <n v="10.42"/>
    <n v="2"/>
  </r>
  <r>
    <x v="17"/>
    <d v="1899-12-30T15:31:59"/>
    <d v="2012-06-17T15:31:59"/>
    <s v="Up"/>
    <n v="1"/>
    <n v="3.44"/>
    <n v="45.1"/>
    <n v="1"/>
    <n v="2"/>
    <n v="9.59"/>
    <n v="10.42"/>
    <n v="2"/>
  </r>
  <r>
    <x v="17"/>
    <d v="1899-12-30T20:12:36"/>
    <d v="2012-06-17T20:12:36"/>
    <s v="Up"/>
    <n v="1"/>
    <n v="6"/>
    <n v="93"/>
    <n v="1"/>
    <n v="2"/>
    <n v="9.59"/>
    <n v="10.42"/>
    <n v="2"/>
  </r>
  <r>
    <x v="17"/>
    <d v="1899-12-30T20:14:56"/>
    <d v="2012-06-17T20:14:56"/>
    <s v="Up"/>
    <n v="1"/>
    <n v="7.52"/>
    <n v="79"/>
    <n v="1"/>
    <n v="2"/>
    <n v="9.59"/>
    <n v="10.42"/>
    <n v="2"/>
  </r>
  <r>
    <x v="17"/>
    <d v="1899-12-30T22:00:46"/>
    <d v="2012-06-17T22:00:46"/>
    <s v="Up"/>
    <n v="1"/>
    <n v="3.32"/>
    <n v="56.3"/>
    <n v="1"/>
    <n v="2"/>
    <n v="9.59"/>
    <n v="10.42"/>
    <n v="2"/>
  </r>
  <r>
    <x v="17"/>
    <d v="1899-12-30T23:07:27"/>
    <d v="2012-06-17T23:07:27"/>
    <s v="Up"/>
    <n v="1"/>
    <n v="6.12"/>
    <n v="88.1"/>
    <n v="1"/>
    <n v="2"/>
    <n v="9.59"/>
    <n v="10.42"/>
    <n v="2"/>
  </r>
  <r>
    <x v="17"/>
    <d v="1899-12-30T23:08:47"/>
    <d v="2012-06-17T23:08:47"/>
    <s v="Up"/>
    <n v="1"/>
    <n v="8.43"/>
    <n v="99.9"/>
    <n v="1"/>
    <n v="2"/>
    <n v="9.59"/>
    <n v="10.42"/>
    <n v="2"/>
  </r>
  <r>
    <x v="18"/>
    <d v="1899-12-30T01:03:49"/>
    <d v="2012-06-18T01:03:49"/>
    <s v="Up"/>
    <n v="1"/>
    <n v="5.83"/>
    <n v="91.3"/>
    <n v="1"/>
    <n v="2"/>
    <n v="9.59"/>
    <n v="10.42"/>
    <n v="2"/>
  </r>
  <r>
    <x v="18"/>
    <d v="1899-12-30T01:04:51"/>
    <d v="2012-06-18T01:04:51"/>
    <s v="Up"/>
    <n v="1"/>
    <n v="1.21"/>
    <n v="42.6"/>
    <n v="1"/>
    <n v="2"/>
    <n v="9.59"/>
    <n v="10.42"/>
    <n v="2"/>
  </r>
  <r>
    <x v="18"/>
    <d v="1899-12-30T01:05:28"/>
    <d v="2012-06-18T01:05:28"/>
    <s v="Up"/>
    <n v="1"/>
    <n v="3.18"/>
    <n v="55.9"/>
    <n v="1"/>
    <n v="2"/>
    <n v="9.59"/>
    <n v="10.42"/>
    <n v="2"/>
  </r>
  <r>
    <x v="18"/>
    <d v="1899-12-30T01:06:38"/>
    <d v="2012-06-18T01:06:38"/>
    <s v="Up"/>
    <n v="1"/>
    <n v="2.09"/>
    <n v="47.2"/>
    <n v="1"/>
    <n v="2"/>
    <n v="9.59"/>
    <n v="10.42"/>
    <n v="2"/>
  </r>
  <r>
    <x v="18"/>
    <d v="1899-12-30T01:12:51"/>
    <d v="2012-06-18T01:12:51"/>
    <s v="Up"/>
    <n v="1"/>
    <n v="2.14"/>
    <n v="48.2"/>
    <n v="1"/>
    <n v="2"/>
    <n v="9.59"/>
    <n v="10.42"/>
    <n v="2"/>
  </r>
  <r>
    <x v="18"/>
    <d v="1899-12-30T01:33:48"/>
    <d v="2012-06-18T01:33:48"/>
    <s v="Up"/>
    <n v="1"/>
    <n v="3.35"/>
    <n v="66.3"/>
    <n v="1"/>
    <n v="2"/>
    <n v="9.59"/>
    <n v="10.42"/>
    <n v="2"/>
  </r>
  <r>
    <x v="18"/>
    <d v="1899-12-30T03:10:12"/>
    <d v="2012-06-18T03:10:12"/>
    <s v="Up"/>
    <n v="1"/>
    <n v="4.49"/>
    <n v="95.8"/>
    <n v="1"/>
    <n v="2"/>
    <n v="9.59"/>
    <n v="10.42"/>
    <n v="2"/>
  </r>
  <r>
    <x v="18"/>
    <d v="1899-12-30T04:02:13"/>
    <d v="2012-06-18T04:02:13"/>
    <s v="Up"/>
    <n v="1"/>
    <n v="7.77"/>
    <n v="120.4"/>
    <n v="1"/>
    <n v="2"/>
    <n v="9.59"/>
    <n v="10.42"/>
    <n v="2"/>
  </r>
  <r>
    <x v="18"/>
    <d v="1899-12-30T05:44:01"/>
    <d v="2012-06-18T05:44:01"/>
    <s v="Up"/>
    <n v="1"/>
    <n v="4.12"/>
    <n v="94.1"/>
    <n v="1"/>
    <n v="2"/>
    <n v="9.59"/>
    <n v="10.42"/>
    <n v="2"/>
  </r>
  <r>
    <x v="18"/>
    <d v="1899-12-30T08:09:52"/>
    <d v="2012-06-18T08:09:52"/>
    <s v="Up"/>
    <n v="1"/>
    <n v="3"/>
    <n v="95.8"/>
    <n v="1"/>
    <n v="2"/>
    <n v="9.59"/>
    <n v="10.42"/>
    <n v="2"/>
  </r>
  <r>
    <x v="18"/>
    <d v="1899-12-30T08:42:26"/>
    <d v="2012-06-18T08:42:26"/>
    <s v="Up"/>
    <n v="1"/>
    <n v="1.59"/>
    <n v="38.299999999999997"/>
    <n v="1"/>
    <n v="2"/>
    <n v="9.59"/>
    <n v="10.42"/>
    <n v="2"/>
  </r>
  <r>
    <x v="18"/>
    <d v="1899-12-30T09:00:10"/>
    <d v="2012-06-18T09:00:10"/>
    <s v="Up"/>
    <n v="1"/>
    <n v="4.08"/>
    <n v="70.5"/>
    <n v="1"/>
    <n v="2"/>
    <n v="9.59"/>
    <n v="10.42"/>
    <n v="2"/>
  </r>
  <r>
    <x v="18"/>
    <d v="1899-12-30T09:04:36"/>
    <d v="2012-06-18T09:04:36"/>
    <s v="Up"/>
    <n v="1"/>
    <n v="2.7"/>
    <n v="33.200000000000003"/>
    <n v="1"/>
    <n v="2"/>
    <n v="9.59"/>
    <n v="10.42"/>
    <n v="2"/>
  </r>
  <r>
    <x v="18"/>
    <d v="1899-12-30T11:36:28"/>
    <d v="2012-06-18T11:36:28"/>
    <s v="Up"/>
    <n v="1"/>
    <n v="6.01"/>
    <n v="73.2"/>
    <n v="1"/>
    <n v="2"/>
    <n v="9.59"/>
    <n v="10.42"/>
    <n v="2"/>
  </r>
  <r>
    <x v="18"/>
    <d v="1899-12-30T12:09:41"/>
    <d v="2012-06-18T12:09:41"/>
    <s v="Up"/>
    <n v="1"/>
    <n v="2.77"/>
    <n v="68.8"/>
    <n v="1"/>
    <n v="2"/>
    <n v="9.59"/>
    <n v="10.42"/>
    <n v="2"/>
  </r>
  <r>
    <x v="18"/>
    <d v="1899-12-30T17:04:00"/>
    <d v="2012-06-18T17:04:00"/>
    <s v="Up"/>
    <n v="1"/>
    <n v="3.3"/>
    <n v="62.4"/>
    <n v="1"/>
    <n v="2"/>
    <n v="9.59"/>
    <n v="10.42"/>
    <n v="2"/>
  </r>
  <r>
    <x v="18"/>
    <d v="1899-12-30T17:38:55"/>
    <d v="2012-06-18T17:38:55"/>
    <s v="Up"/>
    <n v="1"/>
    <n v="3.99"/>
    <n v="67.7"/>
    <n v="1"/>
    <n v="2"/>
    <n v="9.59"/>
    <n v="10.42"/>
    <n v="2"/>
  </r>
  <r>
    <x v="18"/>
    <d v="1899-12-30T21:30:47"/>
    <d v="2012-06-18T21:30:47"/>
    <s v="Up"/>
    <n v="1"/>
    <n v="5.85"/>
    <n v="109.1"/>
    <n v="1"/>
    <n v="2"/>
    <n v="9.59"/>
    <n v="10.42"/>
    <n v="2"/>
  </r>
  <r>
    <x v="18"/>
    <d v="1899-12-30T22:04:28"/>
    <d v="2012-06-18T22:04:28"/>
    <s v="Up"/>
    <n v="1"/>
    <n v="7.87"/>
    <n v="97.8"/>
    <n v="1"/>
    <n v="2"/>
    <n v="9.59"/>
    <n v="10.42"/>
    <n v="2"/>
  </r>
  <r>
    <x v="18"/>
    <d v="1899-12-30T23:00:37"/>
    <d v="2012-06-18T23:00:37"/>
    <s v="Up"/>
    <n v="1"/>
    <n v="7.59"/>
    <n v="112.6"/>
    <n v="1"/>
    <n v="2"/>
    <n v="9.59"/>
    <n v="10.42"/>
    <n v="2"/>
  </r>
  <r>
    <x v="18"/>
    <d v="1899-12-30T23:03:48"/>
    <d v="2012-06-18T23:03:48"/>
    <s v="Up"/>
    <n v="1"/>
    <n v="8.84"/>
    <n v="129.1"/>
    <n v="1"/>
    <n v="2"/>
    <n v="9.59"/>
    <n v="10.42"/>
    <n v="2"/>
  </r>
  <r>
    <x v="19"/>
    <d v="1899-12-30T00:33:32"/>
    <d v="2012-06-19T00:33:32"/>
    <s v="Up"/>
    <n v="1"/>
    <n v="1.47"/>
    <n v="37.9"/>
    <n v="1"/>
    <n v="2"/>
    <n v="9.59"/>
    <n v="10.42"/>
    <n v="2"/>
  </r>
  <r>
    <x v="19"/>
    <d v="1899-12-30T00:33:49"/>
    <d v="2012-06-19T00:33:49"/>
    <s v="Up"/>
    <n v="1"/>
    <n v="5.17"/>
    <n v="93.1"/>
    <n v="1"/>
    <n v="2"/>
    <n v="9.59"/>
    <n v="10.42"/>
    <n v="2"/>
  </r>
  <r>
    <x v="19"/>
    <d v="1899-12-30T01:43:44"/>
    <d v="2012-06-19T01:43:44"/>
    <s v="Up"/>
    <n v="1"/>
    <n v="4.28"/>
    <n v="96.7"/>
    <n v="1"/>
    <n v="2"/>
    <n v="9.59"/>
    <n v="10.42"/>
    <n v="2"/>
  </r>
  <r>
    <x v="19"/>
    <d v="1899-12-30T02:34:18"/>
    <d v="2012-06-19T02:34:18"/>
    <s v="Up"/>
    <n v="1"/>
    <n v="2.86"/>
    <n v="77.2"/>
    <n v="1"/>
    <n v="2"/>
    <n v="9.59"/>
    <n v="10.42"/>
    <n v="2"/>
  </r>
  <r>
    <x v="19"/>
    <d v="1899-12-30T02:39:12"/>
    <d v="2012-06-19T02:39:12"/>
    <s v="Up"/>
    <n v="1"/>
    <n v="3.67"/>
    <n v="104.8"/>
    <n v="1"/>
    <n v="2"/>
    <n v="9.59"/>
    <n v="10.42"/>
    <n v="2"/>
  </r>
  <r>
    <x v="19"/>
    <d v="1899-12-30T16:48:43"/>
    <d v="2012-06-19T16:48:43"/>
    <s v="Up"/>
    <n v="1"/>
    <n v="9.7799999999999994"/>
    <n v="104.4"/>
    <n v="1"/>
    <n v="2"/>
    <n v="9.59"/>
    <n v="10.42"/>
    <n v="1"/>
  </r>
  <r>
    <x v="19"/>
    <d v="1899-12-30T21:37:58"/>
    <d v="2012-06-19T21:37:58"/>
    <s v="Up"/>
    <n v="1"/>
    <n v="2.52"/>
    <n v="70.8"/>
    <n v="1"/>
    <n v="2"/>
    <n v="9.59"/>
    <n v="10.42"/>
    <n v="2"/>
  </r>
  <r>
    <x v="19"/>
    <d v="1899-12-30T23:33:00"/>
    <d v="2012-06-19T23:33:00"/>
    <s v="Up"/>
    <n v="1"/>
    <n v="7.58"/>
    <n v="149.4"/>
    <n v="1"/>
    <n v="2"/>
    <n v="9.59"/>
    <n v="10.42"/>
    <n v="2"/>
  </r>
  <r>
    <x v="20"/>
    <d v="1899-12-30T03:43:19"/>
    <d v="2012-06-20T03:43:19"/>
    <s v="Up"/>
    <n v="1"/>
    <n v="3.32"/>
    <n v="73.599999999999994"/>
    <n v="1"/>
    <n v="2"/>
    <n v="9.59"/>
    <n v="10.42"/>
    <n v="2"/>
  </r>
  <r>
    <x v="21"/>
    <d v="1899-12-30T01:09:08"/>
    <d v="2012-06-30T01:09:08"/>
    <s v="Up"/>
    <n v="1"/>
    <n v="2.1800000000000002"/>
    <n v="75.3"/>
    <n v="1"/>
    <n v="2"/>
    <n v="9.59"/>
    <n v="10.42"/>
    <n v="2"/>
  </r>
  <r>
    <x v="21"/>
    <d v="1899-12-30T02:32:49"/>
    <d v="2012-06-30T02:32:49"/>
    <s v="Up"/>
    <n v="1"/>
    <n v="5.92"/>
    <n v="99.5"/>
    <n v="1"/>
    <n v="2"/>
    <n v="9.59"/>
    <n v="10.42"/>
    <n v="2"/>
  </r>
  <r>
    <x v="21"/>
    <d v="1899-12-30T02:41:21"/>
    <d v="2012-06-30T02:41:21"/>
    <s v="Up"/>
    <n v="1"/>
    <n v="3.51"/>
    <n v="110.9"/>
    <n v="1"/>
    <n v="2"/>
    <n v="9.59"/>
    <n v="10.42"/>
    <n v="2"/>
  </r>
  <r>
    <x v="21"/>
    <d v="1899-12-30T03:37:31"/>
    <d v="2012-06-30T03:37:31"/>
    <s v="Up"/>
    <n v="1"/>
    <n v="2.75"/>
    <n v="107.3"/>
    <n v="1"/>
    <n v="2"/>
    <n v="9.59"/>
    <n v="10.42"/>
    <n v="2"/>
  </r>
  <r>
    <x v="21"/>
    <d v="1899-12-30T04:06:36"/>
    <d v="2012-06-30T04:06:36"/>
    <s v="Up"/>
    <n v="1"/>
    <n v="1.76"/>
    <n v="93.9"/>
    <n v="1"/>
    <n v="2"/>
    <n v="9.59"/>
    <n v="10.42"/>
    <n v="2"/>
  </r>
  <r>
    <x v="21"/>
    <d v="1899-12-30T04:41:00"/>
    <d v="2012-06-30T04:41:00"/>
    <s v="Up"/>
    <n v="1"/>
    <n v="1.85"/>
    <n v="112.3"/>
    <n v="1"/>
    <n v="2"/>
    <n v="9.59"/>
    <n v="10.42"/>
    <n v="2"/>
  </r>
  <r>
    <x v="21"/>
    <d v="1899-12-30T05:07:56"/>
    <d v="2012-06-30T05:07:56"/>
    <s v="Up"/>
    <n v="1"/>
    <n v="4.83"/>
    <n v="147.4"/>
    <n v="1"/>
    <n v="2"/>
    <n v="9.59"/>
    <n v="10.42"/>
    <n v="2"/>
  </r>
  <r>
    <x v="21"/>
    <d v="1899-12-30T05:10:33"/>
    <d v="2012-06-30T05:10:33"/>
    <s v="Up"/>
    <n v="1"/>
    <n v="2.52"/>
    <n v="139.19999999999999"/>
    <n v="1"/>
    <n v="2"/>
    <n v="9.59"/>
    <n v="10.42"/>
    <n v="2"/>
  </r>
  <r>
    <x v="22"/>
    <d v="1899-12-30T00:06:40"/>
    <d v="2012-07-01T00:06:40"/>
    <s v="Up"/>
    <n v="1"/>
    <n v="2.4"/>
    <n v="146.19999999999999"/>
    <n v="1"/>
    <n v="2"/>
    <n v="9.59"/>
    <n v="10.42"/>
    <n v="2"/>
  </r>
  <r>
    <x v="22"/>
    <d v="1899-12-30T00:37:36"/>
    <d v="2012-07-01T00:37:36"/>
    <s v="Up"/>
    <n v="1"/>
    <n v="2.21"/>
    <n v="130.4"/>
    <n v="1"/>
    <n v="2"/>
    <n v="9.59"/>
    <n v="10.42"/>
    <n v="2"/>
  </r>
  <r>
    <x v="22"/>
    <d v="1899-12-30T01:40:40"/>
    <d v="2012-07-01T01:40:40"/>
    <s v="Up"/>
    <n v="1"/>
    <n v="4.74"/>
    <n v="117.3"/>
    <n v="1"/>
    <n v="2"/>
    <n v="9.59"/>
    <n v="10.42"/>
    <n v="2"/>
  </r>
  <r>
    <x v="22"/>
    <d v="1899-12-30T04:35:32"/>
    <d v="2012-07-01T04:35:32"/>
    <s v="Up"/>
    <n v="1"/>
    <n v="1.98"/>
    <n v="114.8"/>
    <n v="1"/>
    <n v="2"/>
    <n v="9.59"/>
    <n v="10.42"/>
    <n v="2"/>
  </r>
  <r>
    <x v="22"/>
    <d v="1899-12-30T08:00:54"/>
    <d v="2012-07-01T08:00:54"/>
    <s v="Up"/>
    <n v="1"/>
    <n v="9.5399999999999991"/>
    <n v="95"/>
    <n v="1"/>
    <n v="2"/>
    <n v="9.59"/>
    <n v="10.42"/>
    <n v="2"/>
  </r>
  <r>
    <x v="22"/>
    <d v="1899-12-30T09:11:39"/>
    <d v="2012-07-01T09:11:39"/>
    <s v="Up"/>
    <n v="1"/>
    <n v="2.0499999999999998"/>
    <n v="120.1"/>
    <n v="1"/>
    <n v="2"/>
    <n v="9.59"/>
    <n v="10.42"/>
    <n v="2"/>
  </r>
  <r>
    <x v="22"/>
    <d v="1899-12-30T14:14:58"/>
    <d v="2012-07-01T14:14:58"/>
    <s v="Up"/>
    <n v="1"/>
    <n v="2.4300000000000002"/>
    <n v="103.6"/>
    <n v="1"/>
    <n v="2"/>
    <n v="9.59"/>
    <n v="10.42"/>
    <n v="2"/>
  </r>
  <r>
    <x v="22"/>
    <d v="1899-12-30T17:01:44"/>
    <d v="2012-07-01T17:01:44"/>
    <s v="Up"/>
    <n v="1"/>
    <n v="3.31"/>
    <n v="151.19999999999999"/>
    <n v="1"/>
    <n v="2"/>
    <n v="9.59"/>
    <n v="10.42"/>
    <n v="2"/>
  </r>
  <r>
    <x v="22"/>
    <d v="1899-12-30T21:42:36"/>
    <d v="2012-07-01T21:42:36"/>
    <s v="Up"/>
    <n v="1"/>
    <n v="3.49"/>
    <n v="99.8"/>
    <n v="1"/>
    <n v="2"/>
    <n v="9.59"/>
    <n v="10.42"/>
    <n v="2"/>
  </r>
  <r>
    <x v="23"/>
    <d v="1899-12-30T01:10:36"/>
    <d v="2012-07-02T01:10:36"/>
    <s v="Up"/>
    <n v="1"/>
    <n v="2.59"/>
    <n v="111.9"/>
    <n v="1"/>
    <n v="2"/>
    <n v="9.59"/>
    <n v="10.42"/>
    <n v="2"/>
  </r>
  <r>
    <x v="23"/>
    <d v="1899-12-30T02:33:22"/>
    <d v="2012-07-02T02:33:22"/>
    <s v="Up"/>
    <n v="1"/>
    <n v="1.98"/>
    <n v="147.6"/>
    <n v="1"/>
    <n v="2"/>
    <n v="9.59"/>
    <n v="10.42"/>
    <n v="2"/>
  </r>
  <r>
    <x v="23"/>
    <d v="1899-12-30T09:07:46"/>
    <d v="2012-07-02T09:07:46"/>
    <s v="Up"/>
    <n v="1"/>
    <n v="2.27"/>
    <n v="122.3"/>
    <n v="1"/>
    <n v="2"/>
    <n v="9.59"/>
    <n v="10.42"/>
    <n v="2"/>
  </r>
  <r>
    <x v="23"/>
    <d v="1899-12-30T11:14:01"/>
    <d v="2012-07-02T11:14:01"/>
    <s v="Up"/>
    <n v="1"/>
    <n v="3.85"/>
    <n v="75.2"/>
    <n v="1"/>
    <n v="2"/>
    <n v="9.59"/>
    <n v="10.42"/>
    <n v="2"/>
  </r>
  <r>
    <x v="23"/>
    <d v="1899-12-30T16:43:51"/>
    <d v="2012-07-02T16:43:51"/>
    <s v="Up"/>
    <n v="1"/>
    <n v="2.81"/>
    <n v="85.5"/>
    <n v="1"/>
    <n v="2"/>
    <n v="9.59"/>
    <n v="10.42"/>
    <n v="2"/>
  </r>
  <r>
    <x v="24"/>
    <d v="1899-12-30T00:34:24"/>
    <d v="2012-07-03T00:34:24"/>
    <s v="Up"/>
    <n v="1"/>
    <n v="2.56"/>
    <n v="101.5"/>
    <n v="1"/>
    <n v="2"/>
    <n v="9.59"/>
    <n v="10.42"/>
    <n v="2"/>
  </r>
  <r>
    <x v="24"/>
    <d v="1899-12-30T00:44:45"/>
    <d v="2012-07-03T00:44:45"/>
    <s v="Up"/>
    <n v="1"/>
    <n v="1.56"/>
    <n v="119"/>
    <n v="1"/>
    <n v="2"/>
    <n v="9.59"/>
    <n v="10.42"/>
    <n v="2"/>
  </r>
  <r>
    <x v="24"/>
    <d v="1899-12-30T03:42:18"/>
    <d v="2012-07-03T03:42:18"/>
    <s v="Up"/>
    <n v="1"/>
    <n v="2.2000000000000002"/>
    <n v="109.4"/>
    <n v="1"/>
    <n v="2"/>
    <n v="9.59"/>
    <n v="10.42"/>
    <n v="2"/>
  </r>
  <r>
    <x v="24"/>
    <d v="1899-12-30T13:03:23"/>
    <d v="2012-07-03T13:03:23"/>
    <s v="Up"/>
    <n v="1"/>
    <n v="6.93"/>
    <n v="86.4"/>
    <n v="1"/>
    <n v="2"/>
    <n v="9.59"/>
    <n v="10.42"/>
    <n v="2"/>
  </r>
  <r>
    <x v="24"/>
    <d v="1899-12-30T15:33:11"/>
    <d v="2012-07-03T15:33:11"/>
    <s v="Up"/>
    <n v="1"/>
    <n v="1.63"/>
    <n v="108.6"/>
    <n v="1"/>
    <n v="2"/>
    <n v="9.59"/>
    <n v="10.42"/>
    <n v="2"/>
  </r>
  <r>
    <x v="24"/>
    <d v="1899-12-30T18:38:33"/>
    <d v="2012-07-03T18:38:33"/>
    <s v="Up"/>
    <n v="1"/>
    <n v="6.93"/>
    <n v="106.2"/>
    <n v="1"/>
    <n v="2"/>
    <n v="9.59"/>
    <n v="10.42"/>
    <n v="2"/>
  </r>
  <r>
    <x v="24"/>
    <d v="1899-12-30T23:04:03"/>
    <d v="2012-07-03T23:04:03"/>
    <s v="Up"/>
    <n v="1"/>
    <n v="1.76"/>
    <n v="138.5"/>
    <n v="1"/>
    <n v="2"/>
    <n v="9.59"/>
    <n v="10.42"/>
    <n v="2"/>
  </r>
  <r>
    <x v="25"/>
    <d v="1899-12-30T00:42:41"/>
    <d v="2012-07-04T00:42:41"/>
    <s v="Up"/>
    <n v="1"/>
    <n v="5.41"/>
    <n v="105.4"/>
    <n v="1"/>
    <n v="2"/>
    <n v="9.59"/>
    <n v="10.42"/>
    <n v="2"/>
  </r>
  <r>
    <x v="25"/>
    <d v="1899-12-30T03:32:22"/>
    <d v="2012-07-04T03:32:22"/>
    <s v="Up"/>
    <n v="1"/>
    <n v="2.23"/>
    <n v="112.2"/>
    <n v="1"/>
    <n v="2"/>
    <n v="9.59"/>
    <n v="10.42"/>
    <n v="2"/>
  </r>
  <r>
    <x v="25"/>
    <d v="1899-12-30T05:13:25"/>
    <d v="2012-07-04T05:13:25"/>
    <s v="Up"/>
    <n v="1"/>
    <n v="1.86"/>
    <n v="114.5"/>
    <n v="1"/>
    <n v="2"/>
    <n v="9.59"/>
    <n v="10.42"/>
    <n v="2"/>
  </r>
  <r>
    <x v="25"/>
    <d v="1899-12-30T18:00:09"/>
    <d v="2012-07-04T18:00:09"/>
    <s v="Up"/>
    <n v="1"/>
    <n v="7.72"/>
    <n v="127.8"/>
    <n v="1"/>
    <n v="2"/>
    <n v="9.59"/>
    <n v="10.42"/>
    <n v="2"/>
  </r>
  <r>
    <x v="25"/>
    <d v="1899-12-30T20:05:33"/>
    <d v="2012-07-04T20:05:33"/>
    <s v="Up"/>
    <n v="1"/>
    <n v="3.01"/>
    <n v="88.9"/>
    <n v="1"/>
    <n v="2"/>
    <n v="9.59"/>
    <n v="10.42"/>
    <n v="2"/>
  </r>
  <r>
    <x v="25"/>
    <d v="1899-12-30T22:31:32"/>
    <d v="2012-07-04T22:31:32"/>
    <s v="Up"/>
    <n v="1"/>
    <n v="2.5299999999999998"/>
    <n v="121.2"/>
    <n v="1"/>
    <n v="2"/>
    <n v="9.59"/>
    <n v="10.42"/>
    <n v="2"/>
  </r>
  <r>
    <x v="26"/>
    <d v="1899-12-30T00:44:57"/>
    <d v="2012-07-05T00:44:57"/>
    <s v="Up"/>
    <n v="1"/>
    <n v="1.95"/>
    <n v="110.9"/>
    <n v="1"/>
    <n v="2"/>
    <n v="9.59"/>
    <n v="10.42"/>
    <n v="2"/>
  </r>
  <r>
    <x v="26"/>
    <d v="1899-12-30T01:40:58"/>
    <d v="2012-07-05T01:40:58"/>
    <s v="Up"/>
    <n v="1"/>
    <n v="2.2400000000000002"/>
    <n v="101.2"/>
    <n v="1"/>
    <n v="2"/>
    <n v="9.59"/>
    <n v="10.42"/>
    <n v="2"/>
  </r>
  <r>
    <x v="26"/>
    <d v="1899-12-30T02:41:00"/>
    <d v="2012-07-05T02:41:00"/>
    <s v="Up"/>
    <n v="1"/>
    <n v="1.63"/>
    <n v="119.5"/>
    <n v="1"/>
    <n v="2"/>
    <n v="9.59"/>
    <n v="10.42"/>
    <n v="2"/>
  </r>
  <r>
    <x v="26"/>
    <d v="1899-12-30T06:38:03"/>
    <d v="2012-07-05T06:38:03"/>
    <s v="Up"/>
    <n v="1"/>
    <n v="5.81"/>
    <n v="106.3"/>
    <n v="1"/>
    <n v="2"/>
    <n v="9.59"/>
    <n v="10.42"/>
    <n v="2"/>
  </r>
  <r>
    <x v="26"/>
    <d v="1899-12-30T15:10:08"/>
    <d v="2012-07-05T15:10:08"/>
    <s v="Up"/>
    <n v="1"/>
    <n v="2.74"/>
    <n v="64.8"/>
    <n v="1"/>
    <n v="2"/>
    <n v="9.59"/>
    <n v="10.42"/>
    <n v="2"/>
  </r>
  <r>
    <x v="26"/>
    <d v="1899-12-30T19:02:36"/>
    <d v="2012-07-05T19:02:36"/>
    <s v="Up"/>
    <n v="1"/>
    <n v="2.06"/>
    <n v="89.8"/>
    <n v="1"/>
    <n v="2"/>
    <n v="9.59"/>
    <n v="10.42"/>
    <n v="2"/>
  </r>
  <r>
    <x v="26"/>
    <d v="1899-12-30T19:07:57"/>
    <d v="2012-07-05T19:07:57"/>
    <s v="Up"/>
    <n v="1"/>
    <n v="2.14"/>
    <n v="80.3"/>
    <n v="1"/>
    <n v="2"/>
    <n v="9.59"/>
    <n v="10.42"/>
    <n v="2"/>
  </r>
  <r>
    <x v="27"/>
    <d v="1899-12-30T00:33:04"/>
    <d v="2012-07-06T00:33:04"/>
    <s v="Up"/>
    <n v="1"/>
    <n v="4.92"/>
    <n v="105.2"/>
    <n v="1"/>
    <n v="2"/>
    <n v="9.59"/>
    <n v="10.42"/>
    <n v="2"/>
  </r>
  <r>
    <x v="27"/>
    <d v="1899-12-30T01:42:02"/>
    <d v="2012-07-06T01:42:02"/>
    <s v="Up"/>
    <n v="1"/>
    <n v="2.0499999999999998"/>
    <n v="132.69999999999999"/>
    <n v="1"/>
    <n v="2"/>
    <n v="9.59"/>
    <n v="10.42"/>
    <n v="2"/>
  </r>
  <r>
    <x v="27"/>
    <d v="1899-12-30T05:40:57"/>
    <d v="2012-07-06T05:40:57"/>
    <s v="Up"/>
    <n v="1"/>
    <n v="3.36"/>
    <n v="108.7"/>
    <n v="1"/>
    <n v="2"/>
    <n v="9.59"/>
    <n v="10.42"/>
    <n v="2"/>
  </r>
  <r>
    <x v="27"/>
    <d v="1899-12-30T14:02:18"/>
    <d v="2012-07-06T14:02:18"/>
    <s v="Up"/>
    <n v="1"/>
    <n v="4.6399999999999997"/>
    <n v="92.8"/>
    <n v="1"/>
    <n v="2"/>
    <n v="9.59"/>
    <n v="10.42"/>
    <n v="2"/>
  </r>
  <r>
    <x v="27"/>
    <d v="1899-12-30T17:35:47"/>
    <d v="2012-07-06T17:35:47"/>
    <s v="Up"/>
    <n v="1"/>
    <n v="2.63"/>
    <n v="69"/>
    <n v="1"/>
    <n v="2"/>
    <n v="9.59"/>
    <n v="10.42"/>
    <n v="2"/>
  </r>
  <r>
    <x v="27"/>
    <d v="1899-12-30T22:40:17"/>
    <d v="2012-07-06T22:40:17"/>
    <s v="Up"/>
    <n v="1"/>
    <n v="2.41"/>
    <n v="82.2"/>
    <n v="1"/>
    <n v="2"/>
    <n v="9.59"/>
    <n v="10.42"/>
    <n v="2"/>
  </r>
  <r>
    <x v="28"/>
    <d v="1899-12-30T02:11:02"/>
    <d v="2012-07-07T02:11:02"/>
    <s v="Up"/>
    <n v="1"/>
    <n v="2.77"/>
    <n v="98"/>
    <n v="1"/>
    <n v="2"/>
    <n v="9.59"/>
    <n v="10.42"/>
    <n v="2"/>
  </r>
  <r>
    <x v="28"/>
    <d v="1899-12-30T05:38:34"/>
    <d v="2012-07-07T05:38:34"/>
    <s v="Up"/>
    <n v="1"/>
    <n v="3.83"/>
    <n v="65"/>
    <n v="1"/>
    <n v="2"/>
    <n v="9.59"/>
    <n v="10.42"/>
    <n v="2"/>
  </r>
  <r>
    <x v="28"/>
    <d v="1899-12-30T12:10:04"/>
    <d v="2012-07-07T12:10:04"/>
    <s v="Up"/>
    <n v="1"/>
    <n v="2.4500000000000002"/>
    <n v="112.1"/>
    <n v="1"/>
    <n v="2"/>
    <n v="9.59"/>
    <n v="10.42"/>
    <n v="2"/>
  </r>
  <r>
    <x v="28"/>
    <d v="1899-12-30T18:41:05"/>
    <d v="2012-07-07T18:41:05"/>
    <s v="Up"/>
    <n v="1"/>
    <n v="2.82"/>
    <n v="91.4"/>
    <n v="1"/>
    <n v="2"/>
    <n v="9.59"/>
    <n v="10.42"/>
    <n v="2"/>
  </r>
  <r>
    <x v="28"/>
    <d v="1899-12-30T19:01:28"/>
    <d v="2012-07-07T19:01:28"/>
    <s v="Up"/>
    <n v="1"/>
    <n v="3.2"/>
    <n v="81.400000000000006"/>
    <n v="1"/>
    <n v="2"/>
    <n v="9.59"/>
    <n v="10.42"/>
    <n v="2"/>
  </r>
  <r>
    <x v="28"/>
    <d v="1899-12-30T23:39:46"/>
    <d v="2012-07-07T23:39:46"/>
    <s v="Up"/>
    <n v="1"/>
    <n v="3.01"/>
    <n v="120.6"/>
    <n v="1"/>
    <n v="2"/>
    <n v="9.59"/>
    <n v="10.42"/>
    <n v="2"/>
  </r>
  <r>
    <x v="29"/>
    <d v="1899-12-30T00:30:42"/>
    <d v="2012-07-08T00:30:42"/>
    <s v="Up"/>
    <n v="1"/>
    <n v="2.71"/>
    <n v="103.4"/>
    <n v="1"/>
    <n v="2"/>
    <n v="9.59"/>
    <n v="10.42"/>
    <n v="2"/>
  </r>
  <r>
    <x v="29"/>
    <d v="1899-12-30T13:00:27"/>
    <d v="2012-07-08T13:00:27"/>
    <s v="Up"/>
    <n v="1"/>
    <n v="2.72"/>
    <n v="90.2"/>
    <n v="1"/>
    <n v="2"/>
    <n v="9.59"/>
    <n v="10.42"/>
    <n v="2"/>
  </r>
  <r>
    <x v="29"/>
    <d v="1899-12-30T17:43:33"/>
    <d v="2012-07-08T17:43:33"/>
    <s v="Up"/>
    <n v="1"/>
    <n v="1.86"/>
    <n v="99.3"/>
    <n v="1"/>
    <n v="2"/>
    <n v="9.59"/>
    <n v="10.42"/>
    <n v="2"/>
  </r>
  <r>
    <x v="29"/>
    <d v="1899-12-30T22:11:17"/>
    <d v="2012-07-08T22:11:17"/>
    <s v="Up"/>
    <n v="1"/>
    <n v="2.17"/>
    <n v="116.7"/>
    <n v="1"/>
    <n v="2"/>
    <n v="9.59"/>
    <n v="10.42"/>
    <n v="2"/>
  </r>
  <r>
    <x v="29"/>
    <d v="1899-12-30T23:01:54"/>
    <d v="2012-07-08T23:01:54"/>
    <s v="Up"/>
    <n v="1"/>
    <n v="3.91"/>
    <n v="69.400000000000006"/>
    <n v="1"/>
    <n v="2"/>
    <n v="9.59"/>
    <n v="10.42"/>
    <n v="2"/>
  </r>
  <r>
    <x v="30"/>
    <d v="1899-12-30T02:10:24"/>
    <d v="2012-07-09T02:10:24"/>
    <s v="Up"/>
    <n v="1"/>
    <n v="2.21"/>
    <n v="82.9"/>
    <n v="1"/>
    <n v="2"/>
    <n v="9.59"/>
    <n v="10.42"/>
    <n v="2"/>
  </r>
  <r>
    <x v="30"/>
    <d v="1899-12-30T02:35:11"/>
    <d v="2012-07-09T02:35:11"/>
    <s v="Up"/>
    <n v="1"/>
    <n v="3.97"/>
    <n v="75.400000000000006"/>
    <n v="1"/>
    <n v="2"/>
    <n v="9.59"/>
    <n v="10.42"/>
    <n v="2"/>
  </r>
  <r>
    <x v="30"/>
    <d v="1899-12-30T12:37:48"/>
    <d v="2012-07-09T12:37:48"/>
    <s v="Up"/>
    <n v="1"/>
    <n v="2.5499999999999998"/>
    <n v="72.5"/>
    <n v="1"/>
    <n v="2"/>
    <n v="9.59"/>
    <n v="10.42"/>
    <n v="2"/>
  </r>
  <r>
    <x v="31"/>
    <d v="1899-12-30T03:06:48"/>
    <d v="2012-07-10T03:06:48"/>
    <s v="Up"/>
    <n v="1"/>
    <n v="6.46"/>
    <n v="77.400000000000006"/>
    <n v="1"/>
    <n v="2"/>
    <n v="9.59"/>
    <n v="10.42"/>
    <n v="2"/>
  </r>
  <r>
    <x v="31"/>
    <d v="1899-12-30T03:32:36"/>
    <d v="2012-07-10T03:32:36"/>
    <s v="Up"/>
    <n v="1"/>
    <n v="6.72"/>
    <n v="81.599999999999994"/>
    <n v="1"/>
    <n v="2"/>
    <n v="9.59"/>
    <n v="10.42"/>
    <n v="2"/>
  </r>
  <r>
    <x v="31"/>
    <d v="1899-12-30T05:54:44"/>
    <d v="2012-07-10T05:54:44"/>
    <s v="Up"/>
    <n v="1"/>
    <n v="17.600000000000001"/>
    <n v="82.6"/>
    <n v="1"/>
    <n v="2"/>
    <n v="9.59"/>
    <n v="10.42"/>
    <n v="2"/>
  </r>
  <r>
    <x v="31"/>
    <d v="1899-12-30T17:05:49"/>
    <d v="2012-07-10T17:05:49"/>
    <s v="Up"/>
    <n v="1"/>
    <n v="1.97"/>
    <n v="101.6"/>
    <n v="1"/>
    <n v="2"/>
    <n v="9.59"/>
    <n v="10.42"/>
    <n v="2"/>
  </r>
  <r>
    <x v="31"/>
    <d v="1899-12-30T18:02:39"/>
    <d v="2012-07-10T18:02:39"/>
    <s v="Up"/>
    <n v="1"/>
    <n v="2.97"/>
    <n v="83.1"/>
    <n v="1"/>
    <n v="2"/>
    <n v="9.59"/>
    <n v="10.42"/>
    <n v="2"/>
  </r>
  <r>
    <x v="31"/>
    <d v="1899-12-30T18:40:12"/>
    <d v="2012-07-10T18:40:12"/>
    <s v="Up"/>
    <n v="1"/>
    <n v="8.14"/>
    <n v="69.8"/>
    <n v="1"/>
    <n v="2"/>
    <n v="9.59"/>
    <n v="10.42"/>
    <n v="2"/>
  </r>
  <r>
    <x v="31"/>
    <d v="1899-12-30T18:47:20"/>
    <d v="2012-07-10T18:47:20"/>
    <s v="Up"/>
    <n v="1"/>
    <n v="13.1"/>
    <n v="60.4"/>
    <n v="1"/>
    <n v="2"/>
    <n v="9.59"/>
    <n v="10.42"/>
    <n v="2"/>
  </r>
  <r>
    <x v="31"/>
    <d v="1899-12-30T23:38:50"/>
    <d v="2012-07-10T23:38:50"/>
    <s v="Up"/>
    <n v="1"/>
    <n v="4.3499999999999996"/>
    <n v="82"/>
    <n v="1"/>
    <n v="2"/>
    <n v="9.59"/>
    <n v="10.42"/>
    <n v="2"/>
  </r>
  <r>
    <x v="32"/>
    <d v="1899-12-30T04:33:10"/>
    <d v="2012-07-11T04:33:10"/>
    <s v="Up"/>
    <n v="1"/>
    <n v="2.99"/>
    <n v="83.8"/>
    <n v="1"/>
    <n v="2"/>
    <n v="9.59"/>
    <n v="10.42"/>
    <n v="2"/>
  </r>
  <r>
    <x v="32"/>
    <d v="1899-12-30T15:00:00"/>
    <d v="2012-07-11T15:00:00"/>
    <s v="Up"/>
    <n v="1"/>
    <n v="7.38"/>
    <n v="0"/>
    <n v="1"/>
    <n v="2"/>
    <n v="9.59"/>
    <n v="10.42"/>
    <n v="2"/>
  </r>
  <r>
    <x v="32"/>
    <d v="1899-12-30T08:33:41"/>
    <d v="2012-07-11T08:33:41"/>
    <s v="Up"/>
    <n v="1"/>
    <n v="7.34"/>
    <n v="110.7"/>
    <n v="1"/>
    <n v="2"/>
    <n v="9.59"/>
    <n v="10.42"/>
    <n v="2"/>
  </r>
  <r>
    <x v="32"/>
    <d v="1899-12-30T12:43:29"/>
    <d v="2012-07-11T12:43:29"/>
    <s v="Up"/>
    <n v="1"/>
    <n v="2.27"/>
    <n v="70.900000000000006"/>
    <n v="1"/>
    <n v="2"/>
    <n v="9.59"/>
    <n v="10.42"/>
    <n v="2"/>
  </r>
  <r>
    <x v="32"/>
    <d v="1899-12-30T16:34:24"/>
    <d v="2012-07-11T16:34:24"/>
    <s v="Up"/>
    <n v="1"/>
    <n v="2.25"/>
    <n v="102.6"/>
    <n v="1"/>
    <n v="2"/>
    <n v="9.59"/>
    <n v="10.42"/>
    <n v="2"/>
  </r>
  <r>
    <x v="32"/>
    <d v="1899-12-30T23:32:27"/>
    <d v="2012-07-11T23:32:27"/>
    <s v="Up"/>
    <n v="1"/>
    <n v="2.02"/>
    <n v="101.3"/>
    <n v="1"/>
    <n v="2"/>
    <n v="9.59"/>
    <n v="10.42"/>
    <n v="2"/>
  </r>
  <r>
    <x v="33"/>
    <d v="1899-12-30T01:01:45"/>
    <d v="2012-07-12T01:01:45"/>
    <s v="Up"/>
    <n v="1"/>
    <n v="2.08"/>
    <n v="100.4"/>
    <n v="1"/>
    <n v="2"/>
    <n v="9.59"/>
    <n v="10.42"/>
    <n v="2"/>
  </r>
  <r>
    <x v="33"/>
    <d v="1899-12-30T09:11:13"/>
    <d v="2012-07-12T09:11:13"/>
    <s v="Up"/>
    <n v="1"/>
    <n v="1.87"/>
    <n v="112"/>
    <n v="1"/>
    <n v="2"/>
    <n v="9.59"/>
    <n v="10.42"/>
    <n v="2"/>
  </r>
  <r>
    <x v="33"/>
    <d v="1899-12-30T15:13:03"/>
    <d v="2012-07-12T15:13:03"/>
    <s v="Up"/>
    <n v="1"/>
    <n v="4.93"/>
    <n v="93.9"/>
    <n v="1"/>
    <n v="2"/>
    <n v="9.59"/>
    <n v="10.42"/>
    <n v="2"/>
  </r>
  <r>
    <x v="33"/>
    <d v="1899-12-30T17:07:17"/>
    <d v="2012-07-12T17:07:17"/>
    <s v="Up"/>
    <n v="1"/>
    <n v="7.03"/>
    <n v="87.6"/>
    <n v="1"/>
    <n v="2"/>
    <n v="9.59"/>
    <n v="10.42"/>
    <n v="2"/>
  </r>
  <r>
    <x v="33"/>
    <d v="1899-12-30T17:11:59"/>
    <d v="2012-07-12T17:11:59"/>
    <s v="Up"/>
    <n v="1"/>
    <n v="3.06"/>
    <n v="84.1"/>
    <n v="1"/>
    <n v="2"/>
    <n v="9.59"/>
    <n v="10.42"/>
    <n v="2"/>
  </r>
  <r>
    <x v="33"/>
    <d v="1899-12-30T19:07:12"/>
    <d v="2012-07-12T19:07:12"/>
    <s v="Up"/>
    <n v="1"/>
    <n v="5.96"/>
    <n v="77.8"/>
    <n v="1"/>
    <n v="2"/>
    <n v="9.59"/>
    <n v="10.42"/>
    <n v="2"/>
  </r>
  <r>
    <x v="33"/>
    <d v="1899-12-30T19:13:38"/>
    <d v="2012-07-12T19:13:38"/>
    <s v="Up"/>
    <n v="1"/>
    <n v="7.74"/>
    <n v="80.8"/>
    <n v="1"/>
    <n v="2"/>
    <n v="9.59"/>
    <n v="10.42"/>
    <n v="2"/>
  </r>
  <r>
    <x v="33"/>
    <d v="1899-12-30T19:44:16"/>
    <d v="2012-07-12T19:44:16"/>
    <s v="Up"/>
    <n v="1"/>
    <n v="1.91"/>
    <n v="125.4"/>
    <n v="1"/>
    <n v="2"/>
    <n v="9.59"/>
    <n v="10.42"/>
    <n v="2"/>
  </r>
  <r>
    <x v="34"/>
    <d v="1899-12-30T02:13:05"/>
    <d v="2012-07-14T02:13:05"/>
    <s v="Up"/>
    <n v="1"/>
    <n v="2.92"/>
    <n v="82.8"/>
    <n v="1"/>
    <n v="2"/>
    <n v="9.59"/>
    <n v="10.42"/>
    <n v="2"/>
  </r>
  <r>
    <x v="34"/>
    <d v="1899-12-30T03:14:32"/>
    <d v="2012-07-14T03:14:32"/>
    <s v="Up"/>
    <n v="1"/>
    <n v="8.92"/>
    <n v="67.3"/>
    <n v="1"/>
    <n v="2"/>
    <n v="9.59"/>
    <n v="10.42"/>
    <n v="2"/>
  </r>
  <r>
    <x v="34"/>
    <d v="1899-12-30T05:10:19"/>
    <d v="2012-07-14T05:10:19"/>
    <s v="Up"/>
    <n v="1"/>
    <n v="2.4"/>
    <n v="84.8"/>
    <n v="1"/>
    <n v="2"/>
    <n v="9.59"/>
    <n v="10.42"/>
    <n v="2"/>
  </r>
  <r>
    <x v="34"/>
    <d v="1899-12-30T07:05:23"/>
    <d v="2012-07-14T07:05:23"/>
    <s v="Up"/>
    <n v="1"/>
    <n v="4.3600000000000003"/>
    <n v="96.9"/>
    <n v="1"/>
    <n v="2"/>
    <n v="9.59"/>
    <n v="10.42"/>
    <n v="2"/>
  </r>
  <r>
    <x v="34"/>
    <d v="1899-12-30T16:12:54"/>
    <d v="2012-07-14T16:12:54"/>
    <s v="Up"/>
    <n v="1"/>
    <n v="4.38"/>
    <n v="59.5"/>
    <n v="1"/>
    <n v="2"/>
    <n v="9.59"/>
    <n v="10.42"/>
    <n v="2"/>
  </r>
  <r>
    <x v="34"/>
    <d v="1899-12-30T18:42:32"/>
    <d v="2012-07-14T18:42:32"/>
    <s v="Up"/>
    <n v="1"/>
    <n v="3.09"/>
    <n v="82.7"/>
    <n v="1"/>
    <n v="2"/>
    <n v="9.59"/>
    <n v="10.42"/>
    <n v="2"/>
  </r>
  <r>
    <x v="34"/>
    <d v="1899-12-30T19:01:52"/>
    <d v="2012-07-14T19:01:52"/>
    <s v="Up"/>
    <n v="1"/>
    <n v="7.13"/>
    <n v="85.1"/>
    <n v="1"/>
    <n v="2"/>
    <n v="9.59"/>
    <n v="10.42"/>
    <n v="2"/>
  </r>
  <r>
    <x v="34"/>
    <d v="1899-12-30T20:54:42"/>
    <d v="2012-07-14T20:54:42"/>
    <s v="Up"/>
    <n v="1"/>
    <n v="17.32"/>
    <n v="106.7"/>
    <n v="2"/>
    <n v="2"/>
    <n v="9.59"/>
    <n v="10.42"/>
    <n v="2"/>
  </r>
  <r>
    <x v="34"/>
    <d v="1899-12-30T21:41:42"/>
    <d v="2012-07-14T21:41:42"/>
    <s v="Up"/>
    <n v="1"/>
    <n v="1.88"/>
    <n v="116.9"/>
    <n v="1"/>
    <n v="2"/>
    <n v="9.59"/>
    <n v="10.42"/>
    <n v="2"/>
  </r>
  <r>
    <x v="34"/>
    <d v="1899-12-30T23:57:09"/>
    <d v="2012-07-14T23:57:09"/>
    <s v="Up"/>
    <n v="1"/>
    <n v="13.68"/>
    <n v="79.8"/>
    <n v="2"/>
    <n v="2"/>
    <n v="9.59"/>
    <n v="10.42"/>
    <n v="2"/>
  </r>
  <r>
    <x v="35"/>
    <d v="1899-12-30T00:27:47"/>
    <d v="2012-07-15T00:27:47"/>
    <s v="Up"/>
    <n v="1"/>
    <n v="12.25"/>
    <n v="67.2"/>
    <n v="2"/>
    <n v="2"/>
    <n v="9.59"/>
    <n v="10.42"/>
    <n v="2"/>
  </r>
  <r>
    <x v="35"/>
    <d v="1899-12-30T01:02:01"/>
    <d v="2012-07-15T01:02:01"/>
    <s v="Up"/>
    <n v="1"/>
    <n v="8.36"/>
    <n v="73"/>
    <n v="1"/>
    <n v="2"/>
    <n v="9.59"/>
    <n v="10.42"/>
    <n v="2"/>
  </r>
  <r>
    <x v="35"/>
    <d v="1899-12-30T01:38:45"/>
    <d v="2012-07-15T01:38:45"/>
    <s v="Up"/>
    <n v="1"/>
    <n v="3.75"/>
    <n v="77.900000000000006"/>
    <n v="1"/>
    <n v="2"/>
    <n v="9.59"/>
    <n v="10.42"/>
    <n v="2"/>
  </r>
  <r>
    <x v="35"/>
    <d v="1899-12-30T04:35:34"/>
    <d v="2012-07-15T04:35:34"/>
    <s v="Up"/>
    <n v="1"/>
    <n v="3.18"/>
    <n v="73.599999999999994"/>
    <n v="1"/>
    <n v="2"/>
    <n v="9.59"/>
    <n v="10.42"/>
    <n v="2"/>
  </r>
  <r>
    <x v="35"/>
    <d v="1899-12-30T05:08:34"/>
    <d v="2012-07-15T05:08:34"/>
    <s v="Up"/>
    <n v="1"/>
    <n v="1.87"/>
    <n v="99.7"/>
    <n v="1"/>
    <n v="2"/>
    <n v="9.59"/>
    <n v="10.42"/>
    <n v="2"/>
  </r>
  <r>
    <x v="35"/>
    <d v="1899-12-30T12:33:38"/>
    <d v="2012-07-15T12:33:38"/>
    <s v="Up"/>
    <n v="1"/>
    <n v="4.47"/>
    <n v="60.1"/>
    <n v="1"/>
    <n v="2"/>
    <n v="9.59"/>
    <n v="10.42"/>
    <n v="2"/>
  </r>
  <r>
    <x v="35"/>
    <d v="1899-12-30T12:37:01"/>
    <d v="2012-07-15T12:37:01"/>
    <s v="Up"/>
    <n v="1"/>
    <n v="3.08"/>
    <n v="88.6"/>
    <n v="1"/>
    <n v="2"/>
    <n v="9.59"/>
    <n v="10.42"/>
    <n v="2"/>
  </r>
  <r>
    <x v="35"/>
    <d v="1899-12-30T13:03:20"/>
    <d v="2012-07-15T13:03:20"/>
    <s v="Up"/>
    <n v="1"/>
    <n v="2.0499999999999998"/>
    <n v="122.1"/>
    <n v="1"/>
    <n v="2"/>
    <n v="9.59"/>
    <n v="10.42"/>
    <n v="2"/>
  </r>
  <r>
    <x v="35"/>
    <d v="1899-12-30T14:13:13"/>
    <d v="2012-07-15T14:13:13"/>
    <s v="Up"/>
    <n v="1"/>
    <n v="1.67"/>
    <n v="119.2"/>
    <n v="1"/>
    <n v="2"/>
    <n v="9.59"/>
    <n v="10.42"/>
    <n v="2"/>
  </r>
  <r>
    <x v="35"/>
    <d v="1899-12-30T22:44:55"/>
    <d v="2012-07-15T22:44:55"/>
    <s v="Up"/>
    <n v="1"/>
    <n v="10.31"/>
    <n v="68.3"/>
    <n v="2"/>
    <n v="2"/>
    <n v="9.59"/>
    <n v="10.42"/>
    <n v="1"/>
  </r>
  <r>
    <x v="36"/>
    <d v="1899-12-30T01:14:19"/>
    <d v="2012-07-16T01:14:19"/>
    <s v="Up"/>
    <n v="1"/>
    <n v="1.74"/>
    <n v="65.7"/>
    <n v="1"/>
    <n v="2"/>
    <n v="9.59"/>
    <n v="10.42"/>
    <n v="2"/>
  </r>
  <r>
    <x v="36"/>
    <d v="1899-12-30T14:20:41"/>
    <d v="2012-07-16T14:20:41"/>
    <s v="Up"/>
    <n v="1"/>
    <n v="13.85"/>
    <n v="61.6"/>
    <n v="2"/>
    <n v="2"/>
    <n v="9.59"/>
    <n v="10.42"/>
    <n v="2"/>
  </r>
  <r>
    <x v="36"/>
    <d v="1899-12-30T16:44:05"/>
    <d v="2012-07-16T16:44:05"/>
    <s v="Up"/>
    <n v="1"/>
    <n v="1.64"/>
    <n v="78.3"/>
    <n v="1"/>
    <n v="2"/>
    <n v="9.59"/>
    <n v="10.42"/>
    <n v="2"/>
  </r>
  <r>
    <x v="36"/>
    <d v="1899-12-30T17:51:14"/>
    <d v="2012-07-16T17:51:14"/>
    <s v="Up"/>
    <n v="1"/>
    <n v="1.36"/>
    <n v="63.7"/>
    <n v="1"/>
    <n v="2"/>
    <n v="9.59"/>
    <n v="10.42"/>
    <n v="2"/>
  </r>
  <r>
    <x v="36"/>
    <d v="1899-12-30T18:05:41"/>
    <d v="2012-07-16T18:05:41"/>
    <s v="Up"/>
    <n v="1"/>
    <n v="6.59"/>
    <n v="54.5"/>
    <n v="1"/>
    <n v="2"/>
    <n v="9.59"/>
    <n v="10.42"/>
    <n v="2"/>
  </r>
  <r>
    <x v="36"/>
    <d v="1899-12-30T18:26:06"/>
    <d v="2012-07-16T18:26:06"/>
    <s v="Up"/>
    <n v="1"/>
    <n v="14.64"/>
    <n v="71.3"/>
    <n v="2"/>
    <n v="2"/>
    <n v="9.59"/>
    <n v="10.42"/>
    <n v="2"/>
  </r>
  <r>
    <x v="36"/>
    <d v="1899-12-30T19:00:57"/>
    <d v="2012-07-16T19:00:57"/>
    <s v="Up"/>
    <n v="1"/>
    <n v="2.65"/>
    <n v="84.8"/>
    <n v="1"/>
    <n v="2"/>
    <n v="9.59"/>
    <n v="10.42"/>
    <n v="2"/>
  </r>
  <r>
    <x v="37"/>
    <d v="1899-12-30T01:30:10"/>
    <d v="2012-07-17T01:30:10"/>
    <s v="Up"/>
    <n v="1"/>
    <n v="8.91"/>
    <n v="60.6"/>
    <n v="1"/>
    <n v="2"/>
    <n v="9.59"/>
    <n v="10.42"/>
    <n v="2"/>
  </r>
  <r>
    <x v="37"/>
    <d v="1899-12-30T02:02:49"/>
    <d v="2012-07-17T02:02:49"/>
    <s v="Up"/>
    <n v="1"/>
    <n v="2.04"/>
    <n v="93.5"/>
    <n v="1"/>
    <n v="2"/>
    <n v="9.59"/>
    <n v="10.42"/>
    <n v="2"/>
  </r>
  <r>
    <x v="37"/>
    <d v="1899-12-30T05:10:33"/>
    <d v="2012-07-17T05:10:33"/>
    <s v="Up"/>
    <n v="1"/>
    <n v="6.85"/>
    <n v="81.5"/>
    <n v="1"/>
    <n v="2"/>
    <n v="9.59"/>
    <n v="10.42"/>
    <n v="2"/>
  </r>
  <r>
    <x v="37"/>
    <d v="1899-12-30T05:44:51"/>
    <d v="2012-07-17T05:44:51"/>
    <s v="Up"/>
    <n v="1"/>
    <n v="3.87"/>
    <n v="101"/>
    <n v="1"/>
    <n v="2"/>
    <n v="9.59"/>
    <n v="10.42"/>
    <n v="2"/>
  </r>
  <r>
    <x v="37"/>
    <d v="1899-12-30T07:11:57"/>
    <d v="2012-07-17T07:11:57"/>
    <s v="Up"/>
    <n v="1"/>
    <n v="3.82"/>
    <n v="84.4"/>
    <n v="1"/>
    <n v="2"/>
    <n v="9.59"/>
    <n v="10.42"/>
    <n v="2"/>
  </r>
  <r>
    <x v="37"/>
    <d v="1899-12-30T10:10:10"/>
    <d v="2012-07-17T10:10:10"/>
    <s v="Up"/>
    <n v="1"/>
    <n v="1.99"/>
    <n v="95.9"/>
    <n v="1"/>
    <n v="2"/>
    <n v="9.59"/>
    <n v="10.42"/>
    <n v="2"/>
  </r>
  <r>
    <x v="37"/>
    <d v="1899-12-30T12:33:54"/>
    <d v="2012-07-17T12:33:54"/>
    <s v="Up"/>
    <n v="1"/>
    <n v="2.02"/>
    <n v="113.5"/>
    <n v="1"/>
    <n v="2"/>
    <n v="9.59"/>
    <n v="10.42"/>
    <n v="2"/>
  </r>
  <r>
    <x v="37"/>
    <d v="1899-12-30T13:30:03"/>
    <d v="2012-07-17T13:30:03"/>
    <s v="Up"/>
    <n v="1"/>
    <n v="1.47"/>
    <n v="84.3"/>
    <n v="1"/>
    <n v="2"/>
    <n v="9.59"/>
    <n v="10.42"/>
    <n v="2"/>
  </r>
  <r>
    <x v="37"/>
    <d v="1899-12-30T14:10:38"/>
    <d v="2012-07-17T14:10:38"/>
    <s v="Up"/>
    <n v="1"/>
    <n v="1.73"/>
    <n v="87"/>
    <n v="1"/>
    <n v="2"/>
    <n v="9.59"/>
    <n v="10.42"/>
    <n v="2"/>
  </r>
  <r>
    <x v="37"/>
    <d v="1899-12-30T16:33:47"/>
    <d v="2012-07-17T16:33:47"/>
    <s v="Up"/>
    <n v="1"/>
    <n v="1.77"/>
    <n v="92"/>
    <n v="1"/>
    <n v="2"/>
    <n v="9.59"/>
    <n v="10.42"/>
    <n v="2"/>
  </r>
  <r>
    <x v="37"/>
    <d v="1899-12-30T21:07:09"/>
    <d v="2012-07-17T21:07:09"/>
    <s v="Up"/>
    <n v="1"/>
    <n v="2.25"/>
    <n v="116.4"/>
    <n v="1"/>
    <n v="2"/>
    <n v="9.59"/>
    <n v="10.42"/>
    <n v="2"/>
  </r>
  <r>
    <x v="37"/>
    <d v="1899-12-30T21:24:01"/>
    <d v="2012-07-17T21:24:01"/>
    <s v="Up"/>
    <n v="1"/>
    <n v="17.78"/>
    <n v="54.7"/>
    <n v="2"/>
    <n v="2"/>
    <n v="9.59"/>
    <n v="10.42"/>
    <n v="2"/>
  </r>
  <r>
    <x v="37"/>
    <d v="1899-12-30T21:26:39"/>
    <d v="2012-07-17T21:26:39"/>
    <s v="Up"/>
    <n v="1"/>
    <n v="16.940000000000001"/>
    <n v="64.8"/>
    <n v="2"/>
    <n v="2"/>
    <n v="9.59"/>
    <n v="10.42"/>
    <n v="2"/>
  </r>
  <r>
    <x v="37"/>
    <d v="1899-12-30T22:06:32"/>
    <d v="2012-07-17T22:06:32"/>
    <s v="Up"/>
    <n v="1"/>
    <n v="2.57"/>
    <n v="83.4"/>
    <n v="1"/>
    <n v="2"/>
    <n v="9.59"/>
    <n v="10.42"/>
    <n v="2"/>
  </r>
  <r>
    <x v="37"/>
    <d v="1899-12-30T22:33:51"/>
    <d v="2012-07-17T22:33:51"/>
    <s v="Up"/>
    <n v="1"/>
    <n v="1.74"/>
    <n v="95.1"/>
    <n v="1"/>
    <n v="2"/>
    <n v="9.59"/>
    <n v="10.42"/>
    <n v="2"/>
  </r>
  <r>
    <x v="38"/>
    <d v="1899-12-30T00:04:38"/>
    <d v="2012-07-18T00:04:38"/>
    <s v="Up"/>
    <n v="1"/>
    <n v="1.85"/>
    <n v="87.7"/>
    <n v="1"/>
    <n v="2"/>
    <n v="9.59"/>
    <n v="10.42"/>
    <n v="2"/>
  </r>
  <r>
    <x v="38"/>
    <d v="1899-12-30T00:13:46"/>
    <d v="2012-07-18T00:13:46"/>
    <s v="Up"/>
    <n v="1"/>
    <n v="1.6"/>
    <n v="109.3"/>
    <n v="1"/>
    <n v="2"/>
    <n v="9.59"/>
    <n v="10.42"/>
    <n v="2"/>
  </r>
  <r>
    <x v="38"/>
    <d v="1899-12-30T01:33:07"/>
    <d v="2012-07-18T01:33:07"/>
    <s v="Up"/>
    <n v="1"/>
    <n v="5.54"/>
    <n v="45.7"/>
    <n v="1"/>
    <n v="2"/>
    <n v="9.59"/>
    <n v="10.42"/>
    <n v="2"/>
  </r>
  <r>
    <x v="38"/>
    <d v="1899-12-30T01:33:11"/>
    <d v="2012-07-18T01:33:11"/>
    <s v="Up"/>
    <n v="1"/>
    <n v="2.46"/>
    <n v="90.8"/>
    <n v="1"/>
    <n v="2"/>
    <n v="9.59"/>
    <n v="10.42"/>
    <n v="2"/>
  </r>
  <r>
    <x v="38"/>
    <d v="1899-12-30T02:02:51"/>
    <d v="2012-07-18T02:02:51"/>
    <s v="Up"/>
    <n v="1"/>
    <n v="1.48"/>
    <n v="113.6"/>
    <n v="1"/>
    <n v="2"/>
    <n v="9.59"/>
    <n v="10.42"/>
    <n v="2"/>
  </r>
  <r>
    <x v="38"/>
    <d v="1899-12-30T03:13:09"/>
    <d v="2012-07-18T03:13:09"/>
    <s v="Up"/>
    <n v="1"/>
    <n v="7.26"/>
    <n v="103.9"/>
    <n v="1"/>
    <n v="2"/>
    <n v="9.59"/>
    <n v="10.42"/>
    <n v="2"/>
  </r>
  <r>
    <x v="38"/>
    <d v="1899-12-30T03:13:09"/>
    <d v="2012-07-18T03:13:09"/>
    <s v="Up"/>
    <n v="1"/>
    <n v="7.18"/>
    <n v="109.1"/>
    <n v="1"/>
    <n v="2"/>
    <n v="9.59"/>
    <n v="10.42"/>
    <n v="2"/>
  </r>
  <r>
    <x v="38"/>
    <d v="1899-12-30T03:31:17"/>
    <d v="2012-07-18T03:31:17"/>
    <s v="Up"/>
    <n v="1"/>
    <n v="1.84"/>
    <n v="124.9"/>
    <n v="1"/>
    <n v="2"/>
    <n v="9.59"/>
    <n v="10.42"/>
    <n v="2"/>
  </r>
  <r>
    <x v="38"/>
    <d v="1899-12-30T04:07:37"/>
    <d v="2012-07-18T04:07:37"/>
    <s v="Up"/>
    <n v="1"/>
    <n v="1.66"/>
    <n v="103.7"/>
    <n v="1"/>
    <n v="2"/>
    <n v="9.59"/>
    <n v="10.42"/>
    <n v="2"/>
  </r>
  <r>
    <x v="38"/>
    <d v="1899-12-30T04:18:17"/>
    <d v="2012-07-18T04:18:17"/>
    <s v="Up"/>
    <n v="1"/>
    <n v="10.95"/>
    <n v="76"/>
    <n v="2"/>
    <n v="2"/>
    <n v="9.59"/>
    <n v="10.42"/>
    <n v="2"/>
  </r>
  <r>
    <x v="38"/>
    <d v="1899-12-30T04:38:35"/>
    <d v="2012-07-18T04:38:35"/>
    <s v="Up"/>
    <n v="1"/>
    <n v="1.79"/>
    <n v="83.2"/>
    <n v="1"/>
    <n v="2"/>
    <n v="9.59"/>
    <n v="10.42"/>
    <n v="2"/>
  </r>
  <r>
    <x v="38"/>
    <d v="1899-12-30T05:05:41"/>
    <d v="2012-07-18T05:05:41"/>
    <s v="Up"/>
    <n v="1"/>
    <n v="4.0599999999999996"/>
    <n v="77"/>
    <n v="1"/>
    <n v="2"/>
    <n v="9.59"/>
    <n v="10.42"/>
    <n v="2"/>
  </r>
  <r>
    <x v="38"/>
    <d v="1899-12-30T05:09:26"/>
    <d v="2012-07-18T05:09:26"/>
    <s v="Up"/>
    <n v="1"/>
    <n v="6.82"/>
    <n v="81.400000000000006"/>
    <n v="1"/>
    <n v="2"/>
    <n v="9.59"/>
    <n v="10.42"/>
    <n v="2"/>
  </r>
  <r>
    <x v="38"/>
    <d v="1899-12-30T05:13:24"/>
    <d v="2012-07-18T05:13:24"/>
    <s v="Up"/>
    <n v="1"/>
    <n v="1.91"/>
    <n v="114.1"/>
    <n v="1"/>
    <n v="2"/>
    <n v="9.59"/>
    <n v="10.42"/>
    <n v="2"/>
  </r>
  <r>
    <x v="38"/>
    <d v="1899-12-30T05:36:07"/>
    <d v="2012-07-18T05:36:07"/>
    <s v="Up"/>
    <n v="1"/>
    <n v="1.94"/>
    <n v="114.5"/>
    <n v="1"/>
    <n v="2"/>
    <n v="9.59"/>
    <n v="10.42"/>
    <n v="2"/>
  </r>
  <r>
    <x v="38"/>
    <d v="1899-12-30T05:44:51"/>
    <d v="2012-07-18T05:44:51"/>
    <s v="Up"/>
    <n v="1"/>
    <n v="4.1399999999999997"/>
    <n v="68.3"/>
    <n v="1"/>
    <n v="2"/>
    <n v="9.59"/>
    <n v="10.42"/>
    <n v="2"/>
  </r>
  <r>
    <x v="38"/>
    <d v="1899-12-30T06:37:40"/>
    <d v="2012-07-18T06:37:40"/>
    <s v="Up"/>
    <n v="1"/>
    <n v="2.0099999999999998"/>
    <n v="98.2"/>
    <n v="1"/>
    <n v="2"/>
    <n v="9.59"/>
    <n v="10.42"/>
    <n v="2"/>
  </r>
  <r>
    <x v="38"/>
    <d v="1899-12-30T07:42:07"/>
    <d v="2012-07-18T07:42:07"/>
    <s v="Up"/>
    <n v="1"/>
    <n v="1.51"/>
    <n v="102.7"/>
    <n v="1"/>
    <n v="2"/>
    <n v="9.59"/>
    <n v="10.42"/>
    <n v="2"/>
  </r>
  <r>
    <x v="38"/>
    <d v="1899-12-30T08:43:35"/>
    <d v="2012-07-18T08:43:35"/>
    <s v="Up"/>
    <n v="1"/>
    <n v="1.91"/>
    <n v="112.6"/>
    <n v="1"/>
    <n v="2"/>
    <n v="9.59"/>
    <n v="10.42"/>
    <n v="2"/>
  </r>
  <r>
    <x v="38"/>
    <d v="1899-12-30T09:32:13"/>
    <d v="2012-07-18T09:32:13"/>
    <s v="Up"/>
    <n v="1"/>
    <n v="1.45"/>
    <n v="92.9"/>
    <n v="1"/>
    <n v="2"/>
    <n v="9.59"/>
    <n v="10.42"/>
    <n v="2"/>
  </r>
  <r>
    <x v="38"/>
    <d v="1899-12-30T09:42:10"/>
    <d v="2012-07-18T09:42:10"/>
    <s v="Up"/>
    <n v="1"/>
    <n v="1.31"/>
    <n v="112.6"/>
    <n v="1"/>
    <n v="2"/>
    <n v="9.59"/>
    <n v="10.42"/>
    <n v="2"/>
  </r>
  <r>
    <x v="38"/>
    <d v="1899-12-30T11:12:55"/>
    <d v="2012-07-18T11:12:55"/>
    <s v="Up"/>
    <n v="1"/>
    <n v="2.02"/>
    <n v="114.8"/>
    <n v="1"/>
    <n v="2"/>
    <n v="9.59"/>
    <n v="10.42"/>
    <n v="2"/>
  </r>
  <r>
    <x v="38"/>
    <d v="1899-12-30T11:13:04"/>
    <d v="2012-07-18T11:13:04"/>
    <s v="Up"/>
    <n v="1"/>
    <n v="2.72"/>
    <n v="121.3"/>
    <n v="1"/>
    <n v="2"/>
    <n v="9.59"/>
    <n v="10.42"/>
    <n v="2"/>
  </r>
  <r>
    <x v="39"/>
    <d v="1899-12-30T11:33:34"/>
    <d v="2012-07-31T11:33:34"/>
    <s v="Up"/>
    <n v="1"/>
    <n v="5.2"/>
    <n v="65.5"/>
    <n v="1"/>
    <n v="2"/>
    <n v="9.59"/>
    <n v="10.42"/>
    <n v="2"/>
  </r>
  <r>
    <x v="39"/>
    <d v="1899-12-30T11:34:36"/>
    <d v="2012-07-31T11:34:36"/>
    <s v="Up"/>
    <n v="1"/>
    <n v="2.5"/>
    <n v="69.599999999999994"/>
    <n v="1"/>
    <n v="2"/>
    <n v="9.59"/>
    <n v="10.42"/>
    <n v="2"/>
  </r>
  <r>
    <x v="39"/>
    <d v="1899-12-30T11:34:49"/>
    <d v="2012-07-31T11:34:49"/>
    <s v="Up"/>
    <n v="1"/>
    <n v="1.91"/>
    <n v="84.2"/>
    <n v="1"/>
    <n v="2"/>
    <n v="9.59"/>
    <n v="10.42"/>
    <n v="2"/>
  </r>
  <r>
    <x v="39"/>
    <d v="1899-12-30T11:35:13"/>
    <d v="2012-07-31T11:35:13"/>
    <s v="Up"/>
    <n v="1"/>
    <n v="3.83"/>
    <n v="66.2"/>
    <n v="1"/>
    <n v="2"/>
    <n v="9.59"/>
    <n v="10.42"/>
    <n v="2"/>
  </r>
  <r>
    <x v="39"/>
    <d v="1899-12-30T11:35:43"/>
    <d v="2012-07-31T11:35:43"/>
    <s v="Up"/>
    <n v="1"/>
    <n v="3.41"/>
    <n v="61"/>
    <n v="1"/>
    <n v="2"/>
    <n v="9.59"/>
    <n v="10.42"/>
    <n v="2"/>
  </r>
  <r>
    <x v="39"/>
    <d v="1899-12-30T11:35:45"/>
    <d v="2012-07-31T11:35:45"/>
    <s v="Up"/>
    <n v="1"/>
    <n v="1.46"/>
    <n v="76.599999999999994"/>
    <n v="1"/>
    <n v="2"/>
    <n v="9.59"/>
    <n v="10.42"/>
    <n v="2"/>
  </r>
  <r>
    <x v="39"/>
    <d v="1899-12-30T11:36:56"/>
    <d v="2012-07-31T11:36:56"/>
    <s v="Up"/>
    <n v="1"/>
    <n v="2.4500000000000002"/>
    <n v="82.1"/>
    <n v="1"/>
    <n v="2"/>
    <n v="9.59"/>
    <n v="10.42"/>
    <n v="2"/>
  </r>
  <r>
    <x v="39"/>
    <d v="1899-12-30T11:41:29"/>
    <d v="2012-07-31T11:41:29"/>
    <s v="Up"/>
    <n v="1"/>
    <n v="1.53"/>
    <n v="103.9"/>
    <n v="1"/>
    <n v="2"/>
    <n v="9.59"/>
    <n v="10.42"/>
    <n v="2"/>
  </r>
  <r>
    <x v="39"/>
    <d v="1899-12-30T12:02:16"/>
    <d v="2012-07-31T12:02:16"/>
    <s v="Up"/>
    <n v="1"/>
    <n v="8.73"/>
    <n v="74.400000000000006"/>
    <n v="1"/>
    <n v="2"/>
    <n v="9.59"/>
    <n v="10.42"/>
    <n v="2"/>
  </r>
  <r>
    <x v="39"/>
    <d v="1899-12-30T12:08:10"/>
    <d v="2012-07-31T12:08:10"/>
    <s v="Up"/>
    <n v="1"/>
    <n v="4.16"/>
    <n v="54.7"/>
    <n v="1"/>
    <n v="2"/>
    <n v="9.59"/>
    <n v="10.42"/>
    <n v="2"/>
  </r>
  <r>
    <x v="39"/>
    <d v="1899-12-30T12:09:35"/>
    <d v="2012-07-31T12:09:35"/>
    <s v="Up"/>
    <n v="1"/>
    <n v="5.35"/>
    <n v="63.8"/>
    <n v="1"/>
    <n v="2"/>
    <n v="9.59"/>
    <n v="10.42"/>
    <n v="2"/>
  </r>
  <r>
    <x v="39"/>
    <d v="1899-12-30T12:10:55"/>
    <d v="2012-07-31T12:10:55"/>
    <s v="Up"/>
    <n v="1"/>
    <n v="2.62"/>
    <n v="74.400000000000006"/>
    <n v="1"/>
    <n v="2"/>
    <n v="9.59"/>
    <n v="10.42"/>
    <n v="2"/>
  </r>
  <r>
    <x v="39"/>
    <d v="1899-12-30T12:11:21"/>
    <d v="2012-07-31T12:11:21"/>
    <s v="Up"/>
    <n v="1"/>
    <n v="2.5299999999999998"/>
    <n v="68.7"/>
    <n v="1"/>
    <n v="2"/>
    <n v="9.59"/>
    <n v="10.42"/>
    <n v="2"/>
  </r>
  <r>
    <x v="39"/>
    <d v="1899-12-30T12:12:05"/>
    <d v="2012-07-31T12:12:05"/>
    <s v="Up"/>
    <n v="1"/>
    <n v="5.0599999999999996"/>
    <n v="61.3"/>
    <n v="1"/>
    <n v="2"/>
    <n v="9.59"/>
    <n v="10.42"/>
    <n v="2"/>
  </r>
  <r>
    <x v="39"/>
    <d v="1899-12-30T12:31:22"/>
    <d v="2012-07-31T12:31:22"/>
    <s v="Up"/>
    <n v="1"/>
    <n v="5.47"/>
    <n v="58.6"/>
    <n v="1"/>
    <n v="2"/>
    <n v="9.59"/>
    <n v="10.42"/>
    <n v="2"/>
  </r>
  <r>
    <x v="39"/>
    <d v="1899-12-30T12:33:09"/>
    <d v="2012-07-31T12:33:09"/>
    <s v="Up"/>
    <n v="1"/>
    <n v="5.45"/>
    <n v="76.400000000000006"/>
    <n v="1"/>
    <n v="2"/>
    <n v="9.59"/>
    <n v="10.42"/>
    <n v="2"/>
  </r>
  <r>
    <x v="39"/>
    <d v="1899-12-30T12:34:50"/>
    <d v="2012-07-31T12:34:50"/>
    <s v="Up"/>
    <n v="1"/>
    <n v="1.81"/>
    <n v="91.2"/>
    <n v="1"/>
    <n v="2"/>
    <n v="9.59"/>
    <n v="10.42"/>
    <n v="2"/>
  </r>
  <r>
    <x v="39"/>
    <d v="1899-12-30T12:34:50"/>
    <d v="2012-07-31T12:34:50"/>
    <s v="Up"/>
    <n v="1"/>
    <n v="1.47"/>
    <n v="72.7"/>
    <n v="1"/>
    <n v="2"/>
    <n v="9.59"/>
    <n v="10.42"/>
    <n v="2"/>
  </r>
  <r>
    <x v="39"/>
    <d v="1899-12-30T12:35:52"/>
    <d v="2012-07-31T12:35:52"/>
    <s v="Up"/>
    <n v="1"/>
    <n v="1.42"/>
    <n v="74.3"/>
    <n v="1"/>
    <n v="2"/>
    <n v="9.59"/>
    <n v="10.42"/>
    <n v="2"/>
  </r>
  <r>
    <x v="39"/>
    <d v="1899-12-30T12:36:02"/>
    <d v="2012-07-31T12:36:02"/>
    <s v="Up"/>
    <n v="1"/>
    <n v="7.9"/>
    <n v="80.099999999999994"/>
    <n v="2"/>
    <n v="2"/>
    <n v="9.59"/>
    <n v="10.42"/>
    <n v="2"/>
  </r>
  <r>
    <x v="39"/>
    <d v="1899-12-30T12:37:59"/>
    <d v="2012-07-31T12:37:59"/>
    <s v="Up"/>
    <n v="1"/>
    <n v="3.48"/>
    <n v="73"/>
    <n v="1"/>
    <n v="2"/>
    <n v="9.59"/>
    <n v="10.42"/>
    <n v="2"/>
  </r>
  <r>
    <x v="39"/>
    <d v="1899-12-30T12:42:44"/>
    <d v="2012-07-31T12:42:44"/>
    <s v="Up"/>
    <n v="1"/>
    <n v="1.44"/>
    <n v="83.6"/>
    <n v="1"/>
    <n v="2"/>
    <n v="9.59"/>
    <n v="10.42"/>
    <n v="2"/>
  </r>
  <r>
    <x v="39"/>
    <d v="1899-12-30T13:01:32"/>
    <d v="2012-07-31T13:01:32"/>
    <s v="Up"/>
    <n v="1"/>
    <n v="4.9800000000000004"/>
    <n v="73.2"/>
    <n v="1"/>
    <n v="2"/>
    <n v="9.59"/>
    <n v="10.42"/>
    <n v="2"/>
  </r>
  <r>
    <x v="39"/>
    <d v="1899-12-30T13:02:35"/>
    <d v="2012-07-31T13:02:35"/>
    <s v="Up"/>
    <n v="1"/>
    <n v="2.09"/>
    <n v="94.3"/>
    <n v="1"/>
    <n v="2"/>
    <n v="9.59"/>
    <n v="10.42"/>
    <n v="2"/>
  </r>
  <r>
    <x v="39"/>
    <d v="1899-12-30T13:03:54"/>
    <d v="2012-07-31T13:03:54"/>
    <s v="Up"/>
    <n v="1"/>
    <n v="1.76"/>
    <n v="81.3"/>
    <n v="1"/>
    <n v="2"/>
    <n v="9.59"/>
    <n v="10.42"/>
    <n v="2"/>
  </r>
  <r>
    <x v="39"/>
    <d v="1899-12-30T13:05:36"/>
    <d v="2012-07-31T13:05:36"/>
    <s v="Up"/>
    <n v="1"/>
    <n v="3.16"/>
    <n v="61.2"/>
    <n v="1"/>
    <n v="2"/>
    <n v="9.59"/>
    <n v="10.42"/>
    <n v="2"/>
  </r>
  <r>
    <x v="39"/>
    <d v="1899-12-30T13:06:17"/>
    <d v="2012-07-31T13:06:17"/>
    <s v="Up"/>
    <n v="1"/>
    <n v="4.71"/>
    <n v="70.400000000000006"/>
    <n v="1"/>
    <n v="2"/>
    <n v="9.59"/>
    <n v="10.42"/>
    <n v="2"/>
  </r>
  <r>
    <x v="39"/>
    <d v="1899-12-30T13:07:48"/>
    <d v="2012-07-31T13:07:48"/>
    <s v="Up"/>
    <n v="1"/>
    <n v="2.38"/>
    <n v="70.3"/>
    <n v="1"/>
    <n v="2"/>
    <n v="9.59"/>
    <n v="10.42"/>
    <n v="2"/>
  </r>
  <r>
    <x v="39"/>
    <d v="1899-12-30T13:10:06"/>
    <d v="2012-07-31T13:10:06"/>
    <s v="Up"/>
    <n v="1"/>
    <n v="1.58"/>
    <n v="88.3"/>
    <n v="2"/>
    <n v="2"/>
    <n v="9.59"/>
    <n v="10.42"/>
    <n v="2"/>
  </r>
  <r>
    <x v="39"/>
    <d v="1899-12-30T13:12:45"/>
    <d v="2012-07-31T13:12:45"/>
    <s v="Up"/>
    <n v="1"/>
    <n v="2.57"/>
    <n v="77.2"/>
    <n v="1"/>
    <n v="2"/>
    <n v="9.59"/>
    <n v="10.42"/>
    <n v="2"/>
  </r>
  <r>
    <x v="39"/>
    <d v="1899-12-30T13:12:56"/>
    <d v="2012-07-31T13:12:56"/>
    <s v="Up"/>
    <n v="1"/>
    <n v="3.13"/>
    <n v="70.5"/>
    <n v="1"/>
    <n v="2"/>
    <n v="9.59"/>
    <n v="10.42"/>
    <n v="2"/>
  </r>
  <r>
    <x v="39"/>
    <d v="1899-12-30T13:13:53"/>
    <d v="2012-07-31T13:13:53"/>
    <s v="Up"/>
    <n v="1"/>
    <n v="2.21"/>
    <n v="66.8"/>
    <n v="1"/>
    <n v="2"/>
    <n v="9.59"/>
    <n v="10.42"/>
    <n v="2"/>
  </r>
  <r>
    <x v="39"/>
    <d v="1899-12-30T13:30:46"/>
    <d v="2012-07-31T13:30:46"/>
    <s v="Up"/>
    <n v="1"/>
    <n v="1.93"/>
    <n v="75.5"/>
    <n v="1"/>
    <n v="2"/>
    <n v="9.59"/>
    <n v="10.42"/>
    <n v="2"/>
  </r>
  <r>
    <x v="39"/>
    <d v="1899-12-30T13:32:02"/>
    <d v="2012-07-31T13:32:02"/>
    <s v="Up"/>
    <n v="1"/>
    <n v="1.76"/>
    <n v="79.2"/>
    <n v="1"/>
    <n v="2"/>
    <n v="9.59"/>
    <n v="10.42"/>
    <n v="2"/>
  </r>
  <r>
    <x v="39"/>
    <d v="1899-12-30T13:32:44"/>
    <d v="2012-07-31T13:32:44"/>
    <s v="Up"/>
    <n v="1"/>
    <n v="4.05"/>
    <n v="60.6"/>
    <n v="1"/>
    <n v="2"/>
    <n v="9.59"/>
    <n v="10.42"/>
    <n v="2"/>
  </r>
  <r>
    <x v="39"/>
    <d v="1899-12-30T13:35:47"/>
    <d v="2012-07-31T13:35:47"/>
    <s v="Up"/>
    <n v="1"/>
    <n v="1.78"/>
    <n v="83.3"/>
    <n v="1"/>
    <n v="2"/>
    <n v="9.59"/>
    <n v="10.42"/>
    <n v="2"/>
  </r>
  <r>
    <x v="39"/>
    <d v="1899-12-30T13:36:52"/>
    <d v="2012-07-31T13:36:52"/>
    <s v="Up"/>
    <n v="1"/>
    <n v="8.2899999999999991"/>
    <n v="68.599999999999994"/>
    <n v="1"/>
    <n v="2"/>
    <n v="9.59"/>
    <n v="10.42"/>
    <n v="2"/>
  </r>
  <r>
    <x v="39"/>
    <d v="1899-12-30T13:39:56"/>
    <d v="2012-07-31T13:39:56"/>
    <s v="Up"/>
    <n v="1"/>
    <n v="1.81"/>
    <n v="85.4"/>
    <n v="1"/>
    <n v="2"/>
    <n v="9.59"/>
    <n v="10.42"/>
    <n v="2"/>
  </r>
  <r>
    <x v="39"/>
    <d v="1899-12-30T13:39:57"/>
    <d v="2012-07-31T13:39:57"/>
    <s v="Up"/>
    <n v="1"/>
    <n v="2.0099999999999998"/>
    <n v="59.8"/>
    <n v="1"/>
    <n v="2"/>
    <n v="9.59"/>
    <n v="10.42"/>
    <n v="2"/>
  </r>
  <r>
    <x v="39"/>
    <d v="1899-12-30T13:43:23"/>
    <d v="2012-07-31T13:43:23"/>
    <s v="Up"/>
    <n v="1"/>
    <n v="2.36"/>
    <n v="69.3"/>
    <n v="1"/>
    <n v="2"/>
    <n v="9.59"/>
    <n v="10.42"/>
    <n v="2"/>
  </r>
  <r>
    <x v="39"/>
    <d v="1899-12-30T14:09:27"/>
    <d v="2012-07-31T14:09:27"/>
    <s v="Up"/>
    <n v="1"/>
    <n v="2.67"/>
    <n v="67.099999999999994"/>
    <n v="1"/>
    <n v="2"/>
    <n v="9.59"/>
    <n v="10.42"/>
    <n v="2"/>
  </r>
  <r>
    <x v="39"/>
    <d v="1899-12-30T15:00:10"/>
    <d v="2012-07-31T15:00:10"/>
    <s v="Up"/>
    <n v="1"/>
    <n v="1.75"/>
    <n v="84.1"/>
    <n v="1"/>
    <n v="2"/>
    <n v="9.59"/>
    <n v="10.42"/>
    <n v="2"/>
  </r>
  <r>
    <x v="39"/>
    <d v="1899-12-30T15:01:30"/>
    <d v="2012-07-31T15:01:30"/>
    <s v="Up"/>
    <n v="1"/>
    <n v="3.2"/>
    <n v="68.099999999999994"/>
    <n v="1"/>
    <n v="2"/>
    <n v="9.59"/>
    <n v="10.42"/>
    <n v="2"/>
  </r>
  <r>
    <x v="39"/>
    <d v="1899-12-30T15:04:09"/>
    <d v="2012-07-31T15:04:09"/>
    <s v="Up"/>
    <n v="1"/>
    <n v="6.36"/>
    <n v="67.900000000000006"/>
    <n v="1"/>
    <n v="2"/>
    <n v="9.59"/>
    <n v="10.42"/>
    <n v="2"/>
  </r>
  <r>
    <x v="39"/>
    <d v="1899-12-30T15:04:50"/>
    <d v="2012-07-31T15:04:50"/>
    <s v="Up"/>
    <n v="1"/>
    <n v="1.61"/>
    <n v="76.3"/>
    <n v="1"/>
    <n v="2"/>
    <n v="9.59"/>
    <n v="10.42"/>
    <n v="2"/>
  </r>
  <r>
    <x v="39"/>
    <d v="1899-12-30T15:06:05"/>
    <d v="2012-07-31T15:06:05"/>
    <s v="Up"/>
    <n v="1"/>
    <n v="1.9"/>
    <n v="98.1"/>
    <n v="1"/>
    <n v="2"/>
    <n v="9.59"/>
    <n v="10.42"/>
    <n v="2"/>
  </r>
  <r>
    <x v="39"/>
    <d v="1899-12-30T15:06:12"/>
    <d v="2012-07-31T15:06:12"/>
    <s v="Up"/>
    <n v="1"/>
    <n v="2.31"/>
    <n v="69.5"/>
    <n v="1"/>
    <n v="2"/>
    <n v="9.59"/>
    <n v="10.42"/>
    <n v="2"/>
  </r>
  <r>
    <x v="39"/>
    <d v="1899-12-30T15:06:21"/>
    <d v="2012-07-31T15:06:21"/>
    <s v="Up"/>
    <n v="1"/>
    <n v="0"/>
    <n v="84.7"/>
    <n v="1"/>
    <n v="2"/>
    <n v="9.59"/>
    <n v="10.42"/>
    <n v="2"/>
  </r>
  <r>
    <x v="39"/>
    <d v="1899-12-30T15:08:15"/>
    <d v="2012-07-31T15:08:15"/>
    <s v="Up"/>
    <n v="1"/>
    <n v="5.36"/>
    <n v="74.3"/>
    <n v="1"/>
    <n v="2"/>
    <n v="9.59"/>
    <n v="10.42"/>
    <n v="2"/>
  </r>
  <r>
    <x v="39"/>
    <d v="1899-12-30T15:33:54"/>
    <d v="2012-07-31T15:33:54"/>
    <s v="Up"/>
    <n v="1"/>
    <n v="1.49"/>
    <n v="90.7"/>
    <n v="1"/>
    <n v="2"/>
    <n v="9.59"/>
    <n v="10.42"/>
    <n v="2"/>
  </r>
  <r>
    <x v="39"/>
    <d v="1899-12-30T15:34:10"/>
    <d v="2012-07-31T15:34:10"/>
    <s v="Up"/>
    <n v="1"/>
    <n v="8.2799999999999994"/>
    <n v="81.5"/>
    <n v="1"/>
    <n v="2"/>
    <n v="9.59"/>
    <n v="10.42"/>
    <n v="2"/>
  </r>
  <r>
    <x v="39"/>
    <d v="1899-12-30T15:38:00"/>
    <d v="2012-07-31T15:38:00"/>
    <s v="Up"/>
    <n v="1"/>
    <n v="1.54"/>
    <n v="88.6"/>
    <n v="1"/>
    <n v="2"/>
    <n v="9.59"/>
    <n v="10.42"/>
    <n v="2"/>
  </r>
  <r>
    <x v="39"/>
    <d v="1899-12-30T16:01:32"/>
    <d v="2012-07-31T16:01:32"/>
    <s v="Up"/>
    <n v="1"/>
    <n v="2.09"/>
    <n v="89.9"/>
    <n v="1"/>
    <n v="2"/>
    <n v="9.59"/>
    <n v="10.42"/>
    <n v="2"/>
  </r>
  <r>
    <x v="39"/>
    <d v="1899-12-30T16:01:32"/>
    <d v="2012-07-31T16:01:32"/>
    <s v="Up"/>
    <n v="1"/>
    <n v="3.75"/>
    <n v="66.900000000000006"/>
    <n v="1"/>
    <n v="2"/>
    <n v="9.59"/>
    <n v="10.42"/>
    <n v="2"/>
  </r>
  <r>
    <x v="39"/>
    <d v="1899-12-30T16:03:51"/>
    <d v="2012-07-31T16:03:51"/>
    <s v="Up"/>
    <n v="1"/>
    <n v="3.21"/>
    <n v="82"/>
    <n v="1"/>
    <n v="2"/>
    <n v="9.59"/>
    <n v="10.42"/>
    <n v="2"/>
  </r>
  <r>
    <x v="39"/>
    <d v="1899-12-30T16:05:19"/>
    <d v="2012-07-31T16:05:19"/>
    <s v="Up"/>
    <n v="1"/>
    <n v="1.73"/>
    <n v="77"/>
    <n v="1"/>
    <n v="2"/>
    <n v="9.59"/>
    <n v="10.42"/>
    <n v="2"/>
  </r>
  <r>
    <x v="39"/>
    <d v="1899-12-30T16:13:30"/>
    <d v="2012-07-31T16:13:30"/>
    <s v="Up"/>
    <n v="1"/>
    <n v="4.63"/>
    <n v="64.8"/>
    <n v="1"/>
    <n v="2"/>
    <n v="9.59"/>
    <n v="10.42"/>
    <n v="2"/>
  </r>
  <r>
    <x v="39"/>
    <d v="1899-12-30T16:13:57"/>
    <d v="2012-07-31T16:13:57"/>
    <s v="Up"/>
    <n v="1"/>
    <n v="1.57"/>
    <n v="84.1"/>
    <n v="1"/>
    <n v="2"/>
    <n v="9.59"/>
    <n v="10.42"/>
    <n v="2"/>
  </r>
  <r>
    <x v="39"/>
    <d v="1899-12-30T16:30:11"/>
    <d v="2012-07-31T16:30:11"/>
    <s v="Up"/>
    <n v="1"/>
    <n v="9.41"/>
    <n v="64.7"/>
    <n v="1"/>
    <n v="2"/>
    <n v="9.59"/>
    <n v="10.42"/>
    <n v="2"/>
  </r>
  <r>
    <x v="39"/>
    <d v="1899-12-30T16:40:07"/>
    <d v="2012-07-31T16:40:07"/>
    <s v="Up"/>
    <n v="1"/>
    <n v="2.04"/>
    <n v="81.3"/>
    <n v="1"/>
    <n v="2"/>
    <n v="9.59"/>
    <n v="10.42"/>
    <n v="2"/>
  </r>
  <r>
    <x v="39"/>
    <d v="1899-12-30T16:41:18"/>
    <d v="2012-07-31T16:41:18"/>
    <s v="Up"/>
    <n v="1"/>
    <n v="4.71"/>
    <n v="72.900000000000006"/>
    <n v="1"/>
    <n v="2"/>
    <n v="9.59"/>
    <n v="10.42"/>
    <n v="2"/>
  </r>
  <r>
    <x v="39"/>
    <d v="1899-12-30T16:42:43"/>
    <d v="2012-07-31T16:42:43"/>
    <s v="Up"/>
    <n v="1"/>
    <n v="1.54"/>
    <n v="81.5"/>
    <n v="1"/>
    <n v="2"/>
    <n v="9.59"/>
    <n v="10.42"/>
    <n v="2"/>
  </r>
  <r>
    <x v="39"/>
    <d v="1899-12-30T17:01:35"/>
    <d v="2012-07-31T17:01:35"/>
    <s v="Up"/>
    <n v="1"/>
    <n v="1.54"/>
    <n v="87.6"/>
    <n v="1"/>
    <n v="2"/>
    <n v="9.59"/>
    <n v="10.42"/>
    <n v="2"/>
  </r>
  <r>
    <x v="39"/>
    <d v="1899-12-30T17:05:36"/>
    <d v="2012-07-31T17:05:36"/>
    <s v="Up"/>
    <n v="1"/>
    <n v="4.1399999999999997"/>
    <n v="76.2"/>
    <n v="1"/>
    <n v="2"/>
    <n v="9.59"/>
    <n v="10.42"/>
    <n v="2"/>
  </r>
  <r>
    <x v="39"/>
    <d v="1899-12-30T17:07:48"/>
    <d v="2012-07-31T17:07:48"/>
    <s v="Up"/>
    <n v="1"/>
    <n v="6.01"/>
    <n v="69.3"/>
    <n v="1"/>
    <n v="2"/>
    <n v="9.59"/>
    <n v="10.42"/>
    <n v="2"/>
  </r>
  <r>
    <x v="39"/>
    <d v="1899-12-30T17:07:55"/>
    <d v="2012-07-31T17:07:55"/>
    <s v="Up"/>
    <n v="1"/>
    <n v="2.64"/>
    <n v="75.8"/>
    <n v="1"/>
    <n v="2"/>
    <n v="9.59"/>
    <n v="10.42"/>
    <n v="2"/>
  </r>
  <r>
    <x v="39"/>
    <d v="1899-12-30T17:08:25"/>
    <d v="2012-07-31T17:08:25"/>
    <s v="Up"/>
    <n v="1"/>
    <n v="1.53"/>
    <n v="84.6"/>
    <n v="1"/>
    <n v="2"/>
    <n v="9.59"/>
    <n v="10.42"/>
    <n v="2"/>
  </r>
  <r>
    <x v="39"/>
    <d v="1899-12-30T17:12:11"/>
    <d v="2012-07-31T17:12:11"/>
    <s v="Up"/>
    <n v="1"/>
    <n v="2.21"/>
    <n v="84.8"/>
    <n v="1"/>
    <n v="2"/>
    <n v="9.59"/>
    <n v="10.42"/>
    <n v="2"/>
  </r>
  <r>
    <x v="39"/>
    <d v="1899-12-30T17:13:36"/>
    <d v="2012-07-31T17:13:36"/>
    <s v="Up"/>
    <n v="1"/>
    <n v="1.47"/>
    <n v="84.5"/>
    <n v="1"/>
    <n v="2"/>
    <n v="9.59"/>
    <n v="10.42"/>
    <n v="2"/>
  </r>
  <r>
    <x v="39"/>
    <d v="1899-12-30T17:14:24"/>
    <d v="2012-07-31T17:14:24"/>
    <s v="Up"/>
    <n v="1"/>
    <n v="1.49"/>
    <n v="72.3"/>
    <n v="1"/>
    <n v="2"/>
    <n v="9.59"/>
    <n v="10.42"/>
    <n v="2"/>
  </r>
  <r>
    <x v="39"/>
    <d v="1899-12-30T17:30:55"/>
    <d v="2012-07-31T17:30:55"/>
    <s v="Up"/>
    <n v="1"/>
    <n v="2.15"/>
    <n v="89.3"/>
    <n v="1"/>
    <n v="2"/>
    <n v="9.59"/>
    <n v="10.42"/>
    <n v="2"/>
  </r>
  <r>
    <x v="39"/>
    <d v="1899-12-30T17:31:12"/>
    <d v="2012-07-31T17:31:12"/>
    <s v="Up"/>
    <n v="1"/>
    <n v="8.75"/>
    <n v="66.2"/>
    <n v="1"/>
    <n v="2"/>
    <n v="9.59"/>
    <n v="10.42"/>
    <n v="2"/>
  </r>
  <r>
    <x v="39"/>
    <d v="1899-12-30T17:34:44"/>
    <d v="2012-07-31T17:34:44"/>
    <s v="Up"/>
    <n v="1"/>
    <n v="3.22"/>
    <n v="69.2"/>
    <n v="1"/>
    <n v="2"/>
    <n v="9.59"/>
    <n v="10.42"/>
    <n v="2"/>
  </r>
  <r>
    <x v="39"/>
    <d v="1899-12-30T17:34:44"/>
    <d v="2012-07-31T17:34:44"/>
    <s v="Up"/>
    <n v="1"/>
    <n v="3.29"/>
    <n v="84.1"/>
    <n v="1"/>
    <n v="2"/>
    <n v="9.59"/>
    <n v="10.42"/>
    <n v="2"/>
  </r>
  <r>
    <x v="39"/>
    <d v="1899-12-30T17:34:52"/>
    <d v="2012-07-31T17:34:52"/>
    <s v="Up"/>
    <n v="1"/>
    <n v="2.66"/>
    <n v="63.4"/>
    <n v="1"/>
    <n v="2"/>
    <n v="9.59"/>
    <n v="10.42"/>
    <n v="2"/>
  </r>
  <r>
    <x v="39"/>
    <d v="1899-12-30T17:34:52"/>
    <d v="2012-07-31T17:34:52"/>
    <s v="Up"/>
    <n v="1"/>
    <n v="2.66"/>
    <n v="66.3"/>
    <n v="1"/>
    <n v="2"/>
    <n v="9.59"/>
    <n v="10.42"/>
    <n v="2"/>
  </r>
  <r>
    <x v="39"/>
    <d v="1899-12-30T17:37:31"/>
    <d v="2012-07-31T17:37:31"/>
    <s v="Up"/>
    <n v="1"/>
    <n v="1.59"/>
    <n v="75.5"/>
    <n v="1"/>
    <n v="2"/>
    <n v="9.59"/>
    <n v="10.42"/>
    <n v="2"/>
  </r>
  <r>
    <x v="39"/>
    <d v="1899-12-30T17:37:31"/>
    <d v="2012-07-31T17:37:31"/>
    <s v="Up"/>
    <n v="1"/>
    <n v="1.56"/>
    <n v="68.400000000000006"/>
    <n v="1"/>
    <n v="2"/>
    <n v="9.59"/>
    <n v="10.42"/>
    <n v="2"/>
  </r>
  <r>
    <x v="39"/>
    <d v="1899-12-30T17:38:19"/>
    <d v="2012-07-31T17:38:19"/>
    <s v="Up"/>
    <n v="1"/>
    <n v="3.19"/>
    <n v="64.099999999999994"/>
    <n v="1"/>
    <n v="2"/>
    <n v="9.59"/>
    <n v="10.42"/>
    <n v="2"/>
  </r>
  <r>
    <x v="39"/>
    <d v="1899-12-30T17:38:22"/>
    <d v="2012-07-31T17:38:22"/>
    <s v="Up"/>
    <n v="1"/>
    <n v="3.89"/>
    <n v="69.3"/>
    <n v="1"/>
    <n v="2"/>
    <n v="9.59"/>
    <n v="10.42"/>
    <n v="2"/>
  </r>
  <r>
    <x v="39"/>
    <d v="1899-12-30T17:38:59"/>
    <d v="2012-07-31T17:38:59"/>
    <s v="Up"/>
    <n v="1"/>
    <n v="3.34"/>
    <n v="64.400000000000006"/>
    <n v="1"/>
    <n v="2"/>
    <n v="9.59"/>
    <n v="10.42"/>
    <n v="2"/>
  </r>
  <r>
    <x v="39"/>
    <d v="1899-12-30T17:39:00"/>
    <d v="2012-07-31T17:39:00"/>
    <s v="Up"/>
    <n v="1"/>
    <n v="3.44"/>
    <n v="71.5"/>
    <n v="1"/>
    <n v="2"/>
    <n v="9.59"/>
    <n v="10.42"/>
    <n v="2"/>
  </r>
  <r>
    <x v="39"/>
    <d v="1899-12-30T17:41:13"/>
    <d v="2012-07-31T17:41:13"/>
    <s v="Up"/>
    <n v="1"/>
    <n v="4.57"/>
    <n v="61"/>
    <n v="1"/>
    <n v="2"/>
    <n v="9.59"/>
    <n v="10.42"/>
    <n v="2"/>
  </r>
  <r>
    <x v="39"/>
    <d v="1899-12-30T17:41:27"/>
    <d v="2012-07-31T17:41:27"/>
    <s v="Up"/>
    <n v="1"/>
    <n v="3.67"/>
    <n v="55.9"/>
    <n v="1"/>
    <n v="2"/>
    <n v="9.59"/>
    <n v="10.42"/>
    <n v="2"/>
  </r>
  <r>
    <x v="39"/>
    <d v="1899-12-30T17:41:33"/>
    <d v="2012-07-31T17:41:33"/>
    <s v="Up"/>
    <n v="1"/>
    <n v="3.22"/>
    <n v="69.5"/>
    <n v="1"/>
    <n v="2"/>
    <n v="9.59"/>
    <n v="10.42"/>
    <n v="2"/>
  </r>
  <r>
    <x v="39"/>
    <d v="1899-12-30T17:41:35"/>
    <d v="2012-07-31T17:41:35"/>
    <s v="Up"/>
    <n v="1"/>
    <n v="3.42"/>
    <n v="61.1"/>
    <n v="1"/>
    <n v="2"/>
    <n v="9.59"/>
    <n v="10.42"/>
    <n v="2"/>
  </r>
  <r>
    <x v="39"/>
    <d v="1899-12-30T17:41:40"/>
    <d v="2012-07-31T17:41:40"/>
    <s v="Up"/>
    <n v="1"/>
    <n v="2.31"/>
    <n v="79.900000000000006"/>
    <n v="1"/>
    <n v="2"/>
    <n v="9.59"/>
    <n v="10.42"/>
    <n v="2"/>
  </r>
  <r>
    <x v="39"/>
    <d v="1899-12-30T17:41:41"/>
    <d v="2012-07-31T17:41:41"/>
    <s v="Up"/>
    <n v="1"/>
    <n v="2.34"/>
    <n v="79.599999999999994"/>
    <n v="1"/>
    <n v="2"/>
    <n v="9.59"/>
    <n v="10.42"/>
    <n v="2"/>
  </r>
  <r>
    <x v="39"/>
    <d v="1899-12-30T17:42:49"/>
    <d v="2012-07-31T17:42:49"/>
    <s v="Up"/>
    <n v="1"/>
    <n v="4.8"/>
    <n v="63.3"/>
    <n v="1"/>
    <n v="2"/>
    <n v="9.59"/>
    <n v="10.42"/>
    <n v="2"/>
  </r>
  <r>
    <x v="39"/>
    <d v="1899-12-30T17:43:30"/>
    <d v="2012-07-31T17:43:30"/>
    <s v="Up"/>
    <n v="1"/>
    <n v="2.37"/>
    <n v="89.4"/>
    <n v="1"/>
    <n v="2"/>
    <n v="9.59"/>
    <n v="10.42"/>
    <n v="2"/>
  </r>
  <r>
    <x v="39"/>
    <d v="1899-12-30T17:44:25"/>
    <d v="2012-07-31T17:44:25"/>
    <s v="Up"/>
    <n v="1"/>
    <n v="3.51"/>
    <n v="64.5"/>
    <n v="1"/>
    <n v="2"/>
    <n v="9.59"/>
    <n v="10.42"/>
    <n v="2"/>
  </r>
  <r>
    <x v="39"/>
    <d v="1899-12-30T18:00:08"/>
    <d v="2012-07-31T18:00:08"/>
    <s v="Up"/>
    <n v="1"/>
    <n v="1.42"/>
    <n v="75.099999999999994"/>
    <n v="1"/>
    <n v="2"/>
    <n v="9.59"/>
    <n v="10.42"/>
    <n v="2"/>
  </r>
  <r>
    <x v="39"/>
    <d v="1899-12-30T18:00:40"/>
    <d v="2012-07-31T18:00:40"/>
    <s v="Up"/>
    <n v="1"/>
    <n v="3.43"/>
    <n v="70.3"/>
    <n v="1"/>
    <n v="2"/>
    <n v="9.59"/>
    <n v="10.42"/>
    <n v="2"/>
  </r>
  <r>
    <x v="39"/>
    <d v="1899-12-30T18:05:35"/>
    <d v="2012-07-31T18:05:35"/>
    <s v="Up"/>
    <n v="1"/>
    <n v="1.75"/>
    <n v="71.8"/>
    <n v="1"/>
    <n v="2"/>
    <n v="9.59"/>
    <n v="10.42"/>
    <n v="2"/>
  </r>
  <r>
    <x v="39"/>
    <d v="1899-12-30T18:06:19"/>
    <d v="2012-07-31T18:06:19"/>
    <s v="Up"/>
    <n v="1"/>
    <n v="3.11"/>
    <n v="62"/>
    <n v="1"/>
    <n v="2"/>
    <n v="9.59"/>
    <n v="10.42"/>
    <n v="2"/>
  </r>
  <r>
    <x v="39"/>
    <d v="1899-12-30T18:08:43"/>
    <d v="2012-07-31T18:08:43"/>
    <s v="Up"/>
    <n v="1"/>
    <n v="1.6"/>
    <n v="88"/>
    <n v="1"/>
    <n v="2"/>
    <n v="9.59"/>
    <n v="10.42"/>
    <n v="2"/>
  </r>
  <r>
    <x v="39"/>
    <d v="1899-12-30T18:09:18"/>
    <d v="2012-07-31T18:09:18"/>
    <s v="Up"/>
    <n v="1"/>
    <n v="2.5"/>
    <n v="80.7"/>
    <n v="1"/>
    <n v="2"/>
    <n v="9.59"/>
    <n v="10.42"/>
    <n v="2"/>
  </r>
  <r>
    <x v="39"/>
    <d v="1899-12-30T18:09:18"/>
    <d v="2012-07-31T18:09:18"/>
    <s v="Up"/>
    <n v="1"/>
    <n v="3.65"/>
    <n v="70"/>
    <n v="2"/>
    <n v="2"/>
    <n v="9.59"/>
    <n v="10.42"/>
    <n v="2"/>
  </r>
  <r>
    <x v="39"/>
    <d v="1899-12-30T18:09:34"/>
    <d v="2012-07-31T18:09:34"/>
    <s v="Up"/>
    <n v="1"/>
    <n v="1.65"/>
    <n v="81.599999999999994"/>
    <n v="1"/>
    <n v="2"/>
    <n v="9.59"/>
    <n v="10.42"/>
    <n v="2"/>
  </r>
  <r>
    <x v="39"/>
    <d v="1899-12-30T18:31:54"/>
    <d v="2012-07-31T18:31:54"/>
    <s v="Up"/>
    <n v="1"/>
    <n v="2.5499999999999998"/>
    <n v="70.599999999999994"/>
    <n v="1"/>
    <n v="2"/>
    <n v="9.59"/>
    <n v="10.42"/>
    <n v="2"/>
  </r>
  <r>
    <x v="39"/>
    <d v="1899-12-30T18:32:30"/>
    <d v="2012-07-31T18:32:30"/>
    <s v="Up"/>
    <n v="1"/>
    <n v="2.98"/>
    <n v="67.900000000000006"/>
    <n v="1"/>
    <n v="2"/>
    <n v="9.59"/>
    <n v="10.42"/>
    <n v="2"/>
  </r>
  <r>
    <x v="39"/>
    <d v="1899-12-30T18:35:19"/>
    <d v="2012-07-31T18:35:19"/>
    <s v="Up"/>
    <n v="1"/>
    <n v="2.77"/>
    <n v="66.7"/>
    <n v="1"/>
    <n v="2"/>
    <n v="9.59"/>
    <n v="10.42"/>
    <n v="2"/>
  </r>
  <r>
    <x v="39"/>
    <d v="1899-12-30T18:35:22"/>
    <d v="2012-07-31T18:35:22"/>
    <s v="Up"/>
    <n v="1"/>
    <n v="2.35"/>
    <n v="72.5"/>
    <n v="2"/>
    <n v="2"/>
    <n v="9.59"/>
    <n v="10.42"/>
    <n v="2"/>
  </r>
  <r>
    <x v="39"/>
    <d v="1899-12-30T19:05:24"/>
    <d v="2012-07-31T19:05:24"/>
    <s v="Up"/>
    <n v="1"/>
    <n v="4.05"/>
    <n v="70.900000000000006"/>
    <n v="1"/>
    <n v="2"/>
    <n v="9.59"/>
    <n v="10.42"/>
    <n v="2"/>
  </r>
  <r>
    <x v="39"/>
    <d v="1899-12-30T19:06:16"/>
    <d v="2012-07-31T19:06:16"/>
    <s v="Up"/>
    <n v="1"/>
    <n v="2.0499999999999998"/>
    <n v="84.6"/>
    <n v="1"/>
    <n v="2"/>
    <n v="9.59"/>
    <n v="10.42"/>
    <n v="2"/>
  </r>
  <r>
    <x v="39"/>
    <d v="1899-12-30T19:06:36"/>
    <d v="2012-07-31T19:06:36"/>
    <s v="Up"/>
    <n v="1"/>
    <n v="2.33"/>
    <n v="84.6"/>
    <n v="1"/>
    <n v="2"/>
    <n v="9.59"/>
    <n v="10.42"/>
    <n v="2"/>
  </r>
  <r>
    <x v="39"/>
    <d v="1899-12-30T19:08:09"/>
    <d v="2012-07-31T19:08:09"/>
    <s v="Up"/>
    <n v="1"/>
    <n v="6.55"/>
    <n v="59.2"/>
    <n v="1"/>
    <n v="2"/>
    <n v="9.59"/>
    <n v="10.42"/>
    <n v="2"/>
  </r>
  <r>
    <x v="39"/>
    <d v="1899-12-30T19:09:17"/>
    <d v="2012-07-31T19:09:17"/>
    <s v="Up"/>
    <n v="1"/>
    <n v="2.2799999999999998"/>
    <n v="78.3"/>
    <n v="1"/>
    <n v="2"/>
    <n v="9.59"/>
    <n v="10.42"/>
    <n v="2"/>
  </r>
  <r>
    <x v="39"/>
    <d v="1899-12-30T19:13:27"/>
    <d v="2012-07-31T19:13:27"/>
    <s v="Up"/>
    <n v="1"/>
    <n v="1.73"/>
    <n v="81.3"/>
    <n v="1"/>
    <n v="2"/>
    <n v="9.59"/>
    <n v="10.42"/>
    <n v="2"/>
  </r>
  <r>
    <x v="39"/>
    <d v="1899-12-30T19:14:41"/>
    <d v="2012-07-31T19:14:41"/>
    <s v="Up"/>
    <n v="1"/>
    <n v="1.53"/>
    <n v="90.1"/>
    <n v="1"/>
    <n v="2"/>
    <n v="9.59"/>
    <n v="10.42"/>
    <n v="2"/>
  </r>
  <r>
    <x v="39"/>
    <d v="1899-12-30T19:31:17"/>
    <d v="2012-07-31T19:31:17"/>
    <s v="Up"/>
    <n v="1"/>
    <n v="3.11"/>
    <n v="70.5"/>
    <n v="1"/>
    <n v="2"/>
    <n v="9.59"/>
    <n v="10.42"/>
    <n v="2"/>
  </r>
  <r>
    <x v="39"/>
    <d v="1899-12-30T19:34:10"/>
    <d v="2012-07-31T19:34:10"/>
    <s v="Up"/>
    <n v="1"/>
    <n v="1.47"/>
    <n v="89.9"/>
    <n v="1"/>
    <n v="2"/>
    <n v="9.59"/>
    <n v="10.42"/>
    <n v="2"/>
  </r>
  <r>
    <x v="39"/>
    <d v="1899-12-30T19:35:45"/>
    <d v="2012-07-31T19:35:45"/>
    <s v="Up"/>
    <n v="1"/>
    <n v="4.5199999999999996"/>
    <n v="75.8"/>
    <n v="1"/>
    <n v="2"/>
    <n v="9.59"/>
    <n v="10.42"/>
    <n v="2"/>
  </r>
  <r>
    <x v="39"/>
    <d v="1899-12-30T19:36:50"/>
    <d v="2012-07-31T19:36:50"/>
    <s v="Up"/>
    <n v="1"/>
    <n v="2.2799999999999998"/>
    <n v="78"/>
    <n v="1"/>
    <n v="2"/>
    <n v="9.59"/>
    <n v="10.42"/>
    <n v="2"/>
  </r>
  <r>
    <x v="39"/>
    <d v="1899-12-30T19:37:03"/>
    <d v="2012-07-31T19:37:03"/>
    <s v="Up"/>
    <n v="1"/>
    <n v="1.68"/>
    <n v="93.4"/>
    <n v="1"/>
    <n v="2"/>
    <n v="9.59"/>
    <n v="10.42"/>
    <n v="2"/>
  </r>
  <r>
    <x v="39"/>
    <d v="1899-12-30T19:40:32"/>
    <d v="2012-07-31T19:40:32"/>
    <s v="Up"/>
    <n v="1"/>
    <n v="1.52"/>
    <n v="89.1"/>
    <n v="1"/>
    <n v="2"/>
    <n v="9.59"/>
    <n v="10.42"/>
    <n v="2"/>
  </r>
  <r>
    <x v="39"/>
    <d v="1899-12-30T19:40:47"/>
    <d v="2012-07-31T19:40:47"/>
    <s v="Up"/>
    <n v="1"/>
    <n v="1.83"/>
    <n v="92.8"/>
    <n v="1"/>
    <n v="2"/>
    <n v="9.59"/>
    <n v="10.42"/>
    <n v="2"/>
  </r>
  <r>
    <x v="39"/>
    <d v="1899-12-30T19:40:55"/>
    <d v="2012-07-31T19:40:55"/>
    <s v="Up"/>
    <n v="1"/>
    <n v="1.9"/>
    <n v="63.3"/>
    <n v="1"/>
    <n v="2"/>
    <n v="9.59"/>
    <n v="10.42"/>
    <n v="2"/>
  </r>
  <r>
    <x v="39"/>
    <d v="1899-12-30T19:42:44"/>
    <d v="2012-07-31T19:42:44"/>
    <s v="Up"/>
    <n v="1"/>
    <n v="2.65"/>
    <n v="74.2"/>
    <n v="1"/>
    <n v="2"/>
    <n v="9.59"/>
    <n v="10.42"/>
    <n v="2"/>
  </r>
  <r>
    <x v="39"/>
    <d v="1899-12-30T19:44:38"/>
    <d v="2012-07-31T19:44:38"/>
    <s v="Up"/>
    <n v="1"/>
    <n v="2.14"/>
    <n v="66.5"/>
    <n v="1"/>
    <n v="2"/>
    <n v="9.59"/>
    <n v="10.42"/>
    <n v="2"/>
  </r>
  <r>
    <x v="39"/>
    <d v="1899-12-30T20:01:36"/>
    <d v="2012-07-31T20:01:36"/>
    <s v="Up"/>
    <n v="1"/>
    <n v="1.58"/>
    <n v="107"/>
    <n v="1"/>
    <n v="2"/>
    <n v="9.59"/>
    <n v="10.42"/>
    <n v="2"/>
  </r>
  <r>
    <x v="39"/>
    <d v="1899-12-30T20:06:52"/>
    <d v="2012-07-31T20:06:52"/>
    <s v="Up"/>
    <n v="1"/>
    <n v="1.32"/>
    <n v="82.8"/>
    <n v="1"/>
    <n v="2"/>
    <n v="9.59"/>
    <n v="10.42"/>
    <n v="2"/>
  </r>
  <r>
    <x v="39"/>
    <d v="1899-12-30T20:07:21"/>
    <d v="2012-07-31T20:07:21"/>
    <s v="Up"/>
    <n v="1"/>
    <n v="1.8"/>
    <n v="84.2"/>
    <n v="1"/>
    <n v="2"/>
    <n v="9.59"/>
    <n v="10.42"/>
    <n v="2"/>
  </r>
  <r>
    <x v="39"/>
    <d v="1899-12-30T20:08:29"/>
    <d v="2012-07-31T20:08:29"/>
    <s v="Up"/>
    <n v="1"/>
    <n v="3.06"/>
    <n v="63.1"/>
    <n v="1"/>
    <n v="2"/>
    <n v="9.59"/>
    <n v="10.42"/>
    <n v="2"/>
  </r>
  <r>
    <x v="39"/>
    <d v="1899-12-30T20:14:21"/>
    <d v="2012-07-31T20:14:21"/>
    <s v="Up"/>
    <n v="1"/>
    <n v="1.99"/>
    <n v="70.8"/>
    <n v="1"/>
    <n v="2"/>
    <n v="9.59"/>
    <n v="10.42"/>
    <n v="2"/>
  </r>
  <r>
    <x v="39"/>
    <d v="1899-12-30T20:30:31"/>
    <d v="2012-07-31T20:30:31"/>
    <s v="Up"/>
    <n v="1"/>
    <n v="2.62"/>
    <n v="78.099999999999994"/>
    <n v="1"/>
    <n v="2"/>
    <n v="9.59"/>
    <n v="10.42"/>
    <n v="2"/>
  </r>
  <r>
    <x v="39"/>
    <d v="1899-12-30T20:32:11"/>
    <d v="2012-07-31T20:32:11"/>
    <s v="Up"/>
    <n v="1"/>
    <n v="1.72"/>
    <n v="77.599999999999994"/>
    <n v="1"/>
    <n v="2"/>
    <n v="9.59"/>
    <n v="10.42"/>
    <n v="2"/>
  </r>
  <r>
    <x v="39"/>
    <d v="1899-12-30T20:33:37"/>
    <d v="2012-07-31T20:33:37"/>
    <s v="Up"/>
    <n v="1"/>
    <n v="2.1800000000000002"/>
    <n v="98.6"/>
    <n v="1"/>
    <n v="2"/>
    <n v="9.59"/>
    <n v="10.42"/>
    <n v="2"/>
  </r>
  <r>
    <x v="39"/>
    <d v="1899-12-30T20:34:36"/>
    <d v="2012-07-31T20:34:36"/>
    <s v="Up"/>
    <n v="1"/>
    <n v="1.66"/>
    <n v="90"/>
    <n v="1"/>
    <n v="2"/>
    <n v="9.59"/>
    <n v="10.42"/>
    <n v="2"/>
  </r>
  <r>
    <x v="39"/>
    <d v="1899-12-30T20:34:54"/>
    <d v="2012-07-31T20:34:54"/>
    <s v="Up"/>
    <n v="1"/>
    <n v="2.46"/>
    <n v="74.3"/>
    <n v="1"/>
    <n v="2"/>
    <n v="9.59"/>
    <n v="10.42"/>
    <n v="2"/>
  </r>
  <r>
    <x v="39"/>
    <d v="1899-12-30T20:35:00"/>
    <d v="2012-07-31T20:35:00"/>
    <s v="Up"/>
    <n v="1"/>
    <n v="1.39"/>
    <n v="84.7"/>
    <n v="1"/>
    <n v="2"/>
    <n v="9.59"/>
    <n v="10.42"/>
    <n v="2"/>
  </r>
  <r>
    <x v="39"/>
    <d v="1899-12-30T20:35:05"/>
    <d v="2012-07-31T20:35:05"/>
    <s v="Up"/>
    <n v="1"/>
    <n v="2.08"/>
    <n v="70.599999999999994"/>
    <n v="1"/>
    <n v="2"/>
    <n v="9.59"/>
    <n v="10.42"/>
    <n v="2"/>
  </r>
  <r>
    <x v="39"/>
    <d v="1899-12-30T20:35:24"/>
    <d v="2012-07-31T20:35:24"/>
    <s v="Up"/>
    <n v="1"/>
    <n v="2.14"/>
    <n v="77"/>
    <n v="1"/>
    <n v="2"/>
    <n v="9.59"/>
    <n v="10.42"/>
    <n v="2"/>
  </r>
  <r>
    <x v="39"/>
    <d v="1899-12-30T20:35:53"/>
    <d v="2012-07-31T20:35:53"/>
    <s v="Up"/>
    <n v="1"/>
    <n v="2.71"/>
    <n v="87.3"/>
    <n v="1"/>
    <n v="2"/>
    <n v="9.59"/>
    <n v="10.42"/>
    <n v="2"/>
  </r>
  <r>
    <x v="39"/>
    <d v="1899-12-30T20:36:08"/>
    <d v="2012-07-31T20:36:08"/>
    <s v="Up"/>
    <n v="1"/>
    <n v="3.16"/>
    <n v="66"/>
    <n v="1"/>
    <n v="2"/>
    <n v="9.59"/>
    <n v="10.42"/>
    <n v="2"/>
  </r>
  <r>
    <x v="39"/>
    <d v="1899-12-30T20:36:22"/>
    <d v="2012-07-31T20:36:22"/>
    <s v="Up"/>
    <n v="1"/>
    <n v="1.74"/>
    <n v="94.9"/>
    <n v="1"/>
    <n v="2"/>
    <n v="9.59"/>
    <n v="10.42"/>
    <n v="2"/>
  </r>
  <r>
    <x v="39"/>
    <d v="1899-12-30T20:37:05"/>
    <d v="2012-07-31T20:37:05"/>
    <s v="Up"/>
    <n v="1"/>
    <n v="3.52"/>
    <n v="78.3"/>
    <n v="1"/>
    <n v="2"/>
    <n v="9.59"/>
    <n v="10.42"/>
    <n v="2"/>
  </r>
  <r>
    <x v="39"/>
    <d v="1899-12-30T20:39:33"/>
    <d v="2012-07-31T20:39:33"/>
    <s v="Up"/>
    <n v="1"/>
    <n v="0"/>
    <n v="90.1"/>
    <n v="1"/>
    <n v="2"/>
    <n v="9.59"/>
    <n v="10.42"/>
    <n v="2"/>
  </r>
  <r>
    <x v="39"/>
    <d v="1899-12-30T20:40:52"/>
    <d v="2012-07-31T20:40:52"/>
    <s v="Up"/>
    <n v="1"/>
    <n v="6.26"/>
    <n v="62.3"/>
    <n v="1"/>
    <n v="2"/>
    <n v="9.59"/>
    <n v="10.42"/>
    <n v="2"/>
  </r>
  <r>
    <x v="39"/>
    <d v="1899-12-30T20:42:25"/>
    <d v="2012-07-31T20:42:25"/>
    <s v="Up"/>
    <n v="1"/>
    <n v="2.52"/>
    <n v="70.900000000000006"/>
    <n v="1"/>
    <n v="2"/>
    <n v="9.59"/>
    <n v="10.42"/>
    <n v="2"/>
  </r>
  <r>
    <x v="39"/>
    <d v="1899-12-30T21:02:39"/>
    <d v="2012-07-31T21:02:39"/>
    <s v="Up"/>
    <n v="1"/>
    <n v="2.34"/>
    <n v="97.9"/>
    <n v="1"/>
    <n v="2"/>
    <n v="9.59"/>
    <n v="10.42"/>
    <n v="2"/>
  </r>
  <r>
    <x v="39"/>
    <d v="1899-12-30T21:05:11"/>
    <d v="2012-07-31T21:05:11"/>
    <s v="Up"/>
    <n v="1"/>
    <n v="3.83"/>
    <n v="73.599999999999994"/>
    <n v="1"/>
    <n v="2"/>
    <n v="9.59"/>
    <n v="10.42"/>
    <n v="2"/>
  </r>
  <r>
    <x v="39"/>
    <d v="1899-12-30T21:07:21"/>
    <d v="2012-07-31T21:07:21"/>
    <s v="Up"/>
    <n v="1"/>
    <n v="2.4300000000000002"/>
    <n v="94.5"/>
    <n v="1"/>
    <n v="2"/>
    <n v="9.59"/>
    <n v="10.42"/>
    <n v="2"/>
  </r>
  <r>
    <x v="39"/>
    <d v="1899-12-30T21:08:28"/>
    <d v="2012-07-31T21:08:28"/>
    <s v="Up"/>
    <n v="1"/>
    <n v="2.2799999999999998"/>
    <n v="74.5"/>
    <n v="1"/>
    <n v="2"/>
    <n v="9.59"/>
    <n v="10.42"/>
    <n v="2"/>
  </r>
  <r>
    <x v="39"/>
    <d v="1899-12-30T21:10:48"/>
    <d v="2012-07-31T21:10:48"/>
    <s v="Up"/>
    <n v="1"/>
    <n v="2.2599999999999998"/>
    <n v="80.3"/>
    <n v="1"/>
    <n v="2"/>
    <n v="9.59"/>
    <n v="10.42"/>
    <n v="2"/>
  </r>
  <r>
    <x v="39"/>
    <d v="1899-12-30T21:11:25"/>
    <d v="2012-07-31T21:11:25"/>
    <s v="Up"/>
    <n v="1"/>
    <n v="1.32"/>
    <n v="81.7"/>
    <n v="1"/>
    <n v="2"/>
    <n v="9.59"/>
    <n v="10.42"/>
    <n v="2"/>
  </r>
  <r>
    <x v="39"/>
    <d v="1899-12-30T21:14:52"/>
    <d v="2012-07-31T21:14:52"/>
    <s v="Up"/>
    <n v="1"/>
    <n v="1.33"/>
    <n v="92"/>
    <n v="1"/>
    <n v="2"/>
    <n v="9.59"/>
    <n v="10.42"/>
    <n v="2"/>
  </r>
  <r>
    <x v="39"/>
    <d v="1899-12-30T21:32:06"/>
    <d v="2012-07-31T21:32:06"/>
    <s v="Up"/>
    <n v="1"/>
    <n v="3.63"/>
    <n v="84.3"/>
    <n v="1"/>
    <n v="2"/>
    <n v="9.59"/>
    <n v="10.42"/>
    <n v="2"/>
  </r>
  <r>
    <x v="39"/>
    <d v="1899-12-30T21:32:31"/>
    <d v="2012-07-31T21:32:31"/>
    <s v="Up"/>
    <n v="1"/>
    <n v="1.66"/>
    <n v="91.3"/>
    <n v="1"/>
    <n v="2"/>
    <n v="9.59"/>
    <n v="10.42"/>
    <n v="2"/>
  </r>
  <r>
    <x v="39"/>
    <d v="1899-12-30T21:34:02"/>
    <d v="2012-07-31T21:34:02"/>
    <s v="Up"/>
    <n v="1"/>
    <n v="3.3"/>
    <n v="70.099999999999994"/>
    <n v="1"/>
    <n v="2"/>
    <n v="9.59"/>
    <n v="10.42"/>
    <n v="2"/>
  </r>
  <r>
    <x v="39"/>
    <d v="1899-12-30T21:37:15"/>
    <d v="2012-07-31T21:37:15"/>
    <s v="Up"/>
    <n v="1"/>
    <n v="2.4900000000000002"/>
    <n v="84.2"/>
    <n v="1"/>
    <n v="2"/>
    <n v="9.59"/>
    <n v="10.42"/>
    <n v="2"/>
  </r>
  <r>
    <x v="39"/>
    <d v="1899-12-30T21:42:32"/>
    <d v="2012-07-31T21:42:32"/>
    <s v="Up"/>
    <n v="1"/>
    <n v="3.77"/>
    <n v="58.7"/>
    <n v="1"/>
    <n v="2"/>
    <n v="9.59"/>
    <n v="10.42"/>
    <n v="2"/>
  </r>
  <r>
    <x v="39"/>
    <d v="1899-12-30T22:02:30"/>
    <d v="2012-07-31T22:02:30"/>
    <s v="Up"/>
    <n v="1"/>
    <n v="2.33"/>
    <n v="75.900000000000006"/>
    <n v="1"/>
    <n v="2"/>
    <n v="9.59"/>
    <n v="10.42"/>
    <n v="2"/>
  </r>
  <r>
    <x v="39"/>
    <d v="1899-12-30T22:03:49"/>
    <d v="2012-07-31T22:03:49"/>
    <s v="Up"/>
    <n v="1"/>
    <n v="3.75"/>
    <n v="78.8"/>
    <n v="1"/>
    <n v="2"/>
    <n v="9.59"/>
    <n v="10.42"/>
    <n v="2"/>
  </r>
  <r>
    <x v="39"/>
    <d v="1899-12-30T22:30:03"/>
    <d v="2012-07-31T22:30:03"/>
    <s v="Up"/>
    <n v="1"/>
    <n v="1.55"/>
    <n v="73.900000000000006"/>
    <n v="1"/>
    <n v="2"/>
    <n v="9.59"/>
    <n v="10.42"/>
    <n v="2"/>
  </r>
  <r>
    <x v="39"/>
    <d v="1899-12-30T22:32:26"/>
    <d v="2012-07-31T22:32:26"/>
    <s v="Up"/>
    <n v="1"/>
    <n v="2.33"/>
    <n v="106"/>
    <n v="1"/>
    <n v="2"/>
    <n v="9.59"/>
    <n v="10.42"/>
    <n v="2"/>
  </r>
  <r>
    <x v="39"/>
    <d v="1899-12-30T22:35:36"/>
    <d v="2012-07-31T22:35:36"/>
    <s v="Up"/>
    <n v="1"/>
    <n v="1.27"/>
    <n v="101.7"/>
    <n v="1"/>
    <n v="2"/>
    <n v="9.59"/>
    <n v="10.42"/>
    <n v="2"/>
  </r>
  <r>
    <x v="39"/>
    <d v="1899-12-30T22:40:40"/>
    <d v="2012-07-31T22:40:40"/>
    <s v="Up"/>
    <n v="1"/>
    <n v="1.1000000000000001"/>
    <n v="78.7"/>
    <n v="1"/>
    <n v="2"/>
    <n v="9.59"/>
    <n v="10.42"/>
    <n v="2"/>
  </r>
  <r>
    <x v="39"/>
    <d v="1899-12-30T22:41:20"/>
    <d v="2012-07-31T22:41:20"/>
    <s v="Up"/>
    <n v="1"/>
    <n v="2.4500000000000002"/>
    <n v="71.599999999999994"/>
    <n v="1"/>
    <n v="2"/>
    <n v="9.59"/>
    <n v="10.42"/>
    <n v="2"/>
  </r>
  <r>
    <x v="39"/>
    <d v="1899-12-30T22:41:52"/>
    <d v="2012-07-31T22:41:52"/>
    <s v="Up"/>
    <n v="1"/>
    <n v="3.13"/>
    <n v="69.7"/>
    <n v="1"/>
    <n v="2"/>
    <n v="9.59"/>
    <n v="10.42"/>
    <n v="2"/>
  </r>
  <r>
    <x v="39"/>
    <d v="1899-12-30T22:42:27"/>
    <d v="2012-07-31T22:42:27"/>
    <s v="Up"/>
    <n v="1"/>
    <n v="1.54"/>
    <n v="79.900000000000006"/>
    <n v="1"/>
    <n v="2"/>
    <n v="9.59"/>
    <n v="10.42"/>
    <n v="2"/>
  </r>
  <r>
    <x v="39"/>
    <d v="1899-12-30T22:42:50"/>
    <d v="2012-07-31T22:42:50"/>
    <s v="Up"/>
    <n v="1"/>
    <n v="1.4"/>
    <n v="86.7"/>
    <n v="1"/>
    <n v="2"/>
    <n v="9.59"/>
    <n v="10.42"/>
    <n v="2"/>
  </r>
  <r>
    <x v="39"/>
    <d v="1899-12-30T22:43:20"/>
    <d v="2012-07-31T22:43:20"/>
    <s v="Up"/>
    <n v="1"/>
    <n v="2.19"/>
    <n v="77.900000000000006"/>
    <n v="1"/>
    <n v="2"/>
    <n v="9.59"/>
    <n v="10.42"/>
    <n v="2"/>
  </r>
  <r>
    <x v="39"/>
    <d v="1899-12-30T23:04:25"/>
    <d v="2012-07-31T23:04:25"/>
    <s v="Up"/>
    <n v="1"/>
    <n v="2.02"/>
    <n v="79.8"/>
    <n v="1"/>
    <n v="2"/>
    <n v="9.59"/>
    <n v="10.42"/>
    <n v="2"/>
  </r>
  <r>
    <x v="39"/>
    <d v="1899-12-30T23:11:24"/>
    <d v="2012-07-31T23:11:24"/>
    <s v="Up"/>
    <n v="1"/>
    <n v="2.89"/>
    <n v="69.900000000000006"/>
    <n v="1"/>
    <n v="2"/>
    <n v="9.59"/>
    <n v="10.42"/>
    <n v="2"/>
  </r>
  <r>
    <x v="39"/>
    <d v="1899-12-30T23:32:52"/>
    <d v="2012-07-31T23:32:52"/>
    <s v="Up"/>
    <n v="1"/>
    <n v="0"/>
    <n v="97.3"/>
    <n v="1"/>
    <n v="2"/>
    <n v="9.59"/>
    <n v="10.42"/>
    <n v="2"/>
  </r>
  <r>
    <x v="39"/>
    <d v="1899-12-30T23:35:12"/>
    <d v="2012-07-31T23:35:12"/>
    <s v="Up"/>
    <n v="1"/>
    <n v="6.72"/>
    <n v="79.7"/>
    <n v="1"/>
    <n v="2"/>
    <n v="9.59"/>
    <n v="10.42"/>
    <n v="2"/>
  </r>
  <r>
    <x v="39"/>
    <d v="1899-12-30T23:44:59"/>
    <d v="2012-07-31T23:44:59"/>
    <s v="Up"/>
    <n v="1"/>
    <n v="1.76"/>
    <n v="94.8"/>
    <n v="1"/>
    <n v="2"/>
    <n v="9.59"/>
    <n v="10.42"/>
    <n v="2"/>
  </r>
  <r>
    <x v="40"/>
    <d v="1899-12-30T00:00:08"/>
    <d v="2012-08-01T00:00:08"/>
    <s v="Up"/>
    <n v="1"/>
    <n v="1.73"/>
    <n v="84.5"/>
    <n v="1"/>
    <n v="2"/>
    <n v="9.59"/>
    <n v="10.42"/>
    <n v="2"/>
  </r>
  <r>
    <x v="40"/>
    <d v="1899-12-30T00:07:18"/>
    <d v="2012-08-01T00:07:18"/>
    <s v="Up"/>
    <n v="1"/>
    <n v="3.87"/>
    <n v="90.1"/>
    <n v="1"/>
    <n v="2"/>
    <n v="9.59"/>
    <n v="10.42"/>
    <n v="2"/>
  </r>
  <r>
    <x v="40"/>
    <d v="1899-12-30T00:07:47"/>
    <d v="2012-08-01T00:07:47"/>
    <s v="Up"/>
    <n v="1"/>
    <n v="3.8"/>
    <n v="68.400000000000006"/>
    <n v="1"/>
    <n v="2"/>
    <n v="9.59"/>
    <n v="10.42"/>
    <n v="2"/>
  </r>
  <r>
    <x v="40"/>
    <d v="1899-12-30T00:09:07"/>
    <d v="2012-08-01T00:09:07"/>
    <s v="Up"/>
    <n v="1"/>
    <n v="5.73"/>
    <n v="57.5"/>
    <n v="1"/>
    <n v="2"/>
    <n v="9.59"/>
    <n v="10.42"/>
    <n v="2"/>
  </r>
  <r>
    <x v="40"/>
    <d v="1899-12-30T00:14:30"/>
    <d v="2012-08-01T00:14:30"/>
    <s v="Up"/>
    <n v="1"/>
    <n v="1.23"/>
    <n v="77.5"/>
    <n v="1"/>
    <n v="2"/>
    <n v="9.59"/>
    <n v="10.42"/>
    <n v="2"/>
  </r>
  <r>
    <x v="40"/>
    <d v="1899-12-30T00:39:04"/>
    <d v="2012-08-01T00:39:04"/>
    <s v="Up"/>
    <n v="1"/>
    <n v="2.1"/>
    <n v="78.2"/>
    <n v="1"/>
    <n v="2"/>
    <n v="9.59"/>
    <n v="10.42"/>
    <n v="2"/>
  </r>
  <r>
    <x v="40"/>
    <d v="1899-12-30T00:39:18"/>
    <d v="2012-08-01T00:39:18"/>
    <s v="Up"/>
    <n v="1"/>
    <n v="1.53"/>
    <n v="87.7"/>
    <n v="1"/>
    <n v="2"/>
    <n v="9.59"/>
    <n v="10.42"/>
    <n v="2"/>
  </r>
  <r>
    <x v="40"/>
    <d v="1899-12-30T01:05:24"/>
    <d v="2012-08-01T01:05:24"/>
    <s v="Up"/>
    <n v="1"/>
    <n v="1.37"/>
    <n v="89.8"/>
    <n v="1"/>
    <n v="2"/>
    <n v="9.59"/>
    <n v="10.42"/>
    <n v="2"/>
  </r>
  <r>
    <x v="40"/>
    <d v="1899-12-30T01:08:02"/>
    <d v="2012-08-01T01:08:02"/>
    <s v="Up"/>
    <n v="1"/>
    <n v="1.88"/>
    <n v="81.599999999999994"/>
    <n v="1"/>
    <n v="2"/>
    <n v="9.59"/>
    <n v="10.42"/>
    <n v="2"/>
  </r>
  <r>
    <x v="40"/>
    <d v="1899-12-30T01:13:19"/>
    <d v="2012-08-01T01:13:19"/>
    <s v="Up"/>
    <n v="1"/>
    <n v="1.46"/>
    <n v="96"/>
    <n v="1"/>
    <n v="2"/>
    <n v="9.59"/>
    <n v="10.42"/>
    <n v="2"/>
  </r>
  <r>
    <x v="40"/>
    <d v="1899-12-30T01:34:18"/>
    <d v="2012-08-01T01:34:18"/>
    <s v="Up"/>
    <n v="1"/>
    <n v="2.1800000000000002"/>
    <n v="87"/>
    <n v="1"/>
    <n v="2"/>
    <n v="9.59"/>
    <n v="10.42"/>
    <n v="2"/>
  </r>
  <r>
    <x v="40"/>
    <d v="1899-12-30T01:35:06"/>
    <d v="2012-08-01T01:35:06"/>
    <s v="Up"/>
    <n v="1"/>
    <n v="2.09"/>
    <n v="82.7"/>
    <n v="1"/>
    <n v="2"/>
    <n v="9.59"/>
    <n v="10.42"/>
    <n v="2"/>
  </r>
  <r>
    <x v="40"/>
    <d v="1899-12-30T01:35:42"/>
    <d v="2012-08-01T01:35:42"/>
    <s v="Up"/>
    <n v="1"/>
    <n v="2.1800000000000002"/>
    <n v="88.7"/>
    <n v="1"/>
    <n v="2"/>
    <n v="9.59"/>
    <n v="10.42"/>
    <n v="2"/>
  </r>
  <r>
    <x v="40"/>
    <d v="1899-12-30T02:03:09"/>
    <d v="2012-08-01T02:03:09"/>
    <s v="Up"/>
    <n v="1"/>
    <n v="2.88"/>
    <n v="84.6"/>
    <n v="1"/>
    <n v="2"/>
    <n v="9.59"/>
    <n v="10.42"/>
    <n v="2"/>
  </r>
  <r>
    <x v="40"/>
    <d v="1899-12-30T02:31:23"/>
    <d v="2012-08-01T02:31:23"/>
    <s v="Up"/>
    <n v="1"/>
    <n v="1.78"/>
    <n v="80.599999999999994"/>
    <n v="1"/>
    <n v="2"/>
    <n v="9.59"/>
    <n v="10.42"/>
    <n v="2"/>
  </r>
  <r>
    <x v="40"/>
    <d v="1899-12-30T02:38:42"/>
    <d v="2012-08-01T02:38:42"/>
    <s v="Up"/>
    <n v="1"/>
    <n v="2.0099999999999998"/>
    <n v="92.4"/>
    <n v="1"/>
    <n v="2"/>
    <n v="9.59"/>
    <n v="10.42"/>
    <n v="2"/>
  </r>
  <r>
    <x v="40"/>
    <d v="1899-12-30T02:41:17"/>
    <d v="2012-08-01T02:41:17"/>
    <s v="Up"/>
    <n v="1"/>
    <n v="2.08"/>
    <n v="77"/>
    <n v="1"/>
    <n v="2"/>
    <n v="9.59"/>
    <n v="10.42"/>
    <n v="2"/>
  </r>
  <r>
    <x v="40"/>
    <d v="1899-12-30T03:00:48"/>
    <d v="2012-08-01T03:00:48"/>
    <s v="Up"/>
    <n v="1"/>
    <n v="2.2599999999999998"/>
    <n v="69.8"/>
    <n v="1"/>
    <n v="2"/>
    <n v="9.59"/>
    <n v="10.42"/>
    <n v="2"/>
  </r>
  <r>
    <x v="40"/>
    <d v="1899-12-30T03:32:16"/>
    <d v="2012-08-01T03:32:16"/>
    <s v="Up"/>
    <n v="1"/>
    <n v="3.98"/>
    <n v="66.900000000000006"/>
    <n v="1"/>
    <n v="2"/>
    <n v="9.59"/>
    <n v="10.42"/>
    <n v="2"/>
  </r>
  <r>
    <x v="40"/>
    <d v="1899-12-30T05:08:53"/>
    <d v="2012-08-01T05:08:53"/>
    <s v="Up"/>
    <n v="1"/>
    <n v="2.4700000000000002"/>
    <n v="95.9"/>
    <n v="1"/>
    <n v="2"/>
    <n v="9.59"/>
    <n v="10.42"/>
    <n v="2"/>
  </r>
  <r>
    <x v="40"/>
    <d v="1899-12-30T05:44:22"/>
    <d v="2012-08-01T05:44:22"/>
    <s v="Up"/>
    <n v="1"/>
    <n v="2.15"/>
    <n v="85.1"/>
    <n v="1"/>
    <n v="2"/>
    <n v="9.59"/>
    <n v="10.42"/>
    <n v="2"/>
  </r>
  <r>
    <x v="40"/>
    <d v="1899-12-30T06:08:46"/>
    <d v="2012-08-01T06:08:46"/>
    <s v="Up"/>
    <n v="1"/>
    <n v="8.82"/>
    <n v="70.2"/>
    <n v="1"/>
    <n v="2"/>
    <n v="9.59"/>
    <n v="10.42"/>
    <n v="2"/>
  </r>
  <r>
    <x v="40"/>
    <d v="1899-12-30T06:34:54"/>
    <d v="2012-08-01T06:34:54"/>
    <s v="Up"/>
    <n v="1"/>
    <n v="1.82"/>
    <n v="84.9"/>
    <n v="1"/>
    <n v="2"/>
    <n v="9.59"/>
    <n v="10.42"/>
    <n v="2"/>
  </r>
  <r>
    <x v="40"/>
    <d v="1899-12-30T07:06:55"/>
    <d v="2012-08-01T07:06:55"/>
    <s v="Up"/>
    <n v="1"/>
    <n v="9.41"/>
    <n v="69.400000000000006"/>
    <n v="1"/>
    <n v="2"/>
    <n v="9.59"/>
    <n v="10.42"/>
    <n v="2"/>
  </r>
  <r>
    <x v="40"/>
    <d v="1899-12-30T07:32:27"/>
    <d v="2012-08-01T07:32:27"/>
    <s v="Up"/>
    <n v="1"/>
    <n v="3.52"/>
    <n v="68"/>
    <n v="1"/>
    <n v="2"/>
    <n v="9.59"/>
    <n v="10.42"/>
    <n v="2"/>
  </r>
  <r>
    <x v="40"/>
    <d v="1899-12-30T08:14:30"/>
    <d v="2012-08-01T08:14:30"/>
    <s v="Up"/>
    <n v="1"/>
    <n v="3.73"/>
    <n v="79"/>
    <n v="1"/>
    <n v="2"/>
    <n v="9.59"/>
    <n v="10.42"/>
    <n v="2"/>
  </r>
  <r>
    <x v="40"/>
    <d v="1899-12-30T08:34:47"/>
    <d v="2012-08-01T08:34:47"/>
    <s v="Up"/>
    <n v="1"/>
    <n v="1.1399999999999999"/>
    <n v="87.4"/>
    <n v="1"/>
    <n v="2"/>
    <n v="9.59"/>
    <n v="10.42"/>
    <n v="2"/>
  </r>
  <r>
    <x v="40"/>
    <d v="1899-12-30T08:39:38"/>
    <d v="2012-08-01T08:39:38"/>
    <s v="Up"/>
    <n v="1"/>
    <n v="5.36"/>
    <n v="62.5"/>
    <n v="1"/>
    <n v="2"/>
    <n v="9.59"/>
    <n v="10.42"/>
    <n v="2"/>
  </r>
  <r>
    <x v="40"/>
    <d v="1899-12-30T09:02:30"/>
    <d v="2012-08-01T09:02:30"/>
    <s v="Up"/>
    <n v="1"/>
    <n v="1.96"/>
    <n v="75.099999999999994"/>
    <n v="1"/>
    <n v="2"/>
    <n v="9.59"/>
    <n v="10.42"/>
    <n v="2"/>
  </r>
  <r>
    <x v="40"/>
    <d v="1899-12-30T09:04:41"/>
    <d v="2012-08-01T09:04:41"/>
    <s v="Up"/>
    <n v="1"/>
    <n v="2.63"/>
    <n v="72.3"/>
    <n v="1"/>
    <n v="2"/>
    <n v="9.59"/>
    <n v="10.42"/>
    <n v="2"/>
  </r>
  <r>
    <x v="40"/>
    <d v="1899-12-30T09:09:34"/>
    <d v="2012-08-01T09:09:34"/>
    <s v="Up"/>
    <n v="1"/>
    <n v="2.56"/>
    <n v="80.099999999999994"/>
    <n v="1"/>
    <n v="2"/>
    <n v="9.59"/>
    <n v="10.42"/>
    <n v="2"/>
  </r>
  <r>
    <x v="40"/>
    <d v="1899-12-30T09:10:26"/>
    <d v="2012-08-01T09:10:26"/>
    <s v="Up"/>
    <n v="1"/>
    <n v="1.85"/>
    <n v="100.6"/>
    <n v="1"/>
    <n v="2"/>
    <n v="9.59"/>
    <n v="10.42"/>
    <n v="2"/>
  </r>
  <r>
    <x v="40"/>
    <d v="1899-12-30T09:13:58"/>
    <d v="2012-08-01T09:13:58"/>
    <s v="Up"/>
    <n v="1"/>
    <n v="1.45"/>
    <n v="90.4"/>
    <n v="1"/>
    <n v="2"/>
    <n v="9.59"/>
    <n v="10.42"/>
    <n v="2"/>
  </r>
  <r>
    <x v="40"/>
    <d v="1899-12-30T09:30:57"/>
    <d v="2012-08-01T09:30:57"/>
    <s v="Up"/>
    <n v="1"/>
    <n v="8.2799999999999994"/>
    <n v="64.400000000000006"/>
    <n v="1"/>
    <n v="2"/>
    <n v="9.59"/>
    <n v="10.42"/>
    <n v="2"/>
  </r>
  <r>
    <x v="40"/>
    <d v="1899-12-30T09:31:36"/>
    <d v="2012-08-01T09:31:36"/>
    <s v="Up"/>
    <n v="1"/>
    <n v="1.77"/>
    <n v="99.6"/>
    <n v="1"/>
    <n v="2"/>
    <n v="9.59"/>
    <n v="10.42"/>
    <n v="2"/>
  </r>
  <r>
    <x v="40"/>
    <d v="1899-12-30T09:31:51"/>
    <d v="2012-08-01T09:31:51"/>
    <s v="Up"/>
    <n v="1"/>
    <n v="4.8499999999999996"/>
    <n v="74.599999999999994"/>
    <n v="1"/>
    <n v="2"/>
    <n v="9.59"/>
    <n v="10.42"/>
    <n v="2"/>
  </r>
  <r>
    <x v="40"/>
    <d v="1899-12-30T09:32:41"/>
    <d v="2012-08-01T09:32:41"/>
    <s v="Up"/>
    <n v="1"/>
    <n v="3.15"/>
    <n v="86.4"/>
    <n v="1"/>
    <n v="2"/>
    <n v="9.59"/>
    <n v="10.42"/>
    <n v="2"/>
  </r>
  <r>
    <x v="40"/>
    <d v="1899-12-30T09:35:36"/>
    <d v="2012-08-01T09:35:36"/>
    <s v="Up"/>
    <n v="1"/>
    <n v="2.5"/>
    <n v="84.3"/>
    <n v="1"/>
    <n v="2"/>
    <n v="9.59"/>
    <n v="10.42"/>
    <n v="2"/>
  </r>
  <r>
    <x v="40"/>
    <d v="1899-12-30T10:13:31"/>
    <d v="2012-08-01T10:13:31"/>
    <s v="Up"/>
    <n v="1"/>
    <n v="2.25"/>
    <n v="83.7"/>
    <n v="1"/>
    <n v="2"/>
    <n v="9.59"/>
    <n v="10.42"/>
    <n v="2"/>
  </r>
  <r>
    <x v="40"/>
    <d v="1899-12-30T10:13:54"/>
    <d v="2012-08-01T10:13:54"/>
    <s v="Up"/>
    <n v="1"/>
    <n v="1.79"/>
    <n v="83.7"/>
    <n v="1"/>
    <n v="2"/>
    <n v="9.59"/>
    <n v="10.42"/>
    <n v="2"/>
  </r>
  <r>
    <x v="40"/>
    <d v="1899-12-30T11:10:18"/>
    <d v="2012-08-01T11:10:18"/>
    <s v="Up"/>
    <n v="1"/>
    <n v="1.59"/>
    <n v="88"/>
    <n v="1"/>
    <n v="2"/>
    <n v="9.59"/>
    <n v="10.42"/>
    <n v="2"/>
  </r>
  <r>
    <x v="40"/>
    <d v="1899-12-30T11:11:33"/>
    <d v="2012-08-01T11:11:33"/>
    <s v="Up"/>
    <n v="1"/>
    <n v="2.66"/>
    <n v="81"/>
    <n v="1"/>
    <n v="2"/>
    <n v="9.59"/>
    <n v="10.42"/>
    <n v="2"/>
  </r>
  <r>
    <x v="40"/>
    <d v="1899-12-30T11:14:27"/>
    <d v="2012-08-01T11:14:27"/>
    <s v="Up"/>
    <n v="1"/>
    <n v="2.2599999999999998"/>
    <n v="75.599999999999994"/>
    <n v="1"/>
    <n v="2"/>
    <n v="9.59"/>
    <n v="10.42"/>
    <n v="2"/>
  </r>
  <r>
    <x v="40"/>
    <d v="1899-12-30T11:30:24"/>
    <d v="2012-08-01T11:30:24"/>
    <s v="Up"/>
    <n v="1"/>
    <n v="1.87"/>
    <n v="75.7"/>
    <n v="1"/>
    <n v="2"/>
    <n v="9.59"/>
    <n v="10.42"/>
    <n v="2"/>
  </r>
  <r>
    <x v="40"/>
    <d v="1899-12-30T11:39:08"/>
    <d v="2012-08-01T11:39:08"/>
    <s v="Up"/>
    <n v="1"/>
    <n v="3.01"/>
    <n v="73.2"/>
    <n v="1"/>
    <n v="2"/>
    <n v="9.59"/>
    <n v="10.42"/>
    <n v="2"/>
  </r>
  <r>
    <x v="40"/>
    <d v="1899-12-30T12:01:36"/>
    <d v="2012-08-01T12:01:36"/>
    <s v="Up"/>
    <n v="1"/>
    <n v="1.34"/>
    <n v="82.3"/>
    <n v="1"/>
    <n v="2"/>
    <n v="9.59"/>
    <n v="10.42"/>
    <n v="2"/>
  </r>
  <r>
    <x v="40"/>
    <d v="1899-12-30T12:41:25"/>
    <d v="2012-08-01T12:41:25"/>
    <s v="Up"/>
    <n v="1"/>
    <n v="2.57"/>
    <n v="86.7"/>
    <n v="1"/>
    <n v="2"/>
    <n v="9.59"/>
    <n v="10.42"/>
    <n v="2"/>
  </r>
  <r>
    <x v="40"/>
    <d v="1899-12-30T13:06:01"/>
    <d v="2012-08-01T13:06:01"/>
    <s v="Up"/>
    <n v="1"/>
    <n v="2.06"/>
    <n v="80.3"/>
    <n v="1"/>
    <n v="2"/>
    <n v="9.59"/>
    <n v="10.42"/>
    <n v="2"/>
  </r>
  <r>
    <x v="40"/>
    <d v="1899-12-30T13:07:01"/>
    <d v="2012-08-01T13:07:01"/>
    <s v="Up"/>
    <n v="1"/>
    <n v="1.81"/>
    <n v="94.1"/>
    <n v="1"/>
    <n v="2"/>
    <n v="9.59"/>
    <n v="10.42"/>
    <n v="2"/>
  </r>
  <r>
    <x v="40"/>
    <d v="1899-12-30T13:07:50"/>
    <d v="2012-08-01T13:07:50"/>
    <s v="Up"/>
    <n v="1"/>
    <n v="7.14"/>
    <n v="55.2"/>
    <n v="1"/>
    <n v="2"/>
    <n v="9.59"/>
    <n v="10.42"/>
    <n v="2"/>
  </r>
  <r>
    <x v="40"/>
    <d v="1899-12-30T13:38:27"/>
    <d v="2012-08-01T13:38:27"/>
    <s v="Up"/>
    <n v="1"/>
    <n v="3.08"/>
    <n v="62.6"/>
    <n v="1"/>
    <n v="2"/>
    <n v="9.59"/>
    <n v="10.42"/>
    <n v="2"/>
  </r>
  <r>
    <x v="40"/>
    <d v="1899-12-30T13:38:39"/>
    <d v="2012-08-01T13:38:39"/>
    <s v="Up"/>
    <n v="1"/>
    <n v="1.93"/>
    <n v="101"/>
    <n v="1"/>
    <n v="2"/>
    <n v="9.59"/>
    <n v="10.42"/>
    <n v="2"/>
  </r>
  <r>
    <x v="40"/>
    <d v="1899-12-30T13:44:01"/>
    <d v="2012-08-01T13:44:01"/>
    <s v="Up"/>
    <n v="1"/>
    <n v="2.13"/>
    <n v="89.7"/>
    <n v="1"/>
    <n v="2"/>
    <n v="9.59"/>
    <n v="10.42"/>
    <n v="2"/>
  </r>
  <r>
    <x v="40"/>
    <d v="1899-12-30T14:04:04"/>
    <d v="2012-08-01T14:04:04"/>
    <s v="Up"/>
    <n v="1"/>
    <n v="1.47"/>
    <n v="83.7"/>
    <n v="1"/>
    <n v="2"/>
    <n v="9.59"/>
    <n v="10.42"/>
    <n v="2"/>
  </r>
  <r>
    <x v="40"/>
    <d v="1899-12-30T14:09:52"/>
    <d v="2012-08-01T14:09:52"/>
    <s v="Up"/>
    <n v="1"/>
    <n v="1.57"/>
    <n v="90.8"/>
    <n v="1"/>
    <n v="2"/>
    <n v="9.59"/>
    <n v="10.42"/>
    <n v="2"/>
  </r>
  <r>
    <x v="40"/>
    <d v="1899-12-30T14:10:15"/>
    <d v="2012-08-01T14:10:15"/>
    <s v="Up"/>
    <n v="1"/>
    <n v="2.0699999999999998"/>
    <n v="85.9"/>
    <n v="1"/>
    <n v="2"/>
    <n v="9.59"/>
    <n v="10.42"/>
    <n v="2"/>
  </r>
  <r>
    <x v="40"/>
    <d v="1899-12-30T14:39:05"/>
    <d v="2012-08-01T14:39:05"/>
    <s v="Up"/>
    <n v="1"/>
    <n v="2.5499999999999998"/>
    <n v="89"/>
    <n v="1"/>
    <n v="2"/>
    <n v="9.59"/>
    <n v="10.42"/>
    <n v="2"/>
  </r>
  <r>
    <x v="40"/>
    <d v="1899-12-30T14:40:53"/>
    <d v="2012-08-01T14:40:53"/>
    <s v="Up"/>
    <n v="1"/>
    <n v="3.25"/>
    <n v="59.2"/>
    <n v="1"/>
    <n v="2"/>
    <n v="9.59"/>
    <n v="10.42"/>
    <n v="2"/>
  </r>
  <r>
    <x v="40"/>
    <d v="1899-12-30T14:41:14"/>
    <d v="2012-08-01T14:41:14"/>
    <s v="Up"/>
    <n v="1"/>
    <n v="1.42"/>
    <n v="75.400000000000006"/>
    <n v="1"/>
    <n v="2"/>
    <n v="9.59"/>
    <n v="10.42"/>
    <n v="2"/>
  </r>
  <r>
    <x v="40"/>
    <d v="1899-12-30T14:44:42"/>
    <d v="2012-08-01T14:44:42"/>
    <s v="Up"/>
    <n v="1"/>
    <n v="3.53"/>
    <n v="62.1"/>
    <n v="1"/>
    <n v="2"/>
    <n v="9.59"/>
    <n v="10.42"/>
    <n v="2"/>
  </r>
  <r>
    <x v="40"/>
    <d v="1899-12-30T15:05:22"/>
    <d v="2012-08-01T15:05:22"/>
    <s v="Up"/>
    <n v="1"/>
    <n v="1.62"/>
    <n v="75.599999999999994"/>
    <n v="1"/>
    <n v="2"/>
    <n v="9.59"/>
    <n v="10.42"/>
    <n v="2"/>
  </r>
  <r>
    <x v="40"/>
    <d v="1899-12-30T15:08:34"/>
    <d v="2012-08-01T15:08:34"/>
    <s v="Up"/>
    <n v="1"/>
    <n v="2.4700000000000002"/>
    <n v="69.8"/>
    <n v="1"/>
    <n v="2"/>
    <n v="9.59"/>
    <n v="10.42"/>
    <n v="2"/>
  </r>
  <r>
    <x v="40"/>
    <d v="1899-12-30T15:34:16"/>
    <d v="2012-08-01T15:34:16"/>
    <s v="Up"/>
    <n v="1"/>
    <n v="2.39"/>
    <n v="79.900000000000006"/>
    <n v="1"/>
    <n v="2"/>
    <n v="9.59"/>
    <n v="10.42"/>
    <n v="2"/>
  </r>
  <r>
    <x v="40"/>
    <d v="1899-12-30T15:34:37"/>
    <d v="2012-08-01T15:34:37"/>
    <s v="Up"/>
    <n v="1"/>
    <n v="1.7"/>
    <n v="76.2"/>
    <n v="1"/>
    <n v="2"/>
    <n v="9.59"/>
    <n v="10.42"/>
    <n v="2"/>
  </r>
  <r>
    <x v="40"/>
    <d v="1899-12-30T15:37:14"/>
    <d v="2012-08-01T15:37:14"/>
    <s v="Up"/>
    <n v="1"/>
    <n v="3.23"/>
    <n v="70.5"/>
    <n v="1"/>
    <n v="2"/>
    <n v="9.59"/>
    <n v="10.42"/>
    <n v="2"/>
  </r>
  <r>
    <x v="40"/>
    <d v="1899-12-30T15:37:44"/>
    <d v="2012-08-01T15:37:44"/>
    <s v="Up"/>
    <n v="1"/>
    <n v="1.84"/>
    <n v="80.5"/>
    <n v="1"/>
    <n v="2"/>
    <n v="9.59"/>
    <n v="10.42"/>
    <n v="2"/>
  </r>
  <r>
    <x v="40"/>
    <d v="1899-12-30T16:07:18"/>
    <d v="2012-08-01T16:07:18"/>
    <s v="Up"/>
    <n v="1"/>
    <n v="8.4700000000000006"/>
    <n v="61.5"/>
    <n v="1"/>
    <n v="2"/>
    <n v="9.59"/>
    <n v="10.42"/>
    <n v="2"/>
  </r>
  <r>
    <x v="40"/>
    <d v="1899-12-30T16:08:42"/>
    <d v="2012-08-01T16:08:42"/>
    <s v="Up"/>
    <n v="1"/>
    <n v="3.79"/>
    <n v="66.900000000000006"/>
    <n v="1"/>
    <n v="2"/>
    <n v="9.59"/>
    <n v="10.42"/>
    <n v="2"/>
  </r>
  <r>
    <x v="40"/>
    <d v="1899-12-30T16:31:07"/>
    <d v="2012-08-01T16:31:07"/>
    <s v="Up"/>
    <n v="1"/>
    <n v="2.06"/>
    <n v="74.900000000000006"/>
    <n v="1"/>
    <n v="2"/>
    <n v="9.59"/>
    <n v="10.42"/>
    <n v="2"/>
  </r>
  <r>
    <x v="40"/>
    <d v="1899-12-30T16:33:28"/>
    <d v="2012-08-01T16:33:28"/>
    <s v="Up"/>
    <n v="1"/>
    <n v="1.66"/>
    <n v="89.3"/>
    <n v="1"/>
    <n v="2"/>
    <n v="9.59"/>
    <n v="10.42"/>
    <n v="2"/>
  </r>
  <r>
    <x v="40"/>
    <d v="1899-12-30T16:35:12"/>
    <d v="2012-08-01T16:35:12"/>
    <s v="Up"/>
    <n v="1"/>
    <n v="1.27"/>
    <n v="69.3"/>
    <n v="1"/>
    <n v="2"/>
    <n v="9.59"/>
    <n v="10.42"/>
    <n v="2"/>
  </r>
  <r>
    <x v="40"/>
    <d v="1899-12-30T16:36:44"/>
    <d v="2012-08-01T16:36:44"/>
    <s v="Up"/>
    <n v="1"/>
    <n v="1.83"/>
    <n v="70"/>
    <n v="1"/>
    <n v="2"/>
    <n v="9.59"/>
    <n v="10.42"/>
    <n v="2"/>
  </r>
  <r>
    <x v="40"/>
    <d v="1899-12-30T16:42:45"/>
    <d v="2012-08-01T16:42:45"/>
    <s v="Up"/>
    <n v="1"/>
    <n v="1.8"/>
    <n v="92.8"/>
    <n v="1"/>
    <n v="2"/>
    <n v="9.59"/>
    <n v="10.42"/>
    <n v="2"/>
  </r>
  <r>
    <x v="40"/>
    <d v="1899-12-30T17:10:27"/>
    <d v="2012-08-01T17:10:27"/>
    <s v="Up"/>
    <n v="1"/>
    <n v="1.87"/>
    <n v="74.2"/>
    <n v="1"/>
    <n v="2"/>
    <n v="9.59"/>
    <n v="10.42"/>
    <n v="2"/>
  </r>
  <r>
    <x v="40"/>
    <d v="1899-12-30T17:12:09"/>
    <d v="2012-08-01T17:12:09"/>
    <s v="Up"/>
    <n v="1"/>
    <n v="1.76"/>
    <n v="72.599999999999994"/>
    <n v="1"/>
    <n v="2"/>
    <n v="9.59"/>
    <n v="10.42"/>
    <n v="2"/>
  </r>
  <r>
    <x v="40"/>
    <d v="1899-12-30T17:12:57"/>
    <d v="2012-08-01T17:12:57"/>
    <s v="Up"/>
    <n v="1"/>
    <n v="1.96"/>
    <n v="75.099999999999994"/>
    <n v="1"/>
    <n v="2"/>
    <n v="9.59"/>
    <n v="10.42"/>
    <n v="2"/>
  </r>
  <r>
    <x v="40"/>
    <d v="1899-12-30T17:30:10"/>
    <d v="2012-08-01T17:30:10"/>
    <s v="Up"/>
    <n v="1"/>
    <n v="1.1000000000000001"/>
    <n v="74.900000000000006"/>
    <n v="1"/>
    <n v="2"/>
    <n v="9.59"/>
    <n v="10.42"/>
    <n v="2"/>
  </r>
  <r>
    <x v="40"/>
    <d v="1899-12-30T18:02:38"/>
    <d v="2012-08-01T18:02:38"/>
    <s v="Up"/>
    <n v="1"/>
    <n v="1.64"/>
    <n v="75.3"/>
    <n v="1"/>
    <n v="2"/>
    <n v="9.59"/>
    <n v="10.42"/>
    <n v="2"/>
  </r>
  <r>
    <x v="40"/>
    <d v="1899-12-30T18:08:16"/>
    <d v="2012-08-01T18:08:16"/>
    <s v="Up"/>
    <n v="1"/>
    <n v="5.41"/>
    <n v="66.900000000000006"/>
    <n v="1"/>
    <n v="2"/>
    <n v="9.59"/>
    <n v="10.42"/>
    <n v="2"/>
  </r>
  <r>
    <x v="40"/>
    <d v="1899-12-30T18:41:29"/>
    <d v="2012-08-01T18:41:29"/>
    <s v="Up"/>
    <n v="1"/>
    <n v="1.73"/>
    <n v="75.400000000000006"/>
    <n v="1"/>
    <n v="2"/>
    <n v="9.59"/>
    <n v="10.42"/>
    <n v="2"/>
  </r>
  <r>
    <x v="40"/>
    <d v="1899-12-30T18:42:43"/>
    <d v="2012-08-01T18:42:43"/>
    <s v="Up"/>
    <n v="1"/>
    <n v="1.69"/>
    <n v="69.5"/>
    <n v="1"/>
    <n v="2"/>
    <n v="9.59"/>
    <n v="10.42"/>
    <n v="2"/>
  </r>
  <r>
    <x v="40"/>
    <d v="1899-12-30T18:42:49"/>
    <d v="2012-08-01T18:42:49"/>
    <s v="Up"/>
    <n v="1"/>
    <n v="1.56"/>
    <n v="79.2"/>
    <n v="1"/>
    <n v="2"/>
    <n v="9.59"/>
    <n v="10.42"/>
    <n v="2"/>
  </r>
  <r>
    <x v="40"/>
    <d v="1899-12-30T19:04:08"/>
    <d v="2012-08-01T19:04:08"/>
    <s v="Up"/>
    <n v="1"/>
    <n v="2.38"/>
    <n v="73"/>
    <n v="1"/>
    <n v="2"/>
    <n v="9.59"/>
    <n v="10.42"/>
    <n v="2"/>
  </r>
  <r>
    <x v="40"/>
    <d v="1899-12-30T19:06:18"/>
    <d v="2012-08-01T19:06:18"/>
    <s v="Up"/>
    <n v="1"/>
    <n v="1.58"/>
    <n v="99"/>
    <n v="1"/>
    <n v="2"/>
    <n v="9.59"/>
    <n v="10.42"/>
    <n v="2"/>
  </r>
  <r>
    <x v="40"/>
    <d v="1899-12-30T19:33:58"/>
    <d v="2012-08-01T19:33:58"/>
    <s v="Up"/>
    <n v="1"/>
    <n v="3.77"/>
    <n v="68.5"/>
    <n v="1"/>
    <n v="2"/>
    <n v="9.59"/>
    <n v="10.42"/>
    <n v="2"/>
  </r>
  <r>
    <x v="40"/>
    <d v="1899-12-30T19:42:46"/>
    <d v="2012-08-01T19:42:46"/>
    <s v="Up"/>
    <n v="1"/>
    <n v="2.41"/>
    <n v="74.3"/>
    <n v="1"/>
    <n v="2"/>
    <n v="9.59"/>
    <n v="10.42"/>
    <n v="2"/>
  </r>
  <r>
    <x v="40"/>
    <d v="1899-12-30T20:07:10"/>
    <d v="2012-08-01T20:07:10"/>
    <s v="Up"/>
    <n v="1"/>
    <n v="1.62"/>
    <n v="83"/>
    <n v="1"/>
    <n v="2"/>
    <n v="9.59"/>
    <n v="10.42"/>
    <n v="2"/>
  </r>
  <r>
    <x v="40"/>
    <d v="1899-12-30T20:10:23"/>
    <d v="2012-08-01T20:10:23"/>
    <s v="Up"/>
    <n v="1"/>
    <n v="2.3199999999999998"/>
    <n v="77.400000000000006"/>
    <n v="1"/>
    <n v="2"/>
    <n v="9.59"/>
    <n v="10.42"/>
    <n v="2"/>
  </r>
  <r>
    <x v="40"/>
    <d v="1899-12-30T20:33:01"/>
    <d v="2012-08-01T20:33:01"/>
    <s v="Up"/>
    <n v="1"/>
    <n v="1.63"/>
    <n v="79.400000000000006"/>
    <n v="1"/>
    <n v="2"/>
    <n v="9.59"/>
    <n v="10.42"/>
    <n v="2"/>
  </r>
  <r>
    <x v="40"/>
    <d v="1899-12-30T20:34:36"/>
    <d v="2012-08-01T20:34:36"/>
    <s v="Up"/>
    <n v="1"/>
    <n v="2.35"/>
    <n v="74.7"/>
    <n v="1"/>
    <n v="2"/>
    <n v="9.59"/>
    <n v="10.42"/>
    <n v="2"/>
  </r>
  <r>
    <x v="40"/>
    <d v="1899-12-30T20:35:15"/>
    <d v="2012-08-01T20:35:15"/>
    <s v="Up"/>
    <n v="1"/>
    <n v="3.1"/>
    <n v="84.6"/>
    <n v="1"/>
    <n v="2"/>
    <n v="9.59"/>
    <n v="10.42"/>
    <n v="2"/>
  </r>
  <r>
    <x v="40"/>
    <d v="1899-12-30T20:36:51"/>
    <d v="2012-08-01T20:36:51"/>
    <s v="Up"/>
    <n v="1"/>
    <n v="1.6"/>
    <n v="93"/>
    <n v="1"/>
    <n v="2"/>
    <n v="9.59"/>
    <n v="10.42"/>
    <n v="2"/>
  </r>
  <r>
    <x v="40"/>
    <d v="1899-12-30T20:38:00"/>
    <d v="2012-08-01T20:38:00"/>
    <s v="Up"/>
    <n v="1"/>
    <n v="3.22"/>
    <n v="68.2"/>
    <n v="1"/>
    <n v="2"/>
    <n v="9.59"/>
    <n v="10.42"/>
    <n v="2"/>
  </r>
  <r>
    <x v="40"/>
    <d v="1899-12-30T20:38:08"/>
    <d v="2012-08-01T20:38:08"/>
    <s v="Up"/>
    <n v="1"/>
    <n v="2.54"/>
    <n v="79.099999999999994"/>
    <n v="1"/>
    <n v="2"/>
    <n v="9.59"/>
    <n v="10.42"/>
    <n v="2"/>
  </r>
  <r>
    <x v="40"/>
    <d v="1899-12-30T20:38:54"/>
    <d v="2012-08-01T20:38:54"/>
    <s v="Up"/>
    <n v="1"/>
    <n v="3.23"/>
    <n v="80.599999999999994"/>
    <n v="1"/>
    <n v="2"/>
    <n v="9.59"/>
    <n v="10.42"/>
    <n v="2"/>
  </r>
  <r>
    <x v="40"/>
    <d v="1899-12-30T20:40:09"/>
    <d v="2012-08-01T20:40:09"/>
    <s v="Up"/>
    <n v="1"/>
    <n v="2.5499999999999998"/>
    <n v="83.4"/>
    <n v="1"/>
    <n v="2"/>
    <n v="9.59"/>
    <n v="10.42"/>
    <n v="2"/>
  </r>
  <r>
    <x v="40"/>
    <d v="1899-12-30T20:40:14"/>
    <d v="2012-08-01T20:40:14"/>
    <s v="Up"/>
    <n v="1"/>
    <n v="2.06"/>
    <n v="75.8"/>
    <n v="1"/>
    <n v="2"/>
    <n v="9.59"/>
    <n v="10.42"/>
    <n v="2"/>
  </r>
  <r>
    <x v="40"/>
    <d v="1899-12-30T20:40:36"/>
    <d v="2012-08-01T20:40:36"/>
    <s v="Up"/>
    <n v="1"/>
    <n v="1.81"/>
    <n v="71.900000000000006"/>
    <n v="1"/>
    <n v="2"/>
    <n v="9.59"/>
    <n v="10.42"/>
    <n v="2"/>
  </r>
  <r>
    <x v="40"/>
    <d v="1899-12-30T20:44:50"/>
    <d v="2012-08-01T20:44:50"/>
    <s v="Up"/>
    <n v="1"/>
    <n v="2.38"/>
    <n v="78.900000000000006"/>
    <n v="1"/>
    <n v="2"/>
    <n v="9.59"/>
    <n v="10.42"/>
    <n v="2"/>
  </r>
  <r>
    <x v="40"/>
    <d v="1899-12-30T21:01:31"/>
    <d v="2012-08-01T21:01:31"/>
    <s v="Up"/>
    <n v="1"/>
    <n v="3.13"/>
    <n v="76.8"/>
    <n v="1"/>
    <n v="2"/>
    <n v="9.59"/>
    <n v="10.42"/>
    <n v="2"/>
  </r>
  <r>
    <x v="40"/>
    <d v="1899-12-30T21:07:43"/>
    <d v="2012-08-01T21:07:43"/>
    <s v="Up"/>
    <n v="1"/>
    <n v="1.92"/>
    <n v="81.7"/>
    <n v="1"/>
    <n v="2"/>
    <n v="9.59"/>
    <n v="10.42"/>
    <n v="2"/>
  </r>
  <r>
    <x v="40"/>
    <d v="1899-12-30T21:08:23"/>
    <d v="2012-08-01T21:08:23"/>
    <s v="Up"/>
    <n v="1"/>
    <n v="2.41"/>
    <n v="87.9"/>
    <n v="1"/>
    <n v="2"/>
    <n v="9.59"/>
    <n v="10.42"/>
    <n v="2"/>
  </r>
  <r>
    <x v="40"/>
    <d v="1899-12-30T21:09:22"/>
    <d v="2012-08-01T21:09:22"/>
    <s v="Up"/>
    <n v="1"/>
    <n v="1.69"/>
    <n v="65.900000000000006"/>
    <n v="1"/>
    <n v="2"/>
    <n v="9.59"/>
    <n v="10.42"/>
    <n v="2"/>
  </r>
  <r>
    <x v="40"/>
    <d v="1899-12-30T21:32:35"/>
    <d v="2012-08-01T21:32:35"/>
    <s v="Up"/>
    <n v="1"/>
    <n v="3.19"/>
    <n v="69.400000000000006"/>
    <n v="1"/>
    <n v="2"/>
    <n v="9.59"/>
    <n v="10.42"/>
    <n v="2"/>
  </r>
  <r>
    <x v="40"/>
    <d v="1899-12-30T21:37:08"/>
    <d v="2012-08-01T21:37:08"/>
    <s v="Up"/>
    <n v="1"/>
    <n v="1.59"/>
    <n v="83.5"/>
    <n v="1"/>
    <n v="2"/>
    <n v="9.59"/>
    <n v="10.42"/>
    <n v="2"/>
  </r>
  <r>
    <x v="40"/>
    <d v="1899-12-30T21:43:01"/>
    <d v="2012-08-01T21:43:01"/>
    <s v="Up"/>
    <n v="1"/>
    <n v="3.35"/>
    <n v="60.8"/>
    <n v="1"/>
    <n v="2"/>
    <n v="9.59"/>
    <n v="10.42"/>
    <n v="2"/>
  </r>
  <r>
    <x v="40"/>
    <d v="1899-12-30T21:43:02"/>
    <d v="2012-08-01T21:43:02"/>
    <s v="Up"/>
    <n v="1"/>
    <n v="3.36"/>
    <n v="73.2"/>
    <n v="1"/>
    <n v="2"/>
    <n v="9.59"/>
    <n v="10.42"/>
    <n v="2"/>
  </r>
  <r>
    <x v="40"/>
    <d v="1899-12-30T22:07:30"/>
    <d v="2012-08-01T22:07:30"/>
    <s v="Up"/>
    <n v="1"/>
    <n v="3.22"/>
    <n v="66.2"/>
    <n v="1"/>
    <n v="2"/>
    <n v="9.59"/>
    <n v="10.42"/>
    <n v="2"/>
  </r>
  <r>
    <x v="40"/>
    <d v="1899-12-30T22:40:02"/>
    <d v="2012-08-01T22:40:02"/>
    <s v="Up"/>
    <n v="1"/>
    <n v="2.4900000000000002"/>
    <n v="66.099999999999994"/>
    <n v="1"/>
    <n v="2"/>
    <n v="9.59"/>
    <n v="10.42"/>
    <n v="2"/>
  </r>
  <r>
    <x v="40"/>
    <d v="1899-12-30T23:36:08"/>
    <d v="2012-08-01T23:36:08"/>
    <s v="Up"/>
    <n v="1"/>
    <n v="1.75"/>
    <n v="92.1"/>
    <n v="1"/>
    <n v="2"/>
    <n v="9.59"/>
    <n v="10.42"/>
    <n v="2"/>
  </r>
  <r>
    <x v="40"/>
    <d v="1899-12-30T23:38:16"/>
    <d v="2012-08-01T23:38:16"/>
    <s v="Up"/>
    <n v="1"/>
    <n v="2.04"/>
    <n v="74.2"/>
    <n v="1"/>
    <n v="2"/>
    <n v="9.59"/>
    <n v="10.42"/>
    <n v="2"/>
  </r>
  <r>
    <x v="40"/>
    <d v="1899-12-30T23:40:49"/>
    <d v="2012-08-01T23:40:49"/>
    <s v="Up"/>
    <n v="1"/>
    <n v="3.85"/>
    <n v="59.3"/>
    <n v="1"/>
    <n v="2"/>
    <n v="9.59"/>
    <n v="10.42"/>
    <n v="2"/>
  </r>
  <r>
    <x v="41"/>
    <d v="1899-12-30T00:03:13"/>
    <d v="2012-08-02T00:03:13"/>
    <s v="Up"/>
    <n v="1"/>
    <n v="2.12"/>
    <n v="68.5"/>
    <n v="1"/>
    <n v="2"/>
    <n v="9.59"/>
    <n v="10.42"/>
    <n v="2"/>
  </r>
  <r>
    <x v="41"/>
    <d v="1899-12-30T01:00:26"/>
    <d v="2012-08-02T01:00:26"/>
    <s v="Up"/>
    <n v="1"/>
    <n v="5.09"/>
    <n v="68.8"/>
    <n v="1"/>
    <n v="2"/>
    <n v="9.59"/>
    <n v="10.42"/>
    <n v="2"/>
  </r>
  <r>
    <x v="41"/>
    <d v="1899-12-30T01:06:01"/>
    <d v="2012-08-02T01:06:01"/>
    <s v="Up"/>
    <n v="1"/>
    <n v="1.52"/>
    <n v="93.8"/>
    <n v="1"/>
    <n v="2"/>
    <n v="9.59"/>
    <n v="10.42"/>
    <n v="2"/>
  </r>
  <r>
    <x v="41"/>
    <d v="1899-12-30T01:08:13"/>
    <d v="2012-08-02T01:08:13"/>
    <s v="Up"/>
    <n v="1"/>
    <n v="2.56"/>
    <n v="74.2"/>
    <n v="1"/>
    <n v="2"/>
    <n v="9.59"/>
    <n v="10.42"/>
    <n v="2"/>
  </r>
  <r>
    <x v="41"/>
    <d v="1899-12-30T01:14:54"/>
    <d v="2012-08-02T01:14:54"/>
    <s v="Up"/>
    <n v="1"/>
    <n v="2.4900000000000002"/>
    <n v="86.1"/>
    <n v="1"/>
    <n v="2"/>
    <n v="9.59"/>
    <n v="10.42"/>
    <n v="2"/>
  </r>
  <r>
    <x v="41"/>
    <d v="1899-12-30T01:44:35"/>
    <d v="2012-08-02T01:44:35"/>
    <s v="Up"/>
    <n v="1"/>
    <n v="3.67"/>
    <n v="68.599999999999994"/>
    <n v="1"/>
    <n v="2"/>
    <n v="9.59"/>
    <n v="10.42"/>
    <n v="2"/>
  </r>
  <r>
    <x v="41"/>
    <d v="1899-12-30T01:44:59"/>
    <d v="2012-08-02T01:44:59"/>
    <s v="Up"/>
    <n v="1"/>
    <n v="1.98"/>
    <n v="81.599999999999994"/>
    <n v="1"/>
    <n v="2"/>
    <n v="9.59"/>
    <n v="10.42"/>
    <n v="2"/>
  </r>
  <r>
    <x v="41"/>
    <d v="1899-12-30T02:34:05"/>
    <d v="2012-08-02T02:34:05"/>
    <s v="Up"/>
    <n v="1"/>
    <n v="8.73"/>
    <n v="72.5"/>
    <n v="1"/>
    <n v="2"/>
    <n v="9.59"/>
    <n v="10.42"/>
    <n v="2"/>
  </r>
  <r>
    <x v="41"/>
    <d v="1899-12-30T02:44:02"/>
    <d v="2012-08-02T02:44:02"/>
    <s v="Up"/>
    <n v="1"/>
    <n v="2.5299999999999998"/>
    <n v="82.6"/>
    <n v="1"/>
    <n v="2"/>
    <n v="9.59"/>
    <n v="10.42"/>
    <n v="2"/>
  </r>
  <r>
    <x v="41"/>
    <d v="1899-12-30T05:36:50"/>
    <d v="2012-08-02T05:36:50"/>
    <s v="Up"/>
    <n v="1"/>
    <n v="2.5299999999999998"/>
    <n v="47.5"/>
    <n v="1"/>
    <n v="2"/>
    <n v="9.59"/>
    <n v="10.42"/>
    <n v="2"/>
  </r>
  <r>
    <x v="42"/>
    <d v="1899-12-30T15:14:01"/>
    <d v="2012-08-03T15:14:01"/>
    <s v="Up"/>
    <n v="1"/>
    <n v="1.7"/>
    <n v="67.900000000000006"/>
    <n v="1"/>
    <n v="2"/>
    <n v="9.59"/>
    <n v="10.42"/>
    <n v="2"/>
  </r>
  <r>
    <x v="42"/>
    <d v="1899-12-30T15:32:00"/>
    <d v="2012-08-03T15:32:00"/>
    <s v="Up"/>
    <n v="1"/>
    <n v="3.97"/>
    <n v="74.900000000000006"/>
    <n v="1"/>
    <n v="2"/>
    <n v="9.59"/>
    <n v="10.42"/>
    <n v="2"/>
  </r>
  <r>
    <x v="42"/>
    <d v="1899-12-30T15:34:26"/>
    <d v="2012-08-03T15:34:26"/>
    <s v="Up"/>
    <n v="1"/>
    <n v="2.42"/>
    <n v="85.1"/>
    <n v="1"/>
    <n v="2"/>
    <n v="9.59"/>
    <n v="10.42"/>
    <n v="2"/>
  </r>
  <r>
    <x v="42"/>
    <d v="1899-12-30T15:37:00"/>
    <d v="2012-08-03T15:37:00"/>
    <s v="Up"/>
    <n v="1"/>
    <n v="3.57"/>
    <n v="84.7"/>
    <n v="1"/>
    <n v="2"/>
    <n v="9.59"/>
    <n v="10.42"/>
    <n v="2"/>
  </r>
  <r>
    <x v="42"/>
    <d v="1899-12-30T15:43:09"/>
    <d v="2012-08-03T15:43:09"/>
    <s v="Up"/>
    <n v="1"/>
    <n v="1.8"/>
    <n v="73.099999999999994"/>
    <n v="1"/>
    <n v="2"/>
    <n v="9.59"/>
    <n v="10.42"/>
    <n v="2"/>
  </r>
  <r>
    <x v="42"/>
    <d v="1899-12-30T15:43:09"/>
    <d v="2012-08-03T15:43:09"/>
    <s v="Up"/>
    <n v="1"/>
    <n v="2.19"/>
    <n v="78.3"/>
    <n v="1"/>
    <n v="2"/>
    <n v="9.59"/>
    <n v="10.42"/>
    <n v="2"/>
  </r>
  <r>
    <x v="42"/>
    <d v="1899-12-30T16:07:52"/>
    <d v="2012-08-03T16:07:52"/>
    <s v="Up"/>
    <n v="1"/>
    <n v="3.52"/>
    <n v="79.8"/>
    <n v="1"/>
    <n v="2"/>
    <n v="9.59"/>
    <n v="10.42"/>
    <n v="2"/>
  </r>
  <r>
    <x v="42"/>
    <d v="1899-12-30T16:30:30"/>
    <d v="2012-08-03T16:30:30"/>
    <s v="Up"/>
    <n v="1"/>
    <n v="3.1"/>
    <n v="71.099999999999994"/>
    <n v="1"/>
    <n v="2"/>
    <n v="9.59"/>
    <n v="10.42"/>
    <n v="2"/>
  </r>
  <r>
    <x v="42"/>
    <d v="1899-12-30T17:03:44"/>
    <d v="2012-08-03T17:03:44"/>
    <s v="Up"/>
    <n v="1"/>
    <n v="4.9800000000000004"/>
    <n v="68.599999999999994"/>
    <n v="1"/>
    <n v="2"/>
    <n v="9.59"/>
    <n v="10.42"/>
    <n v="2"/>
  </r>
  <r>
    <x v="42"/>
    <d v="1899-12-30T17:04:05"/>
    <d v="2012-08-03T17:04:05"/>
    <s v="Up"/>
    <n v="1"/>
    <n v="4.51"/>
    <n v="62.5"/>
    <n v="1"/>
    <n v="2"/>
    <n v="9.59"/>
    <n v="10.42"/>
    <n v="2"/>
  </r>
  <r>
    <x v="42"/>
    <d v="1899-12-30T17:04:15"/>
    <d v="2012-08-03T17:04:15"/>
    <s v="Up"/>
    <n v="1"/>
    <n v="2.37"/>
    <n v="67.8"/>
    <n v="1"/>
    <n v="2"/>
    <n v="9.59"/>
    <n v="10.42"/>
    <n v="2"/>
  </r>
  <r>
    <x v="42"/>
    <d v="1899-12-30T17:10:51"/>
    <d v="2012-08-03T17:10:51"/>
    <s v="Up"/>
    <n v="1"/>
    <n v="3.08"/>
    <n v="74.7"/>
    <n v="1"/>
    <n v="2"/>
    <n v="9.59"/>
    <n v="10.42"/>
    <n v="2"/>
  </r>
  <r>
    <x v="42"/>
    <d v="1899-12-30T17:12:15"/>
    <d v="2012-08-03T17:12:15"/>
    <s v="Up"/>
    <n v="1"/>
    <n v="5.9"/>
    <n v="72.3"/>
    <n v="1"/>
    <n v="2"/>
    <n v="9.59"/>
    <n v="10.42"/>
    <n v="2"/>
  </r>
  <r>
    <x v="42"/>
    <d v="1899-12-30T17:34:06"/>
    <d v="2012-08-03T17:34:06"/>
    <s v="Up"/>
    <n v="1"/>
    <n v="1.98"/>
    <n v="103.5"/>
    <n v="1"/>
    <n v="2"/>
    <n v="9.59"/>
    <n v="10.42"/>
    <n v="2"/>
  </r>
  <r>
    <x v="42"/>
    <d v="1899-12-30T17:39:27"/>
    <d v="2012-08-03T17:39:27"/>
    <s v="Up"/>
    <n v="1"/>
    <n v="3.51"/>
    <n v="88.7"/>
    <n v="1"/>
    <n v="2"/>
    <n v="9.59"/>
    <n v="10.42"/>
    <n v="2"/>
  </r>
  <r>
    <x v="42"/>
    <d v="1899-12-30T17:40:34"/>
    <d v="2012-08-03T17:40:34"/>
    <s v="Up"/>
    <n v="1"/>
    <n v="2.0099999999999998"/>
    <n v="82"/>
    <n v="1"/>
    <n v="2"/>
    <n v="9.59"/>
    <n v="10.42"/>
    <n v="2"/>
  </r>
  <r>
    <x v="42"/>
    <d v="1899-12-30T18:03:41"/>
    <d v="2012-08-03T18:03:41"/>
    <s v="Up"/>
    <n v="1"/>
    <n v="4.2300000000000004"/>
    <n v="60.9"/>
    <n v="1"/>
    <n v="2"/>
    <n v="9.59"/>
    <n v="10.42"/>
    <n v="2"/>
  </r>
  <r>
    <x v="42"/>
    <d v="1899-12-30T18:08:59"/>
    <d v="2012-08-03T18:08:59"/>
    <s v="Up"/>
    <n v="1"/>
    <n v="3.81"/>
    <n v="74.099999999999994"/>
    <n v="1"/>
    <n v="2"/>
    <n v="9.59"/>
    <n v="10.42"/>
    <n v="2"/>
  </r>
  <r>
    <x v="42"/>
    <d v="1899-12-30T18:09:54"/>
    <d v="2012-08-03T18:09:54"/>
    <s v="Up"/>
    <n v="1"/>
    <n v="3.52"/>
    <n v="80.099999999999994"/>
    <n v="1"/>
    <n v="2"/>
    <n v="9.59"/>
    <n v="10.42"/>
    <n v="2"/>
  </r>
  <r>
    <x v="42"/>
    <d v="1899-12-30T18:12:35"/>
    <d v="2012-08-03T18:12:35"/>
    <s v="Up"/>
    <n v="1"/>
    <n v="4.08"/>
    <n v="79"/>
    <n v="1"/>
    <n v="2"/>
    <n v="9.59"/>
    <n v="10.42"/>
    <n v="2"/>
  </r>
  <r>
    <x v="42"/>
    <d v="1899-12-30T18:14:50"/>
    <d v="2012-08-03T18:14:50"/>
    <s v="Up"/>
    <n v="1"/>
    <n v="8.7200000000000006"/>
    <n v="72.3"/>
    <n v="1"/>
    <n v="2"/>
    <n v="9.59"/>
    <n v="10.42"/>
    <n v="2"/>
  </r>
  <r>
    <x v="42"/>
    <d v="1899-12-30T18:34:04"/>
    <d v="2012-08-03T18:34:04"/>
    <s v="Up"/>
    <n v="1"/>
    <n v="2.75"/>
    <n v="63.6"/>
    <n v="1"/>
    <n v="2"/>
    <n v="9.59"/>
    <n v="10.42"/>
    <n v="2"/>
  </r>
  <r>
    <x v="42"/>
    <d v="1899-12-30T18:36:14"/>
    <d v="2012-08-03T18:36:14"/>
    <s v="Up"/>
    <n v="1"/>
    <n v="2.69"/>
    <n v="66.7"/>
    <n v="1"/>
    <n v="2"/>
    <n v="9.59"/>
    <n v="10.42"/>
    <n v="2"/>
  </r>
  <r>
    <x v="42"/>
    <d v="1899-12-30T18:37:00"/>
    <d v="2012-08-03T18:37:00"/>
    <s v="Up"/>
    <n v="1"/>
    <n v="6.09"/>
    <n v="74.400000000000006"/>
    <n v="1"/>
    <n v="2"/>
    <n v="9.59"/>
    <n v="10.42"/>
    <n v="2"/>
  </r>
  <r>
    <x v="42"/>
    <d v="1899-12-30T19:02:04"/>
    <d v="2012-08-03T19:02:04"/>
    <s v="Up"/>
    <n v="1"/>
    <n v="1.76"/>
    <n v="77.2"/>
    <n v="1"/>
    <n v="2"/>
    <n v="9.59"/>
    <n v="10.42"/>
    <n v="2"/>
  </r>
  <r>
    <x v="42"/>
    <d v="1899-12-30T19:02:17"/>
    <d v="2012-08-03T19:02:17"/>
    <s v="Up"/>
    <n v="1"/>
    <n v="2.48"/>
    <n v="84.5"/>
    <n v="1"/>
    <n v="2"/>
    <n v="9.59"/>
    <n v="10.42"/>
    <n v="2"/>
  </r>
  <r>
    <x v="42"/>
    <d v="1899-12-30T19:02:54"/>
    <d v="2012-08-03T19:02:54"/>
    <s v="Up"/>
    <n v="1"/>
    <n v="3.5"/>
    <n v="87.9"/>
    <n v="1"/>
    <n v="2"/>
    <n v="9.59"/>
    <n v="10.42"/>
    <n v="2"/>
  </r>
  <r>
    <x v="42"/>
    <d v="1899-12-30T19:09:19"/>
    <d v="2012-08-03T19:09:19"/>
    <s v="Up"/>
    <n v="1"/>
    <n v="5.62"/>
    <n v="80.3"/>
    <n v="1"/>
    <n v="2"/>
    <n v="9.59"/>
    <n v="10.42"/>
    <n v="2"/>
  </r>
  <r>
    <x v="42"/>
    <d v="1899-12-30T19:10:17"/>
    <d v="2012-08-03T19:10:17"/>
    <s v="Up"/>
    <n v="1"/>
    <n v="2.94"/>
    <n v="68.7"/>
    <n v="1"/>
    <n v="2"/>
    <n v="9.59"/>
    <n v="10.42"/>
    <n v="2"/>
  </r>
  <r>
    <x v="42"/>
    <d v="1899-12-30T19:11:38"/>
    <d v="2012-08-03T19:11:38"/>
    <s v="Up"/>
    <n v="1"/>
    <n v="3.12"/>
    <n v="93.4"/>
    <n v="1"/>
    <n v="2"/>
    <n v="9.59"/>
    <n v="10.42"/>
    <n v="2"/>
  </r>
  <r>
    <x v="42"/>
    <d v="1899-12-30T19:13:51"/>
    <d v="2012-08-03T19:13:51"/>
    <s v="Up"/>
    <n v="1"/>
    <n v="2.7"/>
    <n v="89.3"/>
    <n v="1"/>
    <n v="2"/>
    <n v="9.59"/>
    <n v="10.42"/>
    <n v="2"/>
  </r>
  <r>
    <x v="42"/>
    <d v="1899-12-30T19:14:46"/>
    <d v="2012-08-03T19:14:46"/>
    <s v="Up"/>
    <n v="1"/>
    <n v="3.41"/>
    <n v="78.7"/>
    <n v="1"/>
    <n v="2"/>
    <n v="9.59"/>
    <n v="10.42"/>
    <n v="2"/>
  </r>
  <r>
    <x v="42"/>
    <d v="1899-12-30T19:31:16"/>
    <d v="2012-08-03T19:31:16"/>
    <s v="Up"/>
    <n v="1"/>
    <n v="5.59"/>
    <n v="54.9"/>
    <n v="1"/>
    <n v="2"/>
    <n v="9.59"/>
    <n v="10.42"/>
    <n v="2"/>
  </r>
  <r>
    <x v="42"/>
    <d v="1899-12-30T19:34:21"/>
    <d v="2012-08-03T19:34:21"/>
    <s v="Up"/>
    <n v="1"/>
    <n v="5.61"/>
    <n v="86.5"/>
    <n v="1"/>
    <n v="2"/>
    <n v="9.59"/>
    <n v="10.42"/>
    <n v="2"/>
  </r>
  <r>
    <x v="42"/>
    <d v="1899-12-30T19:36:29"/>
    <d v="2012-08-03T19:36:29"/>
    <s v="Up"/>
    <n v="1"/>
    <n v="8.27"/>
    <n v="62.9"/>
    <n v="1"/>
    <n v="2"/>
    <n v="9.59"/>
    <n v="10.42"/>
    <n v="2"/>
  </r>
  <r>
    <x v="42"/>
    <d v="1899-12-30T19:36:31"/>
    <d v="2012-08-03T19:36:31"/>
    <s v="Up"/>
    <n v="1"/>
    <n v="4.7699999999999996"/>
    <n v="84.9"/>
    <n v="1"/>
    <n v="2"/>
    <n v="9.59"/>
    <n v="10.42"/>
    <n v="2"/>
  </r>
  <r>
    <x v="42"/>
    <d v="1899-12-30T19:38:38"/>
    <d v="2012-08-03T19:38:38"/>
    <s v="Up"/>
    <n v="1"/>
    <n v="4.05"/>
    <n v="76.400000000000006"/>
    <n v="1"/>
    <n v="2"/>
    <n v="9.59"/>
    <n v="10.42"/>
    <n v="2"/>
  </r>
  <r>
    <x v="42"/>
    <d v="1899-12-30T19:39:47"/>
    <d v="2012-08-03T19:39:47"/>
    <s v="Up"/>
    <n v="1"/>
    <n v="2.59"/>
    <n v="64.5"/>
    <n v="1"/>
    <n v="2"/>
    <n v="9.59"/>
    <n v="10.42"/>
    <n v="2"/>
  </r>
  <r>
    <x v="42"/>
    <d v="1899-12-30T19:41:28"/>
    <d v="2012-08-03T19:41:28"/>
    <s v="Up"/>
    <n v="1"/>
    <n v="5.26"/>
    <n v="65.7"/>
    <n v="1"/>
    <n v="2"/>
    <n v="9.59"/>
    <n v="10.42"/>
    <n v="2"/>
  </r>
  <r>
    <x v="42"/>
    <d v="1899-12-30T19:41:28"/>
    <d v="2012-08-03T19:41:28"/>
    <s v="Up"/>
    <n v="1"/>
    <n v="2.71"/>
    <n v="68.400000000000006"/>
    <n v="1"/>
    <n v="2"/>
    <n v="9.59"/>
    <n v="10.42"/>
    <n v="2"/>
  </r>
  <r>
    <x v="42"/>
    <d v="1899-12-30T19:42:16"/>
    <d v="2012-08-03T19:42:16"/>
    <s v="Up"/>
    <n v="1"/>
    <n v="10.039999999999999"/>
    <n v="77.900000000000006"/>
    <n v="1"/>
    <n v="2"/>
    <n v="9.59"/>
    <n v="10.42"/>
    <n v="1"/>
  </r>
  <r>
    <x v="42"/>
    <d v="1899-12-30T19:44:59"/>
    <d v="2012-08-03T19:44:59"/>
    <s v="Up"/>
    <n v="1"/>
    <n v="3.94"/>
    <n v="96.3"/>
    <n v="1"/>
    <n v="2"/>
    <n v="9.59"/>
    <n v="10.42"/>
    <n v="2"/>
  </r>
  <r>
    <x v="42"/>
    <d v="1899-12-30T20:00:40"/>
    <d v="2012-08-03T20:00:40"/>
    <s v="Up"/>
    <n v="1"/>
    <n v="5.79"/>
    <n v="71.7"/>
    <n v="1"/>
    <n v="2"/>
    <n v="9.59"/>
    <n v="10.42"/>
    <n v="2"/>
  </r>
  <r>
    <x v="42"/>
    <d v="1899-12-30T20:06:06"/>
    <d v="2012-08-03T20:06:06"/>
    <s v="Up"/>
    <n v="1"/>
    <n v="3.28"/>
    <n v="94.6"/>
    <n v="1"/>
    <n v="2"/>
    <n v="9.59"/>
    <n v="10.42"/>
    <n v="2"/>
  </r>
  <r>
    <x v="42"/>
    <d v="1899-12-30T20:07:37"/>
    <d v="2012-08-03T20:07:37"/>
    <s v="Up"/>
    <n v="1"/>
    <n v="2.56"/>
    <n v="73.3"/>
    <n v="1"/>
    <n v="2"/>
    <n v="9.59"/>
    <n v="10.42"/>
    <n v="2"/>
  </r>
  <r>
    <x v="42"/>
    <d v="1899-12-30T20:32:02"/>
    <d v="2012-08-03T20:32:02"/>
    <s v="Up"/>
    <n v="1"/>
    <n v="3.81"/>
    <n v="84.4"/>
    <n v="1"/>
    <n v="2"/>
    <n v="9.59"/>
    <n v="10.42"/>
    <n v="2"/>
  </r>
  <r>
    <x v="42"/>
    <d v="1899-12-30T20:34:23"/>
    <d v="2012-08-03T20:34:23"/>
    <s v="Up"/>
    <n v="1"/>
    <n v="4.49"/>
    <n v="63.6"/>
    <n v="1"/>
    <n v="2"/>
    <n v="9.59"/>
    <n v="10.42"/>
    <n v="2"/>
  </r>
  <r>
    <x v="42"/>
    <d v="1899-12-30T20:36:44"/>
    <d v="2012-08-03T20:36:44"/>
    <s v="Up"/>
    <n v="1"/>
    <n v="5.41"/>
    <n v="74.900000000000006"/>
    <n v="1"/>
    <n v="2"/>
    <n v="9.59"/>
    <n v="10.42"/>
    <n v="2"/>
  </r>
  <r>
    <x v="42"/>
    <d v="1899-12-30T20:36:53"/>
    <d v="2012-08-03T20:36:53"/>
    <s v="Up"/>
    <n v="1"/>
    <n v="3.84"/>
    <n v="79.8"/>
    <n v="1"/>
    <n v="2"/>
    <n v="9.59"/>
    <n v="10.42"/>
    <n v="2"/>
  </r>
  <r>
    <x v="42"/>
    <d v="1899-12-30T20:39:02"/>
    <d v="2012-08-03T20:39:02"/>
    <s v="Up"/>
    <n v="1"/>
    <n v="4.2300000000000004"/>
    <n v="60.3"/>
    <n v="1"/>
    <n v="2"/>
    <n v="9.59"/>
    <n v="10.42"/>
    <n v="2"/>
  </r>
  <r>
    <x v="42"/>
    <d v="1899-12-30T20:40:01"/>
    <d v="2012-08-03T20:40:01"/>
    <s v="Up"/>
    <n v="1"/>
    <n v="2.4300000000000002"/>
    <n v="83.9"/>
    <n v="1"/>
    <n v="2"/>
    <n v="9.59"/>
    <n v="10.42"/>
    <n v="2"/>
  </r>
  <r>
    <x v="42"/>
    <d v="1899-12-30T20:44:11"/>
    <d v="2012-08-03T20:44:11"/>
    <s v="Up"/>
    <n v="1"/>
    <n v="1.81"/>
    <n v="94.4"/>
    <n v="1"/>
    <n v="2"/>
    <n v="9.59"/>
    <n v="10.42"/>
    <n v="2"/>
  </r>
  <r>
    <x v="42"/>
    <d v="1899-12-30T21:00:03"/>
    <d v="2012-08-03T21:00:03"/>
    <s v="Up"/>
    <n v="1"/>
    <n v="2.52"/>
    <n v="68.400000000000006"/>
    <n v="1"/>
    <n v="2"/>
    <n v="9.59"/>
    <n v="10.42"/>
    <n v="2"/>
  </r>
  <r>
    <x v="42"/>
    <d v="1899-12-30T21:01:03"/>
    <d v="2012-08-03T21:01:03"/>
    <s v="Up"/>
    <n v="1"/>
    <n v="5.75"/>
    <n v="69.8"/>
    <n v="1"/>
    <n v="2"/>
    <n v="9.59"/>
    <n v="10.42"/>
    <n v="2"/>
  </r>
  <r>
    <x v="42"/>
    <d v="1899-12-30T21:10:01"/>
    <d v="2012-08-03T21:10:01"/>
    <s v="Up"/>
    <n v="1"/>
    <n v="4.53"/>
    <n v="78.2"/>
    <n v="1"/>
    <n v="2"/>
    <n v="9.59"/>
    <n v="10.42"/>
    <n v="2"/>
  </r>
  <r>
    <x v="42"/>
    <d v="1899-12-30T21:41:27"/>
    <d v="2012-08-03T21:41:27"/>
    <s v="Up"/>
    <n v="1"/>
    <n v="1.98"/>
    <n v="90.7"/>
    <n v="1"/>
    <n v="2"/>
    <n v="9.59"/>
    <n v="10.42"/>
    <n v="2"/>
  </r>
  <r>
    <x v="42"/>
    <d v="1899-12-30T21:43:30"/>
    <d v="2012-08-03T21:43:30"/>
    <s v="Up"/>
    <n v="1"/>
    <n v="2.2400000000000002"/>
    <n v="89"/>
    <n v="1"/>
    <n v="2"/>
    <n v="9.59"/>
    <n v="10.42"/>
    <n v="2"/>
  </r>
  <r>
    <x v="42"/>
    <d v="1899-12-30T21:44:51"/>
    <d v="2012-08-03T21:44:51"/>
    <s v="Up"/>
    <n v="1"/>
    <n v="2.84"/>
    <n v="87.4"/>
    <n v="1"/>
    <n v="2"/>
    <n v="9.59"/>
    <n v="10.42"/>
    <n v="2"/>
  </r>
  <r>
    <x v="42"/>
    <d v="1899-12-30T22:00:08"/>
    <d v="2012-08-03T22:00:08"/>
    <s v="Up"/>
    <n v="1"/>
    <n v="2.82"/>
    <n v="104.8"/>
    <n v="1"/>
    <n v="2"/>
    <n v="9.59"/>
    <n v="10.42"/>
    <n v="2"/>
  </r>
  <r>
    <x v="42"/>
    <d v="1899-12-30T22:13:31"/>
    <d v="2012-08-03T22:13:31"/>
    <s v="Up"/>
    <n v="1"/>
    <n v="2.1"/>
    <n v="68.8"/>
    <n v="1"/>
    <n v="2"/>
    <n v="9.59"/>
    <n v="10.42"/>
    <n v="2"/>
  </r>
  <r>
    <x v="42"/>
    <d v="1899-12-30T22:34:49"/>
    <d v="2012-08-03T22:34:49"/>
    <s v="Up"/>
    <n v="1"/>
    <n v="4.2"/>
    <n v="69.099999999999994"/>
    <n v="1"/>
    <n v="2"/>
    <n v="9.59"/>
    <n v="10.42"/>
    <n v="2"/>
  </r>
  <r>
    <x v="42"/>
    <d v="1899-12-30T22:37:05"/>
    <d v="2012-08-03T22:37:05"/>
    <s v="Up"/>
    <n v="1"/>
    <n v="3.3"/>
    <n v="97.9"/>
    <n v="1"/>
    <n v="2"/>
    <n v="9.59"/>
    <n v="10.42"/>
    <n v="2"/>
  </r>
  <r>
    <x v="42"/>
    <d v="1899-12-30T22:38:15"/>
    <d v="2012-08-03T22:38:15"/>
    <s v="Up"/>
    <n v="1"/>
    <n v="7.13"/>
    <n v="74.2"/>
    <n v="1"/>
    <n v="2"/>
    <n v="9.59"/>
    <n v="10.42"/>
    <n v="2"/>
  </r>
  <r>
    <x v="42"/>
    <d v="1899-12-30T22:41:23"/>
    <d v="2012-08-03T22:41:23"/>
    <s v="Up"/>
    <n v="1"/>
    <n v="2.1800000000000002"/>
    <n v="79.099999999999994"/>
    <n v="1"/>
    <n v="2"/>
    <n v="9.59"/>
    <n v="10.42"/>
    <n v="2"/>
  </r>
  <r>
    <x v="42"/>
    <d v="1899-12-30T23:01:35"/>
    <d v="2012-08-03T23:01:35"/>
    <s v="Up"/>
    <n v="1"/>
    <n v="3.61"/>
    <n v="83.1"/>
    <n v="1"/>
    <n v="2"/>
    <n v="9.59"/>
    <n v="10.42"/>
    <n v="2"/>
  </r>
  <r>
    <x v="42"/>
    <d v="1899-12-30T23:35:00"/>
    <d v="2012-08-03T23:35:00"/>
    <s v="Up"/>
    <n v="1"/>
    <n v="2.6"/>
    <n v="87.9"/>
    <n v="1"/>
    <n v="2"/>
    <n v="9.59"/>
    <n v="10.42"/>
    <n v="2"/>
  </r>
  <r>
    <x v="43"/>
    <d v="1899-12-30T00:08:08"/>
    <d v="2012-08-04T00:08:08"/>
    <s v="Up"/>
    <n v="1"/>
    <n v="2.92"/>
    <n v="88.1"/>
    <n v="1"/>
    <n v="2"/>
    <n v="9.59"/>
    <n v="10.42"/>
    <n v="2"/>
  </r>
  <r>
    <x v="43"/>
    <d v="1899-12-30T00:13:17"/>
    <d v="2012-08-04T00:13:17"/>
    <s v="Up"/>
    <n v="1"/>
    <n v="1.93"/>
    <n v="85.8"/>
    <n v="1"/>
    <n v="2"/>
    <n v="9.59"/>
    <n v="10.42"/>
    <n v="2"/>
  </r>
  <r>
    <x v="43"/>
    <d v="1899-12-30T00:41:56"/>
    <d v="2012-08-04T00:41:56"/>
    <s v="Up"/>
    <n v="1"/>
    <n v="2.68"/>
    <n v="93.2"/>
    <n v="1"/>
    <n v="2"/>
    <n v="9.59"/>
    <n v="10.42"/>
    <n v="2"/>
  </r>
  <r>
    <x v="43"/>
    <d v="1899-12-30T01:36:22"/>
    <d v="2012-08-04T01:36:22"/>
    <s v="Up"/>
    <n v="1"/>
    <n v="9.42"/>
    <n v="75"/>
    <n v="1"/>
    <n v="2"/>
    <n v="9.59"/>
    <n v="10.42"/>
    <n v="2"/>
  </r>
  <r>
    <x v="43"/>
    <d v="1899-12-30T01:38:26"/>
    <d v="2012-08-04T01:38:26"/>
    <s v="Up"/>
    <n v="1"/>
    <n v="4.72"/>
    <n v="73.400000000000006"/>
    <n v="1"/>
    <n v="2"/>
    <n v="9.59"/>
    <n v="10.42"/>
    <n v="2"/>
  </r>
  <r>
    <x v="43"/>
    <d v="1899-12-30T02:02:56"/>
    <d v="2012-08-04T02:02:56"/>
    <s v="Up"/>
    <n v="1"/>
    <n v="2.17"/>
    <n v="83.7"/>
    <n v="1"/>
    <n v="2"/>
    <n v="9.59"/>
    <n v="10.42"/>
    <n v="2"/>
  </r>
  <r>
    <x v="43"/>
    <d v="1899-12-30T02:38:34"/>
    <d v="2012-08-04T02:38:34"/>
    <s v="Up"/>
    <n v="1"/>
    <n v="2.23"/>
    <n v="87.9"/>
    <n v="1"/>
    <n v="2"/>
    <n v="9.59"/>
    <n v="10.42"/>
    <n v="2"/>
  </r>
  <r>
    <x v="43"/>
    <d v="1899-12-30T03:06:19"/>
    <d v="2012-08-04T03:06:19"/>
    <s v="Up"/>
    <n v="1"/>
    <n v="5.46"/>
    <n v="60.1"/>
    <n v="1"/>
    <n v="2"/>
    <n v="9.59"/>
    <n v="10.42"/>
    <n v="2"/>
  </r>
  <r>
    <x v="43"/>
    <d v="1899-12-30T06:01:04"/>
    <d v="2012-08-04T06:01:04"/>
    <s v="Up"/>
    <n v="1"/>
    <n v="4.3600000000000003"/>
    <n v="52.9"/>
    <n v="1"/>
    <n v="2"/>
    <n v="9.59"/>
    <n v="10.42"/>
    <n v="2"/>
  </r>
  <r>
    <x v="43"/>
    <d v="1899-12-30T06:10:32"/>
    <d v="2012-08-04T06:10:32"/>
    <s v="Up"/>
    <n v="1"/>
    <n v="2.61"/>
    <n v="101.5"/>
    <n v="1"/>
    <n v="2"/>
    <n v="9.59"/>
    <n v="10.42"/>
    <n v="2"/>
  </r>
  <r>
    <x v="43"/>
    <d v="1899-12-30T07:38:11"/>
    <d v="2012-08-04T07:38:11"/>
    <s v="Up"/>
    <n v="1"/>
    <n v="2.21"/>
    <n v="88.4"/>
    <n v="1"/>
    <n v="2"/>
    <n v="9.59"/>
    <n v="10.42"/>
    <n v="2"/>
  </r>
  <r>
    <x v="43"/>
    <d v="1899-12-30T07:40:51"/>
    <d v="2012-08-04T07:40:51"/>
    <s v="Up"/>
    <n v="1"/>
    <n v="3.18"/>
    <n v="89.6"/>
    <n v="1"/>
    <n v="2"/>
    <n v="9.59"/>
    <n v="10.42"/>
    <n v="2"/>
  </r>
  <r>
    <x v="43"/>
    <d v="1899-12-30T07:42:36"/>
    <d v="2012-08-04T07:42:36"/>
    <s v="Up"/>
    <n v="1"/>
    <n v="2.35"/>
    <n v="73.599999999999994"/>
    <n v="1"/>
    <n v="2"/>
    <n v="9.59"/>
    <n v="10.42"/>
    <n v="2"/>
  </r>
  <r>
    <x v="43"/>
    <d v="1899-12-30T08:00:08"/>
    <d v="2012-08-04T08:00:08"/>
    <s v="Up"/>
    <n v="1"/>
    <n v="3.88"/>
    <n v="72.5"/>
    <n v="1"/>
    <n v="2"/>
    <n v="9.59"/>
    <n v="10.42"/>
    <n v="2"/>
  </r>
  <r>
    <x v="43"/>
    <d v="1899-12-30T10:01:17"/>
    <d v="2012-08-04T10:01:17"/>
    <s v="Up"/>
    <n v="1"/>
    <n v="4.17"/>
    <n v="64.5"/>
    <n v="1"/>
    <n v="2"/>
    <n v="9.59"/>
    <n v="10.42"/>
    <n v="2"/>
  </r>
  <r>
    <x v="43"/>
    <d v="1899-12-30T10:05:52"/>
    <d v="2012-08-04T10:05:52"/>
    <s v="Up"/>
    <n v="1"/>
    <n v="1.78"/>
    <n v="79.5"/>
    <n v="1"/>
    <n v="2"/>
    <n v="9.59"/>
    <n v="10.42"/>
    <n v="2"/>
  </r>
  <r>
    <x v="43"/>
    <d v="1899-12-30T10:30:29"/>
    <d v="2012-08-04T10:30:29"/>
    <s v="Up"/>
    <n v="1"/>
    <n v="1.82"/>
    <n v="94.3"/>
    <n v="1"/>
    <n v="2"/>
    <n v="9.59"/>
    <n v="10.42"/>
    <n v="2"/>
  </r>
  <r>
    <x v="43"/>
    <d v="1899-12-30T10:33:04"/>
    <d v="2012-08-04T10:33:04"/>
    <s v="Up"/>
    <n v="1"/>
    <n v="8.5500000000000007"/>
    <n v="60.1"/>
    <n v="1"/>
    <n v="2"/>
    <n v="9.59"/>
    <n v="10.42"/>
    <n v="2"/>
  </r>
  <r>
    <x v="43"/>
    <d v="1899-12-30T10:36:33"/>
    <d v="2012-08-04T10:36:33"/>
    <s v="Up"/>
    <n v="1"/>
    <n v="2.54"/>
    <n v="84"/>
    <n v="1"/>
    <n v="2"/>
    <n v="9.59"/>
    <n v="10.42"/>
    <n v="2"/>
  </r>
  <r>
    <x v="43"/>
    <d v="1899-12-30T10:43:26"/>
    <d v="2012-08-04T10:43:26"/>
    <s v="Up"/>
    <n v="1"/>
    <n v="3.93"/>
    <n v="77.099999999999994"/>
    <n v="1"/>
    <n v="2"/>
    <n v="9.59"/>
    <n v="10.42"/>
    <n v="2"/>
  </r>
  <r>
    <x v="43"/>
    <d v="1899-12-30T11:32:04"/>
    <d v="2012-08-04T11:32:04"/>
    <s v="Up"/>
    <n v="1"/>
    <n v="2.09"/>
    <n v="77.599999999999994"/>
    <n v="1"/>
    <n v="2"/>
    <n v="9.59"/>
    <n v="10.42"/>
    <n v="2"/>
  </r>
  <r>
    <x v="43"/>
    <d v="1899-12-30T12:10:30"/>
    <d v="2012-08-04T12:10:30"/>
    <s v="Up"/>
    <n v="1"/>
    <n v="2.4300000000000002"/>
    <n v="93.8"/>
    <n v="1"/>
    <n v="2"/>
    <n v="9.59"/>
    <n v="10.42"/>
    <n v="2"/>
  </r>
  <r>
    <x v="43"/>
    <d v="1899-12-30T12:30:33"/>
    <d v="2012-08-04T12:30:33"/>
    <s v="Up"/>
    <n v="1"/>
    <n v="4.01"/>
    <n v="78.400000000000006"/>
    <n v="1"/>
    <n v="2"/>
    <n v="9.59"/>
    <n v="10.42"/>
    <n v="2"/>
  </r>
  <r>
    <x v="43"/>
    <d v="1899-12-30T12:40:42"/>
    <d v="2012-08-04T12:40:42"/>
    <s v="Up"/>
    <n v="1"/>
    <n v="6.06"/>
    <n v="74.3"/>
    <n v="1"/>
    <n v="2"/>
    <n v="9.59"/>
    <n v="10.42"/>
    <n v="2"/>
  </r>
  <r>
    <x v="43"/>
    <d v="1899-12-30T12:43:44"/>
    <d v="2012-08-04T12:43:44"/>
    <s v="Up"/>
    <n v="1"/>
    <n v="3.1"/>
    <n v="64.5"/>
    <n v="1"/>
    <n v="2"/>
    <n v="9.59"/>
    <n v="10.42"/>
    <n v="2"/>
  </r>
  <r>
    <x v="43"/>
    <d v="1899-12-30T13:33:15"/>
    <d v="2012-08-04T13:33:15"/>
    <s v="Up"/>
    <n v="1"/>
    <n v="3.56"/>
    <n v="51.5"/>
    <n v="1"/>
    <n v="2"/>
    <n v="9.59"/>
    <n v="10.42"/>
    <n v="2"/>
  </r>
  <r>
    <x v="43"/>
    <d v="1899-12-30T13:39:27"/>
    <d v="2012-08-04T13:39:27"/>
    <s v="Up"/>
    <n v="1"/>
    <n v="2.5299999999999998"/>
    <n v="98.9"/>
    <n v="1"/>
    <n v="2"/>
    <n v="9.59"/>
    <n v="10.42"/>
    <n v="2"/>
  </r>
  <r>
    <x v="43"/>
    <d v="1899-12-30T13:40:38"/>
    <d v="2012-08-04T13:40:38"/>
    <s v="Up"/>
    <n v="1"/>
    <n v="4.2699999999999996"/>
    <n v="74.8"/>
    <n v="1"/>
    <n v="2"/>
    <n v="9.59"/>
    <n v="10.42"/>
    <n v="2"/>
  </r>
  <r>
    <x v="43"/>
    <d v="1899-12-30T14:37:20"/>
    <d v="2012-08-04T14:37:20"/>
    <s v="Up"/>
    <n v="1"/>
    <n v="3.67"/>
    <n v="96.5"/>
    <n v="1"/>
    <n v="2"/>
    <n v="9.59"/>
    <n v="10.42"/>
    <n v="2"/>
  </r>
  <r>
    <x v="43"/>
    <d v="1899-12-30T15:35:51"/>
    <d v="2012-08-04T15:35:51"/>
    <s v="Up"/>
    <n v="1"/>
    <n v="3.7"/>
    <n v="59.4"/>
    <n v="1"/>
    <n v="2"/>
    <n v="9.59"/>
    <n v="10.42"/>
    <n v="2"/>
  </r>
  <r>
    <x v="43"/>
    <d v="1899-12-30T15:44:42"/>
    <d v="2012-08-04T15:44:42"/>
    <s v="Up"/>
    <n v="1"/>
    <n v="2.29"/>
    <n v="108.9"/>
    <n v="1"/>
    <n v="2"/>
    <n v="9.59"/>
    <n v="10.42"/>
    <n v="2"/>
  </r>
  <r>
    <x v="43"/>
    <d v="1899-12-30T15:44:43"/>
    <d v="2012-08-04T15:44:43"/>
    <s v="Up"/>
    <n v="1"/>
    <n v="2.91"/>
    <n v="99.2"/>
    <n v="1"/>
    <n v="2"/>
    <n v="9.59"/>
    <n v="10.42"/>
    <n v="2"/>
  </r>
  <r>
    <x v="43"/>
    <d v="1899-12-30T16:02:11"/>
    <d v="2012-08-04T16:02:11"/>
    <s v="Up"/>
    <n v="1"/>
    <n v="1.97"/>
    <n v="93.4"/>
    <n v="1"/>
    <n v="2"/>
    <n v="9.59"/>
    <n v="10.42"/>
    <n v="2"/>
  </r>
  <r>
    <x v="43"/>
    <d v="1899-12-30T16:08:40"/>
    <d v="2012-08-04T16:08:40"/>
    <s v="Up"/>
    <n v="1"/>
    <n v="5.84"/>
    <n v="72"/>
    <n v="1"/>
    <n v="2"/>
    <n v="9.59"/>
    <n v="10.42"/>
    <n v="2"/>
  </r>
  <r>
    <x v="43"/>
    <d v="1899-12-30T16:09:33"/>
    <d v="2012-08-04T16:09:33"/>
    <s v="Up"/>
    <n v="1"/>
    <n v="2.36"/>
    <n v="70.3"/>
    <n v="1"/>
    <n v="2"/>
    <n v="9.59"/>
    <n v="10.42"/>
    <n v="2"/>
  </r>
  <r>
    <x v="43"/>
    <d v="1899-12-30T16:38:08"/>
    <d v="2012-08-04T16:38:08"/>
    <s v="Up"/>
    <n v="1"/>
    <n v="2.75"/>
    <n v="84.1"/>
    <n v="1"/>
    <n v="2"/>
    <n v="9.59"/>
    <n v="10.42"/>
    <n v="2"/>
  </r>
  <r>
    <x v="43"/>
    <d v="1899-12-30T16:38:25"/>
    <d v="2012-08-04T16:38:25"/>
    <s v="Up"/>
    <n v="1"/>
    <n v="1.72"/>
    <n v="91.1"/>
    <n v="1"/>
    <n v="2"/>
    <n v="9.59"/>
    <n v="10.42"/>
    <n v="2"/>
  </r>
  <r>
    <x v="43"/>
    <d v="1899-12-30T16:39:08"/>
    <d v="2012-08-04T16:39:08"/>
    <s v="Up"/>
    <n v="1"/>
    <n v="2.52"/>
    <n v="72.099999999999994"/>
    <n v="1"/>
    <n v="2"/>
    <n v="9.59"/>
    <n v="10.42"/>
    <n v="2"/>
  </r>
  <r>
    <x v="43"/>
    <d v="1899-12-30T16:41:02"/>
    <d v="2012-08-04T16:41:02"/>
    <s v="Up"/>
    <n v="1"/>
    <n v="7.02"/>
    <n v="72.400000000000006"/>
    <n v="1"/>
    <n v="2"/>
    <n v="9.59"/>
    <n v="10.42"/>
    <n v="2"/>
  </r>
  <r>
    <x v="43"/>
    <d v="1899-12-30T17:02:17"/>
    <d v="2012-08-04T17:02:17"/>
    <s v="Up"/>
    <n v="1"/>
    <n v="2.65"/>
    <n v="78"/>
    <n v="1"/>
    <n v="2"/>
    <n v="9.59"/>
    <n v="10.42"/>
    <n v="2"/>
  </r>
  <r>
    <x v="43"/>
    <d v="1899-12-30T17:04:48"/>
    <d v="2012-08-04T17:04:48"/>
    <s v="Up"/>
    <n v="1"/>
    <n v="3.62"/>
    <n v="66.099999999999994"/>
    <n v="1"/>
    <n v="2"/>
    <n v="9.59"/>
    <n v="10.42"/>
    <n v="2"/>
  </r>
  <r>
    <x v="43"/>
    <d v="1899-12-30T17:05:49"/>
    <d v="2012-08-04T17:05:49"/>
    <s v="Up"/>
    <n v="1"/>
    <n v="2.39"/>
    <n v="85.4"/>
    <n v="1"/>
    <n v="2"/>
    <n v="9.59"/>
    <n v="10.42"/>
    <n v="2"/>
  </r>
  <r>
    <x v="43"/>
    <d v="1899-12-30T17:06:53"/>
    <d v="2012-08-04T17:06:53"/>
    <s v="Up"/>
    <n v="1"/>
    <n v="5.61"/>
    <n v="63.8"/>
    <n v="1"/>
    <n v="2"/>
    <n v="9.59"/>
    <n v="10.42"/>
    <n v="2"/>
  </r>
  <r>
    <x v="43"/>
    <d v="1899-12-30T17:09:31"/>
    <d v="2012-08-04T17:09:31"/>
    <s v="Up"/>
    <n v="1"/>
    <n v="4.3600000000000003"/>
    <n v="63.6"/>
    <n v="1"/>
    <n v="2"/>
    <n v="9.59"/>
    <n v="10.42"/>
    <n v="2"/>
  </r>
  <r>
    <x v="43"/>
    <d v="1899-12-30T17:11:39"/>
    <d v="2012-08-04T17:11:39"/>
    <s v="Up"/>
    <n v="1"/>
    <n v="3.88"/>
    <n v="68.3"/>
    <n v="1"/>
    <n v="2"/>
    <n v="9.59"/>
    <n v="10.42"/>
    <n v="2"/>
  </r>
  <r>
    <x v="43"/>
    <d v="1899-12-30T17:13:32"/>
    <d v="2012-08-04T17:13:32"/>
    <s v="Up"/>
    <n v="1"/>
    <n v="2.71"/>
    <n v="70.8"/>
    <n v="1"/>
    <n v="2"/>
    <n v="9.59"/>
    <n v="10.42"/>
    <n v="2"/>
  </r>
  <r>
    <x v="43"/>
    <d v="1899-12-30T17:13:34"/>
    <d v="2012-08-04T17:13:34"/>
    <s v="Up"/>
    <n v="1"/>
    <n v="2.2599999999999998"/>
    <n v="66.099999999999994"/>
    <n v="1"/>
    <n v="2"/>
    <n v="9.59"/>
    <n v="10.42"/>
    <n v="2"/>
  </r>
  <r>
    <x v="43"/>
    <d v="1899-12-30T17:30:48"/>
    <d v="2012-08-04T17:30:48"/>
    <s v="Up"/>
    <n v="1"/>
    <n v="2.41"/>
    <n v="100.7"/>
    <n v="1"/>
    <n v="2"/>
    <n v="9.59"/>
    <n v="10.42"/>
    <n v="2"/>
  </r>
  <r>
    <x v="43"/>
    <d v="1899-12-30T17:34:26"/>
    <d v="2012-08-04T17:34:26"/>
    <s v="Up"/>
    <n v="1"/>
    <n v="2.68"/>
    <n v="78.3"/>
    <n v="1"/>
    <n v="2"/>
    <n v="9.59"/>
    <n v="10.42"/>
    <n v="2"/>
  </r>
  <r>
    <x v="43"/>
    <d v="1899-12-30T17:38:02"/>
    <d v="2012-08-04T17:38:02"/>
    <s v="Up"/>
    <n v="1"/>
    <n v="2.71"/>
    <n v="71.7"/>
    <n v="1"/>
    <n v="2"/>
    <n v="9.59"/>
    <n v="10.42"/>
    <n v="2"/>
  </r>
  <r>
    <x v="43"/>
    <d v="1899-12-30T17:39:27"/>
    <d v="2012-08-04T17:39:27"/>
    <s v="Up"/>
    <n v="1"/>
    <n v="2.56"/>
    <n v="77.099999999999994"/>
    <n v="1"/>
    <n v="2"/>
    <n v="9.59"/>
    <n v="10.42"/>
    <n v="2"/>
  </r>
  <r>
    <x v="43"/>
    <d v="1899-12-30T17:40:23"/>
    <d v="2012-08-04T17:40:23"/>
    <s v="Up"/>
    <n v="1"/>
    <n v="2.17"/>
    <n v="96.1"/>
    <n v="1"/>
    <n v="2"/>
    <n v="9.59"/>
    <n v="10.42"/>
    <n v="2"/>
  </r>
  <r>
    <x v="43"/>
    <d v="1899-12-30T18:08:34"/>
    <d v="2012-08-04T18:08:34"/>
    <s v="Up"/>
    <n v="1"/>
    <n v="2.68"/>
    <n v="71.599999999999994"/>
    <n v="2"/>
    <n v="2"/>
    <n v="9.59"/>
    <n v="10.42"/>
    <n v="2"/>
  </r>
  <r>
    <x v="43"/>
    <d v="1899-12-30T18:09:21"/>
    <d v="2012-08-04T18:09:21"/>
    <s v="Up"/>
    <n v="1"/>
    <n v="3.57"/>
    <n v="85.5"/>
    <n v="1"/>
    <n v="2"/>
    <n v="9.59"/>
    <n v="10.42"/>
    <n v="2"/>
  </r>
  <r>
    <x v="43"/>
    <d v="1899-12-30T18:12:22"/>
    <d v="2012-08-04T18:12:22"/>
    <s v="Up"/>
    <n v="1"/>
    <n v="2.0499999999999998"/>
    <n v="81.400000000000006"/>
    <n v="1"/>
    <n v="2"/>
    <n v="9.59"/>
    <n v="10.42"/>
    <n v="2"/>
  </r>
  <r>
    <x v="43"/>
    <d v="1899-12-30T18:13:41"/>
    <d v="2012-08-04T18:13:41"/>
    <s v="Up"/>
    <n v="1"/>
    <n v="2.78"/>
    <n v="73"/>
    <n v="1"/>
    <n v="2"/>
    <n v="9.59"/>
    <n v="10.42"/>
    <n v="2"/>
  </r>
  <r>
    <x v="43"/>
    <d v="1899-12-30T18:13:41"/>
    <d v="2012-08-04T18:13:41"/>
    <s v="Up"/>
    <n v="1"/>
    <n v="3.68"/>
    <n v="77.8"/>
    <n v="1"/>
    <n v="2"/>
    <n v="9.59"/>
    <n v="10.42"/>
    <n v="2"/>
  </r>
  <r>
    <x v="43"/>
    <d v="1899-12-30T18:30:21"/>
    <d v="2012-08-04T18:30:21"/>
    <s v="Up"/>
    <n v="1"/>
    <n v="1.98"/>
    <n v="70.7"/>
    <n v="1"/>
    <n v="2"/>
    <n v="9.59"/>
    <n v="10.42"/>
    <n v="2"/>
  </r>
  <r>
    <x v="43"/>
    <d v="1899-12-30T18:31:02"/>
    <d v="2012-08-04T18:31:02"/>
    <s v="Up"/>
    <n v="1"/>
    <n v="2.6"/>
    <n v="77.400000000000006"/>
    <n v="1"/>
    <n v="2"/>
    <n v="9.59"/>
    <n v="10.42"/>
    <n v="2"/>
  </r>
  <r>
    <x v="43"/>
    <d v="1899-12-30T18:31:03"/>
    <d v="2012-08-04T18:31:03"/>
    <s v="Up"/>
    <n v="1"/>
    <n v="3.77"/>
    <n v="67.599999999999994"/>
    <n v="1"/>
    <n v="2"/>
    <n v="9.59"/>
    <n v="10.42"/>
    <n v="2"/>
  </r>
  <r>
    <x v="43"/>
    <d v="1899-12-30T19:03:52"/>
    <d v="2012-08-04T19:03:52"/>
    <s v="Up"/>
    <n v="1"/>
    <n v="2.29"/>
    <n v="82.5"/>
    <n v="1"/>
    <n v="2"/>
    <n v="9.59"/>
    <n v="10.42"/>
    <n v="2"/>
  </r>
  <r>
    <x v="43"/>
    <d v="1899-12-30T19:12:25"/>
    <d v="2012-08-04T19:12:25"/>
    <s v="Up"/>
    <n v="1"/>
    <n v="3.75"/>
    <n v="73.2"/>
    <n v="1"/>
    <n v="2"/>
    <n v="9.59"/>
    <n v="10.42"/>
    <n v="2"/>
  </r>
  <r>
    <x v="43"/>
    <d v="1899-12-30T19:30:17"/>
    <d v="2012-08-04T19:30:17"/>
    <s v="Up"/>
    <n v="1"/>
    <n v="2.67"/>
    <n v="74.5"/>
    <n v="1"/>
    <n v="2"/>
    <n v="9.59"/>
    <n v="10.42"/>
    <n v="2"/>
  </r>
  <r>
    <x v="43"/>
    <d v="1899-12-30T19:30:29"/>
    <d v="2012-08-04T19:30:29"/>
    <s v="Up"/>
    <n v="1"/>
    <n v="1.1000000000000001"/>
    <n v="83.2"/>
    <n v="1"/>
    <n v="2"/>
    <n v="9.59"/>
    <n v="10.42"/>
    <n v="2"/>
  </r>
  <r>
    <x v="43"/>
    <d v="1899-12-30T19:34:35"/>
    <d v="2012-08-04T19:34:35"/>
    <s v="Up"/>
    <n v="1"/>
    <n v="2.2400000000000002"/>
    <n v="77.400000000000006"/>
    <n v="1"/>
    <n v="2"/>
    <n v="9.59"/>
    <n v="10.42"/>
    <n v="2"/>
  </r>
  <r>
    <x v="43"/>
    <d v="1899-12-30T19:36:10"/>
    <d v="2012-08-04T19:36:10"/>
    <s v="Up"/>
    <n v="1"/>
    <n v="2.2200000000000002"/>
    <n v="77.099999999999994"/>
    <n v="1"/>
    <n v="2"/>
    <n v="9.59"/>
    <n v="10.42"/>
    <n v="2"/>
  </r>
  <r>
    <x v="43"/>
    <d v="1899-12-30T19:38:36"/>
    <d v="2012-08-04T19:38:36"/>
    <s v="Up"/>
    <n v="1"/>
    <n v="2.69"/>
    <n v="83"/>
    <n v="1"/>
    <n v="2"/>
    <n v="9.59"/>
    <n v="10.42"/>
    <n v="2"/>
  </r>
  <r>
    <x v="43"/>
    <d v="1899-12-30T19:39:30"/>
    <d v="2012-08-04T19:39:30"/>
    <s v="Up"/>
    <n v="1"/>
    <n v="2.52"/>
    <n v="101.4"/>
    <n v="1"/>
    <n v="2"/>
    <n v="9.59"/>
    <n v="10.42"/>
    <n v="2"/>
  </r>
  <r>
    <x v="43"/>
    <d v="1899-12-30T19:43:25"/>
    <d v="2012-08-04T19:43:25"/>
    <s v="Up"/>
    <n v="1"/>
    <n v="2.06"/>
    <n v="91.3"/>
    <n v="1"/>
    <n v="2"/>
    <n v="9.59"/>
    <n v="10.42"/>
    <n v="2"/>
  </r>
  <r>
    <x v="43"/>
    <d v="1899-12-30T20:09:52"/>
    <d v="2012-08-04T20:09:52"/>
    <s v="Up"/>
    <n v="1"/>
    <n v="2.74"/>
    <n v="98.8"/>
    <n v="1"/>
    <n v="2"/>
    <n v="9.59"/>
    <n v="10.42"/>
    <n v="2"/>
  </r>
  <r>
    <x v="43"/>
    <d v="1899-12-30T20:11:05"/>
    <d v="2012-08-04T20:11:05"/>
    <s v="Up"/>
    <n v="1"/>
    <n v="0"/>
    <n v="86.5"/>
    <n v="1"/>
    <n v="2"/>
    <n v="9.59"/>
    <n v="10.42"/>
    <n v="2"/>
  </r>
  <r>
    <x v="43"/>
    <d v="1899-12-30T20:35:59"/>
    <d v="2012-08-04T20:35:59"/>
    <s v="Up"/>
    <n v="1"/>
    <n v="3.55"/>
    <n v="88.1"/>
    <n v="1"/>
    <n v="2"/>
    <n v="9.59"/>
    <n v="10.42"/>
    <n v="2"/>
  </r>
  <r>
    <x v="43"/>
    <d v="1899-12-30T20:40:14"/>
    <d v="2012-08-04T20:40:14"/>
    <s v="Up"/>
    <n v="1"/>
    <n v="4.4400000000000004"/>
    <n v="56.6"/>
    <n v="1"/>
    <n v="2"/>
    <n v="9.59"/>
    <n v="10.42"/>
    <n v="2"/>
  </r>
  <r>
    <x v="43"/>
    <d v="1899-12-30T21:00:07"/>
    <d v="2012-08-04T21:00:07"/>
    <s v="Up"/>
    <n v="1"/>
    <n v="2.21"/>
    <n v="88.5"/>
    <n v="1"/>
    <n v="2"/>
    <n v="9.59"/>
    <n v="10.42"/>
    <n v="2"/>
  </r>
  <r>
    <x v="43"/>
    <d v="1899-12-30T21:01:53"/>
    <d v="2012-08-04T21:01:53"/>
    <s v="Up"/>
    <n v="1"/>
    <n v="5.63"/>
    <n v="58.9"/>
    <n v="1"/>
    <n v="2"/>
    <n v="9.59"/>
    <n v="10.42"/>
    <n v="2"/>
  </r>
  <r>
    <x v="43"/>
    <d v="1899-12-30T21:02:09"/>
    <d v="2012-08-04T21:02:09"/>
    <s v="Up"/>
    <n v="1"/>
    <n v="0"/>
    <n v="78.599999999999994"/>
    <n v="1"/>
    <n v="2"/>
    <n v="9.59"/>
    <n v="10.42"/>
    <n v="2"/>
  </r>
  <r>
    <x v="43"/>
    <d v="1899-12-30T21:03:39"/>
    <d v="2012-08-04T21:03:39"/>
    <s v="Up"/>
    <n v="1"/>
    <n v="5.0999999999999996"/>
    <n v="77.2"/>
    <n v="1"/>
    <n v="2"/>
    <n v="9.59"/>
    <n v="10.42"/>
    <n v="2"/>
  </r>
  <r>
    <x v="43"/>
    <d v="1899-12-30T21:06:26"/>
    <d v="2012-08-04T21:06:26"/>
    <s v="Up"/>
    <n v="1"/>
    <n v="9.66"/>
    <n v="70.3"/>
    <n v="1"/>
    <n v="2"/>
    <n v="9.59"/>
    <n v="10.42"/>
    <n v="1"/>
  </r>
  <r>
    <x v="43"/>
    <d v="1899-12-30T21:11:16"/>
    <d v="2012-08-04T21:11:16"/>
    <s v="Down"/>
    <n v="-1"/>
    <n v="7.01"/>
    <n v="76.3"/>
    <n v="1"/>
    <n v="2"/>
    <n v="9.59"/>
    <n v="10.42"/>
    <n v="-2"/>
  </r>
  <r>
    <x v="43"/>
    <d v="1899-12-30T21:30:28"/>
    <d v="2012-08-04T21:30:28"/>
    <s v="Up"/>
    <n v="1"/>
    <n v="2.74"/>
    <n v="78.8"/>
    <n v="1"/>
    <n v="2"/>
    <n v="9.59"/>
    <n v="10.42"/>
    <n v="2"/>
  </r>
  <r>
    <x v="43"/>
    <d v="1899-12-30T21:43:38"/>
    <d v="2012-08-04T21:43:38"/>
    <s v="Up"/>
    <n v="1"/>
    <n v="2.33"/>
    <n v="79.599999999999994"/>
    <n v="1"/>
    <n v="2"/>
    <n v="9.59"/>
    <n v="10.42"/>
    <n v="2"/>
  </r>
  <r>
    <x v="43"/>
    <d v="1899-12-30T22:06:53"/>
    <d v="2012-08-04T22:06:53"/>
    <s v="Up"/>
    <n v="1"/>
    <n v="1.79"/>
    <n v="91.2"/>
    <n v="1"/>
    <n v="2"/>
    <n v="9.59"/>
    <n v="10.42"/>
    <n v="2"/>
  </r>
  <r>
    <x v="43"/>
    <d v="1899-12-30T22:12:06"/>
    <d v="2012-08-04T22:12:06"/>
    <s v="Up"/>
    <n v="1"/>
    <n v="5.56"/>
    <n v="61.4"/>
    <n v="1"/>
    <n v="2"/>
    <n v="9.59"/>
    <n v="10.42"/>
    <n v="2"/>
  </r>
  <r>
    <x v="43"/>
    <d v="1899-12-30T22:13:02"/>
    <d v="2012-08-04T22:13:02"/>
    <s v="Up"/>
    <n v="1"/>
    <n v="2.93"/>
    <n v="74.7"/>
    <n v="1"/>
    <n v="2"/>
    <n v="9.59"/>
    <n v="10.42"/>
    <n v="2"/>
  </r>
  <r>
    <x v="43"/>
    <d v="1899-12-30T22:13:28"/>
    <d v="2012-08-04T22:13:28"/>
    <s v="Up"/>
    <n v="1"/>
    <n v="2.0499999999999998"/>
    <n v="70.2"/>
    <n v="1"/>
    <n v="2"/>
    <n v="9.59"/>
    <n v="10.42"/>
    <n v="2"/>
  </r>
  <r>
    <x v="43"/>
    <d v="1899-12-30T22:13:51"/>
    <d v="2012-08-04T22:13:51"/>
    <s v="Up"/>
    <n v="1"/>
    <n v="5.27"/>
    <n v="65.7"/>
    <n v="1"/>
    <n v="2"/>
    <n v="9.59"/>
    <n v="10.42"/>
    <n v="2"/>
  </r>
  <r>
    <x v="43"/>
    <d v="1899-12-30T22:14:53"/>
    <d v="2012-08-04T22:14:53"/>
    <s v="Up"/>
    <n v="1"/>
    <n v="3.79"/>
    <n v="77.3"/>
    <n v="1"/>
    <n v="2"/>
    <n v="9.59"/>
    <n v="10.42"/>
    <n v="2"/>
  </r>
  <r>
    <x v="43"/>
    <d v="1899-12-30T22:31:41"/>
    <d v="2012-08-04T22:31:41"/>
    <s v="Up"/>
    <n v="1"/>
    <n v="2.74"/>
    <n v="84.6"/>
    <n v="1"/>
    <n v="2"/>
    <n v="9.59"/>
    <n v="10.42"/>
    <n v="2"/>
  </r>
  <r>
    <x v="43"/>
    <d v="1899-12-30T22:35:13"/>
    <d v="2012-08-04T22:35:13"/>
    <s v="Up"/>
    <n v="1"/>
    <n v="2.17"/>
    <n v="100.1"/>
    <n v="1"/>
    <n v="2"/>
    <n v="9.59"/>
    <n v="10.42"/>
    <n v="2"/>
  </r>
  <r>
    <x v="43"/>
    <d v="1899-12-30T22:38:06"/>
    <d v="2012-08-04T22:38:06"/>
    <s v="Up"/>
    <n v="1"/>
    <n v="2.23"/>
    <n v="89.6"/>
    <n v="1"/>
    <n v="2"/>
    <n v="9.59"/>
    <n v="10.42"/>
    <n v="2"/>
  </r>
  <r>
    <x v="43"/>
    <d v="1899-12-30T22:38:22"/>
    <d v="2012-08-04T22:38:22"/>
    <s v="Up"/>
    <n v="1"/>
    <n v="2.88"/>
    <n v="90.9"/>
    <n v="1"/>
    <n v="2"/>
    <n v="9.59"/>
    <n v="10.42"/>
    <n v="2"/>
  </r>
  <r>
    <x v="43"/>
    <d v="1899-12-30T22:41:33"/>
    <d v="2012-08-04T22:41:33"/>
    <s v="Up"/>
    <n v="1"/>
    <n v="4.6500000000000004"/>
    <n v="69.2"/>
    <n v="1"/>
    <n v="2"/>
    <n v="9.59"/>
    <n v="10.42"/>
    <n v="2"/>
  </r>
  <r>
    <x v="43"/>
    <d v="1899-12-30T22:43:41"/>
    <d v="2012-08-04T22:43:41"/>
    <s v="Up"/>
    <n v="1"/>
    <n v="4.24"/>
    <n v="81.8"/>
    <n v="1"/>
    <n v="2"/>
    <n v="9.59"/>
    <n v="10.42"/>
    <n v="2"/>
  </r>
  <r>
    <x v="43"/>
    <d v="1899-12-30T23:01:44"/>
    <d v="2012-08-04T23:01:44"/>
    <s v="Up"/>
    <n v="1"/>
    <n v="2.23"/>
    <n v="90"/>
    <n v="1"/>
    <n v="2"/>
    <n v="9.59"/>
    <n v="10.42"/>
    <n v="2"/>
  </r>
  <r>
    <x v="43"/>
    <d v="1899-12-30T23:05:15"/>
    <d v="2012-08-04T23:05:15"/>
    <s v="Up"/>
    <n v="1"/>
    <n v="5.92"/>
    <n v="82.3"/>
    <n v="1"/>
    <n v="2"/>
    <n v="9.59"/>
    <n v="10.42"/>
    <n v="2"/>
  </r>
  <r>
    <x v="43"/>
    <d v="1899-12-30T23:08:40"/>
    <d v="2012-08-04T23:08:40"/>
    <s v="Up"/>
    <n v="1"/>
    <n v="1.91"/>
    <n v="86.9"/>
    <n v="1"/>
    <n v="2"/>
    <n v="9.59"/>
    <n v="10.42"/>
    <n v="2"/>
  </r>
  <r>
    <x v="43"/>
    <d v="1899-12-30T23:31:14"/>
    <d v="2012-08-04T23:31:14"/>
    <s v="Up"/>
    <n v="1"/>
    <n v="3.04"/>
    <n v="72.7"/>
    <n v="1"/>
    <n v="2"/>
    <n v="9.59"/>
    <n v="10.42"/>
    <n v="2"/>
  </r>
  <r>
    <x v="43"/>
    <d v="1899-12-30T23:37:35"/>
    <d v="2012-08-04T23:37:35"/>
    <s v="Up"/>
    <n v="1"/>
    <n v="4.6500000000000004"/>
    <n v="85.7"/>
    <n v="1"/>
    <n v="2"/>
    <n v="9.59"/>
    <n v="10.42"/>
    <n v="2"/>
  </r>
  <r>
    <x v="43"/>
    <d v="1899-12-30T23:37:35"/>
    <d v="2012-08-04T23:37:35"/>
    <s v="Up"/>
    <n v="1"/>
    <n v="3.38"/>
    <n v="78.099999999999994"/>
    <n v="1"/>
    <n v="2"/>
    <n v="9.59"/>
    <n v="10.42"/>
    <n v="2"/>
  </r>
  <r>
    <x v="44"/>
    <d v="1899-12-30T00:31:47"/>
    <d v="2012-08-05T00:31:47"/>
    <s v="Up"/>
    <n v="1"/>
    <n v="2.65"/>
    <n v="81.599999999999994"/>
    <n v="1"/>
    <n v="2"/>
    <n v="9.59"/>
    <n v="10.42"/>
    <n v="2"/>
  </r>
  <r>
    <x v="44"/>
    <d v="1899-12-30T00:31:53"/>
    <d v="2012-08-05T00:31:53"/>
    <s v="Up"/>
    <n v="1"/>
    <n v="0"/>
    <n v="54.2"/>
    <n v="1"/>
    <n v="2"/>
    <n v="9.59"/>
    <n v="10.42"/>
    <n v="2"/>
  </r>
  <r>
    <x v="44"/>
    <d v="1899-12-30T00:32:06"/>
    <d v="2012-08-05T00:32:06"/>
    <s v="Up"/>
    <n v="1"/>
    <n v="1.95"/>
    <n v="79.900000000000006"/>
    <n v="1"/>
    <n v="2"/>
    <n v="9.59"/>
    <n v="10.42"/>
    <n v="2"/>
  </r>
  <r>
    <x v="44"/>
    <d v="1899-12-30T00:33:00"/>
    <d v="2012-08-05T00:33:00"/>
    <s v="Down"/>
    <n v="-1"/>
    <n v="6.74"/>
    <n v="68"/>
    <n v="1"/>
    <n v="2"/>
    <n v="9.59"/>
    <n v="10.42"/>
    <n v="-2"/>
  </r>
  <r>
    <x v="44"/>
    <d v="1899-12-30T02:41:22"/>
    <d v="2012-08-05T02:41:22"/>
    <s v="Up"/>
    <n v="1"/>
    <n v="3.62"/>
    <n v="81"/>
    <n v="1"/>
    <n v="2"/>
    <n v="9.59"/>
    <n v="10.42"/>
    <n v="2"/>
  </r>
  <r>
    <x v="44"/>
    <d v="1899-12-30T04:31:59"/>
    <d v="2012-08-05T04:31:59"/>
    <s v="Up"/>
    <n v="1"/>
    <n v="3.87"/>
    <n v="70.5"/>
    <n v="1"/>
    <n v="2"/>
    <n v="9.59"/>
    <n v="10.42"/>
    <n v="2"/>
  </r>
  <r>
    <x v="44"/>
    <d v="1899-12-30T06:03:19"/>
    <d v="2012-08-05T06:03:19"/>
    <s v="Up"/>
    <n v="1"/>
    <n v="2.66"/>
    <n v="88.5"/>
    <n v="1"/>
    <n v="2"/>
    <n v="9.59"/>
    <n v="10.42"/>
    <n v="2"/>
  </r>
  <r>
    <x v="44"/>
    <d v="1899-12-30T06:06:27"/>
    <d v="2012-08-05T06:06:27"/>
    <s v="Up"/>
    <n v="1"/>
    <n v="0"/>
    <n v="82.5"/>
    <n v="1"/>
    <n v="2"/>
    <n v="9.59"/>
    <n v="10.42"/>
    <n v="2"/>
  </r>
  <r>
    <x v="44"/>
    <d v="1899-12-30T06:12:49"/>
    <d v="2012-08-05T06:12:49"/>
    <s v="Up"/>
    <n v="1"/>
    <n v="2.74"/>
    <n v="71.5"/>
    <n v="1"/>
    <n v="2"/>
    <n v="9.59"/>
    <n v="10.42"/>
    <n v="2"/>
  </r>
  <r>
    <x v="44"/>
    <d v="1899-12-30T06:35:43"/>
    <d v="2012-08-05T06:35:43"/>
    <s v="Up"/>
    <n v="1"/>
    <n v="3.03"/>
    <n v="66"/>
    <n v="1"/>
    <n v="2"/>
    <n v="9.59"/>
    <n v="10.42"/>
    <n v="2"/>
  </r>
  <r>
    <x v="44"/>
    <d v="1899-12-30T07:03:37"/>
    <d v="2012-08-05T07:03:37"/>
    <s v="Up"/>
    <n v="1"/>
    <n v="6.06"/>
    <n v="73.5"/>
    <n v="1"/>
    <n v="2"/>
    <n v="9.59"/>
    <n v="10.42"/>
    <n v="2"/>
  </r>
  <r>
    <x v="44"/>
    <d v="1899-12-30T08:44:23"/>
    <d v="2012-08-05T08:44:23"/>
    <s v="Up"/>
    <n v="1"/>
    <n v="2.12"/>
    <n v="65.099999999999994"/>
    <n v="1"/>
    <n v="2"/>
    <n v="9.59"/>
    <n v="10.42"/>
    <n v="2"/>
  </r>
  <r>
    <x v="44"/>
    <d v="1899-12-30T10:06:18"/>
    <d v="2012-08-05T10:06:18"/>
    <s v="Up"/>
    <n v="1"/>
    <n v="2.99"/>
    <n v="74"/>
    <n v="1"/>
    <n v="2"/>
    <n v="9.59"/>
    <n v="10.42"/>
    <n v="2"/>
  </r>
  <r>
    <x v="44"/>
    <d v="1899-12-30T10:32:16"/>
    <d v="2012-08-05T10:32:16"/>
    <s v="Up"/>
    <n v="1"/>
    <n v="2.06"/>
    <n v="77"/>
    <n v="1"/>
    <n v="2"/>
    <n v="9.59"/>
    <n v="10.42"/>
    <n v="2"/>
  </r>
  <r>
    <x v="44"/>
    <d v="1899-12-30T10:34:11"/>
    <d v="2012-08-05T10:34:11"/>
    <s v="Up"/>
    <n v="1"/>
    <n v="3.41"/>
    <n v="77"/>
    <n v="1"/>
    <n v="2"/>
    <n v="9.59"/>
    <n v="10.42"/>
    <n v="2"/>
  </r>
  <r>
    <x v="44"/>
    <d v="1899-12-30T10:34:32"/>
    <d v="2012-08-05T10:34:32"/>
    <s v="Up"/>
    <n v="1"/>
    <n v="2.0499999999999998"/>
    <n v="76.2"/>
    <n v="1"/>
    <n v="2"/>
    <n v="9.59"/>
    <n v="10.42"/>
    <n v="2"/>
  </r>
  <r>
    <x v="44"/>
    <d v="1899-12-30T10:41:18"/>
    <d v="2012-08-05T10:41:18"/>
    <s v="Up"/>
    <n v="1"/>
    <n v="7.15"/>
    <n v="67.8"/>
    <n v="1"/>
    <n v="2"/>
    <n v="9.59"/>
    <n v="10.42"/>
    <n v="2"/>
  </r>
  <r>
    <x v="44"/>
    <d v="1899-12-30T10:42:24"/>
    <d v="2012-08-05T10:42:24"/>
    <s v="Up"/>
    <n v="1"/>
    <n v="2.27"/>
    <n v="80.5"/>
    <n v="1"/>
    <n v="2"/>
    <n v="9.59"/>
    <n v="10.42"/>
    <n v="2"/>
  </r>
  <r>
    <x v="44"/>
    <d v="1899-12-30T10:42:48"/>
    <d v="2012-08-05T10:42:48"/>
    <s v="Up"/>
    <n v="1"/>
    <n v="3.26"/>
    <n v="85.2"/>
    <n v="1"/>
    <n v="2"/>
    <n v="9.59"/>
    <n v="10.42"/>
    <n v="2"/>
  </r>
  <r>
    <x v="44"/>
    <d v="1899-12-30T11:02:22"/>
    <d v="2012-08-05T11:02:22"/>
    <s v="Up"/>
    <n v="1"/>
    <n v="4.93"/>
    <n v="53.5"/>
    <n v="1"/>
    <n v="2"/>
    <n v="9.59"/>
    <n v="10.42"/>
    <n v="2"/>
  </r>
  <r>
    <x v="44"/>
    <d v="1899-12-30T11:06:51"/>
    <d v="2012-08-05T11:06:51"/>
    <s v="Up"/>
    <n v="1"/>
    <n v="3.65"/>
    <n v="63.9"/>
    <n v="1"/>
    <n v="2"/>
    <n v="9.59"/>
    <n v="10.42"/>
    <n v="2"/>
  </r>
  <r>
    <x v="44"/>
    <d v="1899-12-30T11:07:00"/>
    <d v="2012-08-05T11:07:00"/>
    <s v="Up"/>
    <n v="1"/>
    <n v="2.2000000000000002"/>
    <n v="73"/>
    <n v="1"/>
    <n v="2"/>
    <n v="9.59"/>
    <n v="10.42"/>
    <n v="2"/>
  </r>
  <r>
    <x v="44"/>
    <d v="1899-12-30T11:10:55"/>
    <d v="2012-08-05T11:10:55"/>
    <s v="Up"/>
    <n v="1"/>
    <n v="2.2599999999999998"/>
    <n v="104"/>
    <n v="1"/>
    <n v="2"/>
    <n v="9.59"/>
    <n v="10.42"/>
    <n v="2"/>
  </r>
  <r>
    <x v="44"/>
    <d v="1899-12-30T11:12:18"/>
    <d v="2012-08-05T11:12:18"/>
    <s v="Up"/>
    <n v="1"/>
    <n v="2.96"/>
    <n v="86.2"/>
    <n v="1"/>
    <n v="2"/>
    <n v="9.59"/>
    <n v="10.42"/>
    <n v="2"/>
  </r>
  <r>
    <x v="44"/>
    <d v="1899-12-30T11:39:03"/>
    <d v="2012-08-05T11:39:03"/>
    <s v="Up"/>
    <n v="1"/>
    <n v="3.19"/>
    <n v="73.400000000000006"/>
    <n v="1"/>
    <n v="2"/>
    <n v="9.59"/>
    <n v="10.42"/>
    <n v="2"/>
  </r>
  <r>
    <x v="44"/>
    <d v="1899-12-30T11:44:03"/>
    <d v="2012-08-05T11:44:03"/>
    <s v="Up"/>
    <n v="1"/>
    <n v="2.56"/>
    <n v="83.6"/>
    <n v="1"/>
    <n v="2"/>
    <n v="9.59"/>
    <n v="10.42"/>
    <n v="2"/>
  </r>
  <r>
    <x v="44"/>
    <d v="1899-12-30T12:01:17"/>
    <d v="2012-08-05T12:01:17"/>
    <s v="Up"/>
    <n v="1"/>
    <n v="3.28"/>
    <n v="81.900000000000006"/>
    <n v="1"/>
    <n v="2"/>
    <n v="9.59"/>
    <n v="10.42"/>
    <n v="2"/>
  </r>
  <r>
    <x v="44"/>
    <d v="1899-12-30T12:06:54"/>
    <d v="2012-08-05T12:06:54"/>
    <s v="Up"/>
    <n v="1"/>
    <n v="1.93"/>
    <n v="99"/>
    <n v="1"/>
    <n v="2"/>
    <n v="9.59"/>
    <n v="10.42"/>
    <n v="2"/>
  </r>
  <r>
    <x v="44"/>
    <d v="1899-12-30T12:14:21"/>
    <d v="2012-08-05T12:14:21"/>
    <s v="Up"/>
    <n v="1"/>
    <n v="3.65"/>
    <n v="77.400000000000006"/>
    <n v="1"/>
    <n v="2"/>
    <n v="9.59"/>
    <n v="10.42"/>
    <n v="2"/>
  </r>
  <r>
    <x v="44"/>
    <d v="1899-12-30T13:02:49"/>
    <d v="2012-08-05T13:02:49"/>
    <s v="Up"/>
    <n v="1"/>
    <n v="2.21"/>
    <n v="83.5"/>
    <n v="1"/>
    <n v="2"/>
    <n v="9.59"/>
    <n v="10.42"/>
    <n v="2"/>
  </r>
  <r>
    <x v="44"/>
    <d v="1899-12-30T13:02:55"/>
    <d v="2012-08-05T13:02:55"/>
    <s v="Up"/>
    <n v="1"/>
    <n v="8.02"/>
    <n v="89.3"/>
    <n v="1"/>
    <n v="2"/>
    <n v="9.59"/>
    <n v="10.42"/>
    <n v="2"/>
  </r>
  <r>
    <x v="44"/>
    <d v="1899-12-30T13:05:28"/>
    <d v="2012-08-05T13:05:28"/>
    <s v="Up"/>
    <n v="1"/>
    <n v="2.2000000000000002"/>
    <n v="78.099999999999994"/>
    <n v="1"/>
    <n v="2"/>
    <n v="9.59"/>
    <n v="10.42"/>
    <n v="2"/>
  </r>
  <r>
    <x v="44"/>
    <d v="1899-12-30T13:06:28"/>
    <d v="2012-08-05T13:06:28"/>
    <s v="Up"/>
    <n v="1"/>
    <n v="2.16"/>
    <n v="76"/>
    <n v="1"/>
    <n v="2"/>
    <n v="9.59"/>
    <n v="10.42"/>
    <n v="2"/>
  </r>
  <r>
    <x v="44"/>
    <d v="1899-12-30T13:12:36"/>
    <d v="2012-08-05T13:12:36"/>
    <s v="Up"/>
    <n v="1"/>
    <n v="7.11"/>
    <n v="84.2"/>
    <n v="1"/>
    <n v="2"/>
    <n v="9.59"/>
    <n v="10.42"/>
    <n v="2"/>
  </r>
  <r>
    <x v="44"/>
    <d v="1899-12-30T13:32:19"/>
    <d v="2012-08-05T13:32:19"/>
    <s v="Up"/>
    <n v="1"/>
    <n v="1.95"/>
    <n v="98.2"/>
    <n v="1"/>
    <n v="2"/>
    <n v="9.59"/>
    <n v="10.42"/>
    <n v="2"/>
  </r>
  <r>
    <x v="44"/>
    <d v="1899-12-30T13:32:20"/>
    <d v="2012-08-05T13:32:20"/>
    <s v="Up"/>
    <n v="1"/>
    <n v="3.67"/>
    <n v="64.400000000000006"/>
    <n v="1"/>
    <n v="2"/>
    <n v="9.59"/>
    <n v="10.42"/>
    <n v="2"/>
  </r>
  <r>
    <x v="44"/>
    <d v="1899-12-30T13:40:52"/>
    <d v="2012-08-05T13:40:52"/>
    <s v="Up"/>
    <n v="1"/>
    <n v="2.88"/>
    <n v="83"/>
    <n v="1"/>
    <n v="2"/>
    <n v="9.59"/>
    <n v="10.42"/>
    <n v="2"/>
  </r>
  <r>
    <x v="44"/>
    <d v="1899-12-30T14:04:21"/>
    <d v="2012-08-05T14:04:21"/>
    <s v="Up"/>
    <n v="1"/>
    <n v="1.68"/>
    <n v="77.8"/>
    <n v="1"/>
    <n v="2"/>
    <n v="9.59"/>
    <n v="10.42"/>
    <n v="2"/>
  </r>
  <r>
    <x v="44"/>
    <d v="1899-12-30T14:05:41"/>
    <d v="2012-08-05T14:05:41"/>
    <s v="Up"/>
    <n v="1"/>
    <n v="2.84"/>
    <n v="84.8"/>
    <n v="1"/>
    <n v="2"/>
    <n v="9.59"/>
    <n v="10.42"/>
    <n v="2"/>
  </r>
  <r>
    <x v="44"/>
    <d v="1899-12-30T14:07:38"/>
    <d v="2012-08-05T14:07:38"/>
    <s v="Up"/>
    <n v="1"/>
    <n v="5.61"/>
    <n v="70.5"/>
    <n v="1"/>
    <n v="2"/>
    <n v="9.59"/>
    <n v="10.42"/>
    <n v="2"/>
  </r>
  <r>
    <x v="44"/>
    <d v="1899-12-30T14:08:37"/>
    <d v="2012-08-05T14:08:37"/>
    <s v="Up"/>
    <n v="1"/>
    <n v="2.69"/>
    <n v="84.4"/>
    <n v="1"/>
    <n v="2"/>
    <n v="9.59"/>
    <n v="10.42"/>
    <n v="2"/>
  </r>
  <r>
    <x v="44"/>
    <d v="1899-12-30T14:09:31"/>
    <d v="2012-08-05T14:09:31"/>
    <s v="Up"/>
    <n v="1"/>
    <n v="1.77"/>
    <n v="82.1"/>
    <n v="1"/>
    <n v="2"/>
    <n v="9.59"/>
    <n v="10.42"/>
    <n v="2"/>
  </r>
  <r>
    <x v="44"/>
    <d v="1899-12-30T14:11:45"/>
    <d v="2012-08-05T14:11:45"/>
    <s v="Up"/>
    <n v="1"/>
    <n v="3.98"/>
    <n v="76.5"/>
    <n v="1"/>
    <n v="2"/>
    <n v="9.59"/>
    <n v="10.42"/>
    <n v="2"/>
  </r>
  <r>
    <x v="44"/>
    <d v="1899-12-30T15:04:21"/>
    <d v="2012-08-05T15:04:21"/>
    <s v="Up"/>
    <n v="1"/>
    <n v="2.46"/>
    <n v="69.3"/>
    <n v="1"/>
    <n v="2"/>
    <n v="9.59"/>
    <n v="10.42"/>
    <n v="2"/>
  </r>
  <r>
    <x v="44"/>
    <d v="1899-12-30T15:05:16"/>
    <d v="2012-08-05T15:05:16"/>
    <s v="Up"/>
    <n v="1"/>
    <n v="4.6500000000000004"/>
    <n v="61.2"/>
    <n v="1"/>
    <n v="2"/>
    <n v="9.59"/>
    <n v="10.42"/>
    <n v="2"/>
  </r>
  <r>
    <x v="44"/>
    <d v="1899-12-30T15:14:26"/>
    <d v="2012-08-05T15:14:26"/>
    <s v="Up"/>
    <n v="1"/>
    <n v="5.13"/>
    <n v="77.2"/>
    <n v="1"/>
    <n v="2"/>
    <n v="9.59"/>
    <n v="10.42"/>
    <n v="2"/>
  </r>
  <r>
    <x v="44"/>
    <d v="1899-12-30T15:32:06"/>
    <d v="2012-08-05T15:32:06"/>
    <s v="Up"/>
    <n v="1"/>
    <n v="4.32"/>
    <n v="71"/>
    <n v="1"/>
    <n v="2"/>
    <n v="9.59"/>
    <n v="10.42"/>
    <n v="2"/>
  </r>
  <r>
    <x v="44"/>
    <d v="1899-12-30T15:40:48"/>
    <d v="2012-08-05T15:40:48"/>
    <s v="Up"/>
    <n v="1"/>
    <n v="2.23"/>
    <n v="86.1"/>
    <n v="1"/>
    <n v="2"/>
    <n v="9.59"/>
    <n v="10.42"/>
    <n v="2"/>
  </r>
  <r>
    <x v="44"/>
    <d v="1899-12-30T15:41:27"/>
    <d v="2012-08-05T15:41:27"/>
    <s v="Up"/>
    <n v="1"/>
    <n v="4.9800000000000004"/>
    <n v="66.900000000000006"/>
    <n v="1"/>
    <n v="2"/>
    <n v="9.59"/>
    <n v="10.42"/>
    <n v="2"/>
  </r>
  <r>
    <x v="44"/>
    <d v="1899-12-30T15:42:59"/>
    <d v="2012-08-05T15:42:59"/>
    <s v="Up"/>
    <n v="1"/>
    <n v="2.69"/>
    <n v="80.900000000000006"/>
    <n v="1"/>
    <n v="2"/>
    <n v="9.59"/>
    <n v="10.42"/>
    <n v="2"/>
  </r>
  <r>
    <x v="44"/>
    <d v="1899-12-30T16:03:38"/>
    <d v="2012-08-05T16:03:38"/>
    <s v="Up"/>
    <n v="1"/>
    <n v="2.27"/>
    <n v="86.2"/>
    <n v="1"/>
    <n v="2"/>
    <n v="9.59"/>
    <n v="10.42"/>
    <n v="2"/>
  </r>
  <r>
    <x v="44"/>
    <d v="1899-12-30T16:10:13"/>
    <d v="2012-08-05T16:10:13"/>
    <s v="Up"/>
    <n v="1"/>
    <n v="2.1"/>
    <n v="77.2"/>
    <n v="1"/>
    <n v="2"/>
    <n v="9.59"/>
    <n v="10.42"/>
    <n v="2"/>
  </r>
  <r>
    <x v="44"/>
    <d v="1899-12-30T16:12:44"/>
    <d v="2012-08-05T16:12:44"/>
    <s v="Up"/>
    <n v="1"/>
    <n v="3.13"/>
    <n v="76.8"/>
    <n v="1"/>
    <n v="2"/>
    <n v="9.59"/>
    <n v="10.42"/>
    <n v="2"/>
  </r>
  <r>
    <x v="44"/>
    <d v="1899-12-30T16:14:22"/>
    <d v="2012-08-05T16:14:22"/>
    <s v="Up"/>
    <n v="1"/>
    <n v="2.19"/>
    <n v="70.2"/>
    <n v="1"/>
    <n v="2"/>
    <n v="9.59"/>
    <n v="10.42"/>
    <n v="2"/>
  </r>
  <r>
    <x v="44"/>
    <d v="1899-12-30T16:31:36"/>
    <d v="2012-08-05T16:31:36"/>
    <s v="Up"/>
    <n v="1"/>
    <n v="4.59"/>
    <n v="75.900000000000006"/>
    <n v="1"/>
    <n v="2"/>
    <n v="9.59"/>
    <n v="10.42"/>
    <n v="2"/>
  </r>
  <r>
    <x v="44"/>
    <d v="1899-12-30T16:32:29"/>
    <d v="2012-08-05T16:32:29"/>
    <s v="Up"/>
    <n v="1"/>
    <n v="2.89"/>
    <n v="76.5"/>
    <n v="1"/>
    <n v="2"/>
    <n v="9.59"/>
    <n v="10.42"/>
    <n v="2"/>
  </r>
  <r>
    <x v="44"/>
    <d v="1899-12-30T16:34:48"/>
    <d v="2012-08-05T16:34:48"/>
    <s v="Up"/>
    <n v="1"/>
    <n v="2.74"/>
    <n v="79"/>
    <n v="1"/>
    <n v="2"/>
    <n v="9.59"/>
    <n v="10.42"/>
    <n v="2"/>
  </r>
  <r>
    <x v="44"/>
    <d v="1899-12-30T16:38:55"/>
    <d v="2012-08-05T16:38:55"/>
    <s v="Up"/>
    <n v="1"/>
    <n v="2.5499999999999998"/>
    <n v="97.3"/>
    <n v="1"/>
    <n v="2"/>
    <n v="9.59"/>
    <n v="10.42"/>
    <n v="2"/>
  </r>
  <r>
    <x v="44"/>
    <d v="1899-12-30T16:40:54"/>
    <d v="2012-08-05T16:40:54"/>
    <s v="Up"/>
    <n v="1"/>
    <n v="3.61"/>
    <n v="63.2"/>
    <n v="1"/>
    <n v="2"/>
    <n v="9.59"/>
    <n v="10.42"/>
    <n v="2"/>
  </r>
  <r>
    <x v="44"/>
    <d v="1899-12-30T17:11:18"/>
    <d v="2012-08-05T17:11:18"/>
    <s v="Up"/>
    <n v="1"/>
    <n v="2.15"/>
    <n v="75.099999999999994"/>
    <n v="1"/>
    <n v="2"/>
    <n v="9.59"/>
    <n v="10.42"/>
    <n v="2"/>
  </r>
  <r>
    <x v="44"/>
    <d v="1899-12-30T17:14:51"/>
    <d v="2012-08-05T17:14:51"/>
    <s v="Up"/>
    <n v="1"/>
    <n v="2.5"/>
    <n v="97"/>
    <n v="1"/>
    <n v="2"/>
    <n v="9.59"/>
    <n v="10.42"/>
    <n v="2"/>
  </r>
  <r>
    <x v="44"/>
    <d v="1899-12-30T17:30:30"/>
    <d v="2012-08-05T17:30:30"/>
    <s v="Up"/>
    <n v="1"/>
    <n v="3.03"/>
    <n v="58.9"/>
    <n v="1"/>
    <n v="2"/>
    <n v="9.59"/>
    <n v="10.42"/>
    <n v="2"/>
  </r>
  <r>
    <x v="44"/>
    <d v="1899-12-30T17:30:33"/>
    <d v="2012-08-05T17:30:33"/>
    <s v="Up"/>
    <n v="1"/>
    <n v="2.36"/>
    <n v="84.2"/>
    <n v="1"/>
    <n v="2"/>
    <n v="9.59"/>
    <n v="10.42"/>
    <n v="2"/>
  </r>
  <r>
    <x v="44"/>
    <d v="1899-12-30T17:34:25"/>
    <d v="2012-08-05T17:34:25"/>
    <s v="Up"/>
    <n v="1"/>
    <n v="2.77"/>
    <n v="66.400000000000006"/>
    <n v="1"/>
    <n v="2"/>
    <n v="9.59"/>
    <n v="10.42"/>
    <n v="2"/>
  </r>
  <r>
    <x v="44"/>
    <d v="1899-12-30T17:36:39"/>
    <d v="2012-08-05T17:36:39"/>
    <s v="Up"/>
    <n v="1"/>
    <n v="2.91"/>
    <n v="75.7"/>
    <n v="1"/>
    <n v="2"/>
    <n v="9.59"/>
    <n v="10.42"/>
    <n v="2"/>
  </r>
  <r>
    <x v="44"/>
    <d v="1899-12-30T17:43:16"/>
    <d v="2012-08-05T17:43:16"/>
    <s v="Up"/>
    <n v="1"/>
    <n v="3.64"/>
    <n v="79.2"/>
    <n v="1"/>
    <n v="2"/>
    <n v="9.59"/>
    <n v="10.42"/>
    <n v="2"/>
  </r>
  <r>
    <x v="44"/>
    <d v="1899-12-30T17:44:13"/>
    <d v="2012-08-05T17:44:13"/>
    <s v="Up"/>
    <n v="1"/>
    <n v="2.8"/>
    <n v="78.900000000000006"/>
    <n v="1"/>
    <n v="2"/>
    <n v="9.59"/>
    <n v="10.42"/>
    <n v="2"/>
  </r>
  <r>
    <x v="44"/>
    <d v="1899-12-30T18:00:36"/>
    <d v="2012-08-05T18:00:36"/>
    <s v="Up"/>
    <n v="1"/>
    <n v="3.17"/>
    <n v="71.599999999999994"/>
    <n v="1"/>
    <n v="2"/>
    <n v="9.59"/>
    <n v="10.42"/>
    <n v="2"/>
  </r>
  <r>
    <x v="44"/>
    <d v="1899-12-30T18:10:36"/>
    <d v="2012-08-05T18:10:36"/>
    <s v="Up"/>
    <n v="1"/>
    <n v="2.71"/>
    <n v="71.2"/>
    <n v="1"/>
    <n v="2"/>
    <n v="9.59"/>
    <n v="10.42"/>
    <n v="2"/>
  </r>
  <r>
    <x v="44"/>
    <d v="1899-12-30T18:44:31"/>
    <d v="2012-08-05T18:44:31"/>
    <s v="Up"/>
    <n v="1"/>
    <n v="8.42"/>
    <n v="83.3"/>
    <n v="1"/>
    <n v="2"/>
    <n v="9.59"/>
    <n v="10.42"/>
    <n v="2"/>
  </r>
  <r>
    <x v="44"/>
    <d v="1899-12-30T19:02:00"/>
    <d v="2012-08-05T19:02:00"/>
    <s v="Up"/>
    <n v="1"/>
    <n v="2.19"/>
    <n v="72.8"/>
    <n v="1"/>
    <n v="2"/>
    <n v="9.59"/>
    <n v="10.42"/>
    <n v="2"/>
  </r>
  <r>
    <x v="44"/>
    <d v="1899-12-30T19:06:02"/>
    <d v="2012-08-05T19:06:02"/>
    <s v="Up"/>
    <n v="1"/>
    <n v="2.34"/>
    <n v="93.8"/>
    <n v="1"/>
    <n v="2"/>
    <n v="9.59"/>
    <n v="10.42"/>
    <n v="2"/>
  </r>
  <r>
    <x v="44"/>
    <d v="1899-12-30T19:08:00"/>
    <d v="2012-08-05T19:08:00"/>
    <s v="Up"/>
    <n v="1"/>
    <n v="3.71"/>
    <n v="81.400000000000006"/>
    <n v="1"/>
    <n v="2"/>
    <n v="9.59"/>
    <n v="10.42"/>
    <n v="2"/>
  </r>
  <r>
    <x v="44"/>
    <d v="1899-12-30T19:43:25"/>
    <d v="2012-08-05T19:43:25"/>
    <s v="Up"/>
    <n v="1"/>
    <n v="2.09"/>
    <n v="80.7"/>
    <n v="1"/>
    <n v="2"/>
    <n v="9.59"/>
    <n v="10.42"/>
    <n v="2"/>
  </r>
  <r>
    <x v="44"/>
    <d v="1899-12-30T20:30:56"/>
    <d v="2012-08-05T20:30:56"/>
    <s v="Up"/>
    <n v="1"/>
    <n v="2.63"/>
    <n v="76.2"/>
    <n v="1"/>
    <n v="2"/>
    <n v="9.59"/>
    <n v="10.42"/>
    <n v="2"/>
  </r>
  <r>
    <x v="44"/>
    <d v="1899-12-30T21:04:06"/>
    <d v="2012-08-05T21:04:06"/>
    <s v="Up"/>
    <n v="1"/>
    <n v="4.05"/>
    <n v="79.2"/>
    <n v="1"/>
    <n v="2"/>
    <n v="9.59"/>
    <n v="10.42"/>
    <n v="2"/>
  </r>
  <r>
    <x v="44"/>
    <d v="1899-12-30T21:10:19"/>
    <d v="2012-08-05T21:10:19"/>
    <s v="Up"/>
    <n v="1"/>
    <n v="2.98"/>
    <n v="59.3"/>
    <n v="1"/>
    <n v="2"/>
    <n v="9.59"/>
    <n v="10.42"/>
    <n v="2"/>
  </r>
  <r>
    <x v="44"/>
    <d v="1899-12-30T21:34:30"/>
    <d v="2012-08-05T21:34:30"/>
    <s v="Up"/>
    <n v="1"/>
    <n v="2.73"/>
    <n v="66.5"/>
    <n v="1"/>
    <n v="2"/>
    <n v="9.59"/>
    <n v="10.42"/>
    <n v="2"/>
  </r>
  <r>
    <x v="44"/>
    <d v="1899-12-30T21:39:36"/>
    <d v="2012-08-05T21:39:36"/>
    <s v="Up"/>
    <n v="1"/>
    <n v="3.68"/>
    <n v="90.2"/>
    <n v="1"/>
    <n v="2"/>
    <n v="9.59"/>
    <n v="10.42"/>
    <n v="2"/>
  </r>
  <r>
    <x v="44"/>
    <d v="1899-12-30T22:08:32"/>
    <d v="2012-08-05T22:08:32"/>
    <s v="Up"/>
    <n v="1"/>
    <n v="2.7"/>
    <n v="76"/>
    <n v="1"/>
    <n v="2"/>
    <n v="9.59"/>
    <n v="10.42"/>
    <n v="2"/>
  </r>
  <r>
    <x v="44"/>
    <d v="1899-12-30T22:10:06"/>
    <d v="2012-08-05T22:10:06"/>
    <s v="Up"/>
    <n v="1"/>
    <n v="4.12"/>
    <n v="108.2"/>
    <n v="1"/>
    <n v="2"/>
    <n v="9.59"/>
    <n v="10.42"/>
    <n v="2"/>
  </r>
  <r>
    <x v="44"/>
    <d v="1899-12-30T22:32:21"/>
    <d v="2012-08-05T22:32:21"/>
    <s v="Up"/>
    <n v="1"/>
    <n v="2.21"/>
    <n v="104.5"/>
    <n v="1"/>
    <n v="2"/>
    <n v="9.59"/>
    <n v="10.42"/>
    <n v="2"/>
  </r>
  <r>
    <x v="44"/>
    <d v="1899-12-30T22:38:08"/>
    <d v="2012-08-05T22:38:08"/>
    <s v="Up"/>
    <n v="1"/>
    <n v="3.08"/>
    <n v="78.3"/>
    <n v="1"/>
    <n v="2"/>
    <n v="9.59"/>
    <n v="10.42"/>
    <n v="2"/>
  </r>
  <r>
    <x v="44"/>
    <d v="1899-12-30T23:08:40"/>
    <d v="2012-08-05T23:08:40"/>
    <s v="Up"/>
    <n v="1"/>
    <n v="2.77"/>
    <n v="86.1"/>
    <n v="1"/>
    <n v="2"/>
    <n v="9.59"/>
    <n v="10.42"/>
    <n v="2"/>
  </r>
  <r>
    <x v="44"/>
    <d v="1899-12-30T23:38:49"/>
    <d v="2012-08-05T23:38:49"/>
    <s v="Up"/>
    <n v="1"/>
    <n v="2.37"/>
    <n v="92.2"/>
    <n v="1"/>
    <n v="2"/>
    <n v="9.59"/>
    <n v="10.42"/>
    <n v="2"/>
  </r>
  <r>
    <x v="44"/>
    <d v="1899-12-30T23:44:24"/>
    <d v="2012-08-05T23:44:24"/>
    <s v="Up"/>
    <n v="1"/>
    <n v="3.15"/>
    <n v="93.9"/>
    <n v="1"/>
    <n v="2"/>
    <n v="9.59"/>
    <n v="10.42"/>
    <n v="2"/>
  </r>
  <r>
    <x v="45"/>
    <d v="1899-12-30T12:01:05"/>
    <d v="2012-08-06T12:01:05"/>
    <s v="Up"/>
    <n v="1"/>
    <n v="3.82"/>
    <n v="55.2"/>
    <n v="1"/>
    <n v="2"/>
    <n v="9.59"/>
    <n v="10.42"/>
    <n v="2"/>
  </r>
  <r>
    <x v="45"/>
    <d v="1899-12-30T12:02:00"/>
    <d v="2012-08-06T12:02:00"/>
    <s v="Up"/>
    <n v="1"/>
    <n v="4.0199999999999996"/>
    <n v="71"/>
    <n v="1"/>
    <n v="2"/>
    <n v="9.59"/>
    <n v="10.42"/>
    <n v="2"/>
  </r>
  <r>
    <x v="45"/>
    <d v="1899-12-30T12:02:22"/>
    <d v="2012-08-06T12:02:22"/>
    <s v="Up"/>
    <n v="1"/>
    <n v="2.0699999999999998"/>
    <n v="72.5"/>
    <n v="1"/>
    <n v="2"/>
    <n v="9.59"/>
    <n v="10.42"/>
    <n v="2"/>
  </r>
  <r>
    <x v="45"/>
    <d v="1899-12-30T12:03:31"/>
    <d v="2012-08-06T12:03:31"/>
    <s v="Up"/>
    <n v="1"/>
    <n v="4.6500000000000004"/>
    <n v="61"/>
    <n v="1"/>
    <n v="2"/>
    <n v="9.59"/>
    <n v="10.42"/>
    <n v="2"/>
  </r>
  <r>
    <x v="45"/>
    <d v="1899-12-30T12:06:41"/>
    <d v="2012-08-06T12:06:41"/>
    <s v="Up"/>
    <n v="1"/>
    <n v="1.94"/>
    <n v="102.3"/>
    <n v="1"/>
    <n v="2"/>
    <n v="9.59"/>
    <n v="10.42"/>
    <n v="2"/>
  </r>
  <r>
    <x v="45"/>
    <d v="1899-12-30T12:09:32"/>
    <d v="2012-08-06T12:09:32"/>
    <s v="Up"/>
    <n v="1"/>
    <n v="5.79"/>
    <n v="60.6"/>
    <n v="1"/>
    <n v="2"/>
    <n v="9.59"/>
    <n v="10.42"/>
    <n v="2"/>
  </r>
  <r>
    <x v="45"/>
    <d v="1899-12-30T12:11:31"/>
    <d v="2012-08-06T12:11:31"/>
    <s v="Up"/>
    <n v="1"/>
    <n v="3.77"/>
    <n v="81.5"/>
    <n v="1"/>
    <n v="2"/>
    <n v="9.59"/>
    <n v="10.42"/>
    <n v="2"/>
  </r>
  <r>
    <x v="45"/>
    <d v="1899-12-30T12:35:23"/>
    <d v="2012-08-06T12:35:23"/>
    <s v="Up"/>
    <n v="1"/>
    <n v="1.98"/>
    <n v="83.7"/>
    <n v="1"/>
    <n v="2"/>
    <n v="9.59"/>
    <n v="10.42"/>
    <n v="2"/>
  </r>
  <r>
    <x v="45"/>
    <d v="1899-12-30T12:37:52"/>
    <d v="2012-08-06T12:37:52"/>
    <s v="Up"/>
    <n v="1"/>
    <n v="2.2000000000000002"/>
    <n v="54.4"/>
    <n v="1"/>
    <n v="2"/>
    <n v="9.59"/>
    <n v="10.42"/>
    <n v="2"/>
  </r>
  <r>
    <x v="45"/>
    <d v="1899-12-30T12:44:29"/>
    <d v="2012-08-06T12:44:29"/>
    <s v="Up"/>
    <n v="1"/>
    <n v="4.38"/>
    <n v="62.7"/>
    <n v="1"/>
    <n v="2"/>
    <n v="9.59"/>
    <n v="10.42"/>
    <n v="2"/>
  </r>
  <r>
    <x v="45"/>
    <d v="1899-12-30T13:00:03"/>
    <d v="2012-08-06T13:00:03"/>
    <s v="Up"/>
    <n v="1"/>
    <n v="2.88"/>
    <n v="54"/>
    <n v="1"/>
    <n v="2"/>
    <n v="9.59"/>
    <n v="10.42"/>
    <n v="2"/>
  </r>
  <r>
    <x v="45"/>
    <d v="1899-12-30T13:03:31"/>
    <d v="2012-08-06T13:03:31"/>
    <s v="Up"/>
    <n v="1"/>
    <n v="2.02"/>
    <n v="73.099999999999994"/>
    <n v="1"/>
    <n v="2"/>
    <n v="9.59"/>
    <n v="10.42"/>
    <n v="2"/>
  </r>
  <r>
    <x v="45"/>
    <d v="1899-12-30T13:09:42"/>
    <d v="2012-08-06T13:09:42"/>
    <s v="Up"/>
    <n v="1"/>
    <n v="3.56"/>
    <n v="68.900000000000006"/>
    <n v="1"/>
    <n v="2"/>
    <n v="9.59"/>
    <n v="10.42"/>
    <n v="2"/>
  </r>
  <r>
    <x v="45"/>
    <d v="1899-12-30T13:10:09"/>
    <d v="2012-08-06T13:10:09"/>
    <s v="Up"/>
    <n v="1"/>
    <n v="2.2200000000000002"/>
    <n v="94.4"/>
    <n v="1"/>
    <n v="2"/>
    <n v="9.59"/>
    <n v="10.42"/>
    <n v="2"/>
  </r>
  <r>
    <x v="45"/>
    <d v="1899-12-30T13:11:06"/>
    <d v="2012-08-06T13:11:06"/>
    <s v="Up"/>
    <n v="1"/>
    <n v="2.04"/>
    <n v="80"/>
    <n v="1"/>
    <n v="2"/>
    <n v="9.59"/>
    <n v="10.42"/>
    <n v="2"/>
  </r>
  <r>
    <x v="45"/>
    <d v="1899-12-30T13:11:18"/>
    <d v="2012-08-06T13:11:18"/>
    <s v="Up"/>
    <n v="1"/>
    <n v="2.38"/>
    <n v="83.1"/>
    <n v="1"/>
    <n v="2"/>
    <n v="9.59"/>
    <n v="10.42"/>
    <n v="2"/>
  </r>
  <r>
    <x v="45"/>
    <d v="1899-12-30T13:33:31"/>
    <d v="2012-08-06T13:33:31"/>
    <s v="Up"/>
    <n v="1"/>
    <n v="2.04"/>
    <n v="70.2"/>
    <n v="1"/>
    <n v="2"/>
    <n v="9.59"/>
    <n v="10.42"/>
    <n v="2"/>
  </r>
  <r>
    <x v="45"/>
    <d v="1899-12-30T13:33:49"/>
    <d v="2012-08-06T13:33:49"/>
    <s v="Up"/>
    <n v="1"/>
    <n v="2.11"/>
    <n v="80.3"/>
    <n v="1"/>
    <n v="2"/>
    <n v="9.59"/>
    <n v="10.42"/>
    <n v="2"/>
  </r>
  <r>
    <x v="45"/>
    <d v="1899-12-30T13:35:00"/>
    <d v="2012-08-06T13:35:00"/>
    <s v="Up"/>
    <n v="1"/>
    <n v="4.7"/>
    <n v="39"/>
    <n v="1"/>
    <n v="2"/>
    <n v="9.59"/>
    <n v="10.42"/>
    <n v="2"/>
  </r>
  <r>
    <x v="45"/>
    <d v="1899-12-30T13:36:36"/>
    <d v="2012-08-06T13:36:36"/>
    <s v="Up"/>
    <n v="1"/>
    <n v="2.4900000000000002"/>
    <n v="83"/>
    <n v="1"/>
    <n v="2"/>
    <n v="9.59"/>
    <n v="10.42"/>
    <n v="2"/>
  </r>
  <r>
    <x v="45"/>
    <d v="1899-12-30T13:42:19"/>
    <d v="2012-08-06T13:42:19"/>
    <s v="Up"/>
    <n v="1"/>
    <n v="0"/>
    <n v="91.6"/>
    <n v="1"/>
    <n v="2"/>
    <n v="9.59"/>
    <n v="10.42"/>
    <n v="2"/>
  </r>
  <r>
    <x v="45"/>
    <d v="1899-12-30T14:07:41"/>
    <d v="2012-08-06T14:07:41"/>
    <s v="Up"/>
    <n v="1"/>
    <n v="2.46"/>
    <n v="77.400000000000006"/>
    <n v="1"/>
    <n v="2"/>
    <n v="9.59"/>
    <n v="10.42"/>
    <n v="2"/>
  </r>
  <r>
    <x v="45"/>
    <d v="1899-12-30T14:11:57"/>
    <d v="2012-08-06T14:11:57"/>
    <s v="Up"/>
    <n v="1"/>
    <n v="1.99"/>
    <n v="110.4"/>
    <n v="1"/>
    <n v="2"/>
    <n v="9.59"/>
    <n v="10.42"/>
    <n v="2"/>
  </r>
  <r>
    <x v="45"/>
    <d v="1899-12-30T14:12:40"/>
    <d v="2012-08-06T14:12:40"/>
    <s v="Up"/>
    <n v="1"/>
    <n v="1.73"/>
    <n v="65.599999999999994"/>
    <n v="1"/>
    <n v="2"/>
    <n v="9.59"/>
    <n v="10.42"/>
    <n v="2"/>
  </r>
  <r>
    <x v="45"/>
    <d v="1899-12-30T14:14:37"/>
    <d v="2012-08-06T14:14:37"/>
    <s v="Up"/>
    <n v="1"/>
    <n v="1.78"/>
    <n v="96.1"/>
    <n v="1"/>
    <n v="2"/>
    <n v="9.59"/>
    <n v="10.42"/>
    <n v="2"/>
  </r>
  <r>
    <x v="45"/>
    <d v="1899-12-30T14:34:28"/>
    <d v="2012-08-06T14:34:28"/>
    <s v="Up"/>
    <n v="1"/>
    <n v="5.71"/>
    <n v="60.2"/>
    <n v="1"/>
    <n v="2"/>
    <n v="9.59"/>
    <n v="10.42"/>
    <n v="2"/>
  </r>
  <r>
    <x v="45"/>
    <d v="1899-12-30T14:43:53"/>
    <d v="2012-08-06T14:43:53"/>
    <s v="Up"/>
    <n v="1"/>
    <n v="5.08"/>
    <n v="73"/>
    <n v="1"/>
    <n v="2"/>
    <n v="9.59"/>
    <n v="10.42"/>
    <n v="2"/>
  </r>
  <r>
    <x v="45"/>
    <d v="1899-12-30T14:44:39"/>
    <d v="2012-08-06T14:44:39"/>
    <s v="Up"/>
    <n v="1"/>
    <n v="2.97"/>
    <n v="84.1"/>
    <n v="1"/>
    <n v="2"/>
    <n v="9.59"/>
    <n v="10.42"/>
    <n v="2"/>
  </r>
  <r>
    <x v="45"/>
    <d v="1899-12-30T15:07:05"/>
    <d v="2012-08-06T15:07:05"/>
    <s v="Up"/>
    <n v="1"/>
    <n v="2.4300000000000002"/>
    <n v="85.2"/>
    <n v="1"/>
    <n v="2"/>
    <n v="9.59"/>
    <n v="10.42"/>
    <n v="2"/>
  </r>
  <r>
    <x v="45"/>
    <d v="1899-12-30T15:33:04"/>
    <d v="2012-08-06T15:33:04"/>
    <s v="Up"/>
    <n v="1"/>
    <n v="2.7"/>
    <n v="91.7"/>
    <n v="1"/>
    <n v="2"/>
    <n v="9.59"/>
    <n v="10.42"/>
    <n v="2"/>
  </r>
  <r>
    <x v="45"/>
    <d v="1899-12-30T15:35:22"/>
    <d v="2012-08-06T15:35:22"/>
    <s v="Up"/>
    <n v="1"/>
    <n v="2.0299999999999998"/>
    <n v="111.9"/>
    <n v="1"/>
    <n v="2"/>
    <n v="9.59"/>
    <n v="10.42"/>
    <n v="2"/>
  </r>
  <r>
    <x v="45"/>
    <d v="1899-12-30T16:05:27"/>
    <d v="2012-08-06T16:05:27"/>
    <s v="Up"/>
    <n v="1"/>
    <n v="2.81"/>
    <n v="68.5"/>
    <n v="1"/>
    <n v="2"/>
    <n v="9.59"/>
    <n v="10.42"/>
    <n v="2"/>
  </r>
  <r>
    <x v="45"/>
    <d v="1899-12-30T17:00:03"/>
    <d v="2012-08-06T17:00:03"/>
    <s v="Up"/>
    <n v="1"/>
    <n v="2.71"/>
    <n v="88.6"/>
    <n v="1"/>
    <n v="2"/>
    <n v="9.59"/>
    <n v="10.42"/>
    <n v="2"/>
  </r>
  <r>
    <x v="45"/>
    <d v="1899-12-30T17:00:13"/>
    <d v="2012-08-06T17:00:13"/>
    <s v="Up"/>
    <n v="1"/>
    <n v="2.1800000000000002"/>
    <n v="43.3"/>
    <n v="1"/>
    <n v="2"/>
    <n v="9.59"/>
    <n v="10.42"/>
    <n v="2"/>
  </r>
  <r>
    <x v="45"/>
    <d v="1899-12-30T17:00:40"/>
    <d v="2012-08-06T17:00:40"/>
    <s v="Up"/>
    <n v="1"/>
    <n v="9.6199999999999992"/>
    <n v="77.3"/>
    <n v="1"/>
    <n v="2"/>
    <n v="9.59"/>
    <n v="10.42"/>
    <n v="1"/>
  </r>
  <r>
    <x v="45"/>
    <d v="1899-12-30T17:10:23"/>
    <d v="2012-08-06T17:10:23"/>
    <s v="Up"/>
    <n v="1"/>
    <n v="2.08"/>
    <n v="87.9"/>
    <n v="1"/>
    <n v="2"/>
    <n v="9.59"/>
    <n v="10.42"/>
    <n v="2"/>
  </r>
  <r>
    <x v="45"/>
    <d v="1899-12-30T17:10:41"/>
    <d v="2012-08-06T17:10:41"/>
    <s v="Up"/>
    <n v="1"/>
    <n v="2.13"/>
    <n v="59.2"/>
    <n v="1"/>
    <n v="2"/>
    <n v="9.59"/>
    <n v="10.42"/>
    <n v="2"/>
  </r>
  <r>
    <x v="45"/>
    <d v="1899-12-30T17:13:11"/>
    <d v="2012-08-06T17:13:11"/>
    <s v="Up"/>
    <n v="1"/>
    <n v="2.08"/>
    <n v="77.599999999999994"/>
    <n v="1"/>
    <n v="2"/>
    <n v="9.59"/>
    <n v="10.42"/>
    <n v="2"/>
  </r>
  <r>
    <x v="45"/>
    <d v="1899-12-30T17:14:40"/>
    <d v="2012-08-06T17:14:40"/>
    <s v="Up"/>
    <n v="1"/>
    <n v="2.0699999999999998"/>
    <n v="99.6"/>
    <n v="1"/>
    <n v="2"/>
    <n v="9.59"/>
    <n v="10.42"/>
    <n v="2"/>
  </r>
  <r>
    <x v="45"/>
    <d v="1899-12-30T17:37:47"/>
    <d v="2012-08-06T17:37:47"/>
    <s v="Up"/>
    <n v="1"/>
    <n v="2.2400000000000002"/>
    <n v="86.7"/>
    <n v="1"/>
    <n v="2"/>
    <n v="9.59"/>
    <n v="10.42"/>
    <n v="2"/>
  </r>
  <r>
    <x v="45"/>
    <d v="1899-12-30T17:41:11"/>
    <d v="2012-08-06T17:41:11"/>
    <s v="Up"/>
    <n v="1"/>
    <n v="1.72"/>
    <n v="73.2"/>
    <n v="1"/>
    <n v="2"/>
    <n v="9.59"/>
    <n v="10.42"/>
    <n v="2"/>
  </r>
  <r>
    <x v="45"/>
    <d v="1899-12-30T17:41:25"/>
    <d v="2012-08-06T17:41:25"/>
    <s v="Up"/>
    <n v="1"/>
    <n v="2.09"/>
    <n v="76.2"/>
    <n v="1"/>
    <n v="2"/>
    <n v="9.59"/>
    <n v="10.42"/>
    <n v="2"/>
  </r>
  <r>
    <x v="45"/>
    <d v="1899-12-30T17:42:20"/>
    <d v="2012-08-06T17:42:20"/>
    <s v="Up"/>
    <n v="1"/>
    <n v="1.97"/>
    <n v="82.4"/>
    <n v="1"/>
    <n v="2"/>
    <n v="9.59"/>
    <n v="10.42"/>
    <n v="2"/>
  </r>
  <r>
    <x v="45"/>
    <d v="1899-12-30T18:02:05"/>
    <d v="2012-08-06T18:02:05"/>
    <s v="Up"/>
    <n v="1"/>
    <n v="1.73"/>
    <n v="83.1"/>
    <n v="1"/>
    <n v="2"/>
    <n v="9.59"/>
    <n v="10.42"/>
    <n v="2"/>
  </r>
  <r>
    <x v="45"/>
    <d v="1899-12-30T18:06:18"/>
    <d v="2012-08-06T18:06:18"/>
    <s v="Up"/>
    <n v="1"/>
    <n v="1.77"/>
    <n v="67.5"/>
    <n v="1"/>
    <n v="2"/>
    <n v="9.59"/>
    <n v="10.42"/>
    <n v="2"/>
  </r>
  <r>
    <x v="45"/>
    <d v="1899-12-30T18:10:11"/>
    <d v="2012-08-06T18:10:11"/>
    <s v="Up"/>
    <n v="1"/>
    <n v="2.0699999999999998"/>
    <n v="118"/>
    <n v="1"/>
    <n v="2"/>
    <n v="9.59"/>
    <n v="10.42"/>
    <n v="2"/>
  </r>
  <r>
    <x v="45"/>
    <d v="1899-12-30T18:32:17"/>
    <d v="2012-08-06T18:32:17"/>
    <s v="Up"/>
    <n v="1"/>
    <n v="2.11"/>
    <n v="79.7"/>
    <n v="1"/>
    <n v="2"/>
    <n v="9.59"/>
    <n v="10.42"/>
    <n v="2"/>
  </r>
  <r>
    <x v="45"/>
    <d v="1899-12-30T18:34:03"/>
    <d v="2012-08-06T18:34:03"/>
    <s v="Up"/>
    <n v="1"/>
    <n v="2.02"/>
    <n v="80.7"/>
    <n v="1"/>
    <n v="2"/>
    <n v="9.59"/>
    <n v="10.42"/>
    <n v="2"/>
  </r>
  <r>
    <x v="45"/>
    <d v="1899-12-30T18:34:59"/>
    <d v="2012-08-06T18:34:59"/>
    <s v="Up"/>
    <n v="1"/>
    <n v="5.83"/>
    <n v="61"/>
    <n v="1"/>
    <n v="2"/>
    <n v="9.59"/>
    <n v="10.42"/>
    <n v="2"/>
  </r>
  <r>
    <x v="45"/>
    <d v="1899-12-30T18:43:26"/>
    <d v="2012-08-06T18:43:26"/>
    <s v="Up"/>
    <n v="1"/>
    <n v="1.63"/>
    <n v="89.5"/>
    <n v="1"/>
    <n v="2"/>
    <n v="9.59"/>
    <n v="10.42"/>
    <n v="2"/>
  </r>
  <r>
    <x v="45"/>
    <d v="1899-12-30T19:38:50"/>
    <d v="2012-08-06T19:38:50"/>
    <s v="Up"/>
    <n v="1"/>
    <n v="1.93"/>
    <n v="63"/>
    <n v="1"/>
    <n v="2"/>
    <n v="9.59"/>
    <n v="10.42"/>
    <n v="2"/>
  </r>
  <r>
    <x v="45"/>
    <d v="1899-12-30T19:38:50"/>
    <d v="2012-08-06T19:38:50"/>
    <s v="Up"/>
    <n v="1"/>
    <n v="1.76"/>
    <n v="69.5"/>
    <n v="1"/>
    <n v="2"/>
    <n v="9.59"/>
    <n v="10.42"/>
    <n v="2"/>
  </r>
  <r>
    <x v="45"/>
    <d v="1899-12-30T19:41:07"/>
    <d v="2012-08-06T19:41:07"/>
    <s v="Up"/>
    <n v="1"/>
    <n v="2.2000000000000002"/>
    <n v="83.6"/>
    <n v="1"/>
    <n v="2"/>
    <n v="9.59"/>
    <n v="10.42"/>
    <n v="2"/>
  </r>
  <r>
    <x v="45"/>
    <d v="1899-12-30T19:42:21"/>
    <d v="2012-08-06T19:42:21"/>
    <s v="Up"/>
    <n v="1"/>
    <n v="2.0499999999999998"/>
    <n v="75.400000000000006"/>
    <n v="1"/>
    <n v="2"/>
    <n v="9.59"/>
    <n v="10.42"/>
    <n v="2"/>
  </r>
  <r>
    <x v="45"/>
    <d v="1899-12-30T19:43:49"/>
    <d v="2012-08-06T19:43:49"/>
    <s v="Up"/>
    <n v="1"/>
    <n v="2.1800000000000002"/>
    <n v="75.599999999999994"/>
    <n v="1"/>
    <n v="2"/>
    <n v="9.59"/>
    <n v="10.42"/>
    <n v="2"/>
  </r>
  <r>
    <x v="45"/>
    <d v="1899-12-30T20:08:59"/>
    <d v="2012-08-06T20:08:59"/>
    <s v="Up"/>
    <n v="1"/>
    <n v="2.5299999999999998"/>
    <n v="82"/>
    <n v="1"/>
    <n v="2"/>
    <n v="9.59"/>
    <n v="10.42"/>
    <n v="2"/>
  </r>
  <r>
    <x v="45"/>
    <d v="1899-12-30T20:12:22"/>
    <d v="2012-08-06T20:12:22"/>
    <s v="Up"/>
    <n v="1"/>
    <n v="8.19"/>
    <n v="82.2"/>
    <n v="1"/>
    <n v="2"/>
    <n v="9.59"/>
    <n v="10.42"/>
    <n v="2"/>
  </r>
  <r>
    <x v="45"/>
    <d v="1899-12-30T20:12:49"/>
    <d v="2012-08-06T20:12:49"/>
    <s v="Up"/>
    <n v="1"/>
    <n v="3.03"/>
    <n v="88.1"/>
    <n v="1"/>
    <n v="2"/>
    <n v="9.59"/>
    <n v="10.42"/>
    <n v="2"/>
  </r>
  <r>
    <x v="45"/>
    <d v="1899-12-30T20:43:51"/>
    <d v="2012-08-06T20:43:51"/>
    <s v="Up"/>
    <n v="1"/>
    <n v="3.9"/>
    <n v="67.5"/>
    <n v="1"/>
    <n v="2"/>
    <n v="9.59"/>
    <n v="10.42"/>
    <n v="2"/>
  </r>
  <r>
    <x v="45"/>
    <d v="1899-12-30T21:01:09"/>
    <d v="2012-08-06T21:01:09"/>
    <s v="Up"/>
    <n v="1"/>
    <n v="2.38"/>
    <n v="62.7"/>
    <n v="1"/>
    <n v="2"/>
    <n v="9.59"/>
    <n v="10.42"/>
    <n v="2"/>
  </r>
  <r>
    <x v="45"/>
    <d v="1899-12-30T21:01:20"/>
    <d v="2012-08-06T21:01:20"/>
    <s v="Up"/>
    <n v="1"/>
    <n v="2.0299999999999998"/>
    <n v="79.099999999999994"/>
    <n v="1"/>
    <n v="2"/>
    <n v="9.59"/>
    <n v="10.42"/>
    <n v="2"/>
  </r>
  <r>
    <x v="45"/>
    <d v="1899-12-30T21:05:25"/>
    <d v="2012-08-06T21:05:25"/>
    <s v="Up"/>
    <n v="1"/>
    <n v="2.66"/>
    <n v="101.9"/>
    <n v="1"/>
    <n v="2"/>
    <n v="9.59"/>
    <n v="10.42"/>
    <n v="2"/>
  </r>
  <r>
    <x v="45"/>
    <d v="1899-12-30T21:07:02"/>
    <d v="2012-08-06T21:07:02"/>
    <s v="Up"/>
    <n v="1"/>
    <n v="1.96"/>
    <n v="58.7"/>
    <n v="1"/>
    <n v="2"/>
    <n v="9.59"/>
    <n v="10.42"/>
    <n v="2"/>
  </r>
  <r>
    <x v="45"/>
    <d v="1899-12-30T21:09:38"/>
    <d v="2012-08-06T21:09:38"/>
    <s v="Up"/>
    <n v="1"/>
    <n v="2.16"/>
    <n v="67"/>
    <n v="1"/>
    <n v="2"/>
    <n v="9.59"/>
    <n v="10.42"/>
    <n v="2"/>
  </r>
  <r>
    <x v="45"/>
    <d v="1899-12-30T21:39:06"/>
    <d v="2012-08-06T21:39:06"/>
    <s v="Up"/>
    <n v="1"/>
    <n v="2.58"/>
    <n v="96"/>
    <n v="1"/>
    <n v="2"/>
    <n v="9.59"/>
    <n v="10.42"/>
    <n v="2"/>
  </r>
  <r>
    <x v="45"/>
    <d v="1899-12-30T22:06:24"/>
    <d v="2012-08-06T22:06:24"/>
    <s v="Up"/>
    <n v="1"/>
    <n v="2.15"/>
    <n v="68.3"/>
    <n v="1"/>
    <n v="2"/>
    <n v="9.59"/>
    <n v="10.42"/>
    <n v="2"/>
  </r>
  <r>
    <x v="45"/>
    <d v="1899-12-30T22:10:42"/>
    <d v="2012-08-06T22:10:42"/>
    <s v="Up"/>
    <n v="1"/>
    <n v="2.1"/>
    <n v="84.9"/>
    <n v="1"/>
    <n v="2"/>
    <n v="9.59"/>
    <n v="10.42"/>
    <n v="2"/>
  </r>
  <r>
    <x v="45"/>
    <d v="1899-12-30T22:14:35"/>
    <d v="2012-08-06T22:14:35"/>
    <s v="Up"/>
    <n v="1"/>
    <n v="2.14"/>
    <n v="74"/>
    <n v="1"/>
    <n v="2"/>
    <n v="9.59"/>
    <n v="10.42"/>
    <n v="2"/>
  </r>
  <r>
    <x v="45"/>
    <d v="1899-12-30T22:32:01"/>
    <d v="2012-08-06T22:32:01"/>
    <s v="Up"/>
    <n v="1"/>
    <n v="1.91"/>
    <n v="83.9"/>
    <n v="1"/>
    <n v="2"/>
    <n v="9.59"/>
    <n v="10.42"/>
    <n v="2"/>
  </r>
  <r>
    <x v="45"/>
    <d v="1899-12-30T22:44:03"/>
    <d v="2012-08-06T22:44:03"/>
    <s v="Up"/>
    <n v="1"/>
    <n v="2.65"/>
    <n v="75.900000000000006"/>
    <n v="1"/>
    <n v="2"/>
    <n v="9.59"/>
    <n v="10.42"/>
    <n v="2"/>
  </r>
  <r>
    <x v="45"/>
    <d v="1899-12-30T23:01:25"/>
    <d v="2012-08-06T23:01:25"/>
    <s v="Up"/>
    <n v="1"/>
    <n v="5.19"/>
    <n v="65.099999999999994"/>
    <n v="1"/>
    <n v="2"/>
    <n v="9.59"/>
    <n v="10.42"/>
    <n v="2"/>
  </r>
  <r>
    <x v="45"/>
    <d v="1899-12-30T23:02:18"/>
    <d v="2012-08-06T23:02:18"/>
    <s v="Up"/>
    <n v="1"/>
    <n v="2.13"/>
    <n v="76.599999999999994"/>
    <n v="1"/>
    <n v="2"/>
    <n v="9.59"/>
    <n v="10.42"/>
    <n v="2"/>
  </r>
  <r>
    <x v="45"/>
    <d v="1899-12-30T23:02:50"/>
    <d v="2012-08-06T23:02:50"/>
    <s v="Up"/>
    <n v="1"/>
    <n v="2.19"/>
    <n v="79.2"/>
    <n v="1"/>
    <n v="2"/>
    <n v="9.59"/>
    <n v="10.42"/>
    <n v="2"/>
  </r>
  <r>
    <x v="45"/>
    <d v="1899-12-30T23:03:38"/>
    <d v="2012-08-06T23:03:38"/>
    <s v="Up"/>
    <n v="1"/>
    <n v="2.16"/>
    <n v="73.900000000000006"/>
    <n v="1"/>
    <n v="2"/>
    <n v="9.59"/>
    <n v="10.42"/>
    <n v="2"/>
  </r>
  <r>
    <x v="45"/>
    <d v="1899-12-30T23:03:45"/>
    <d v="2012-08-06T23:03:45"/>
    <s v="Up"/>
    <n v="1"/>
    <n v="5"/>
    <n v="55"/>
    <n v="1"/>
    <n v="2"/>
    <n v="9.59"/>
    <n v="10.42"/>
    <n v="2"/>
  </r>
  <r>
    <x v="45"/>
    <d v="1899-12-30T23:04:55"/>
    <d v="2012-08-06T23:04:55"/>
    <s v="Up"/>
    <n v="1"/>
    <n v="2.0299999999999998"/>
    <n v="94.5"/>
    <n v="1"/>
    <n v="2"/>
    <n v="9.59"/>
    <n v="10.42"/>
    <n v="2"/>
  </r>
  <r>
    <x v="45"/>
    <d v="1899-12-30T23:06:28"/>
    <d v="2012-08-06T23:06:28"/>
    <s v="Up"/>
    <n v="1"/>
    <n v="3.01"/>
    <n v="54.7"/>
    <n v="1"/>
    <n v="2"/>
    <n v="9.59"/>
    <n v="10.42"/>
    <n v="2"/>
  </r>
  <r>
    <x v="45"/>
    <d v="1899-12-30T23:06:29"/>
    <d v="2012-08-06T23:06:29"/>
    <s v="Up"/>
    <n v="1"/>
    <n v="2.25"/>
    <n v="100.3"/>
    <n v="1"/>
    <n v="2"/>
    <n v="9.59"/>
    <n v="10.42"/>
    <n v="2"/>
  </r>
  <r>
    <x v="45"/>
    <d v="1899-12-30T23:06:30"/>
    <d v="2012-08-06T23:06:30"/>
    <s v="Up"/>
    <n v="1"/>
    <n v="2.93"/>
    <n v="59.9"/>
    <n v="1"/>
    <n v="2"/>
    <n v="9.59"/>
    <n v="10.42"/>
    <n v="2"/>
  </r>
  <r>
    <x v="45"/>
    <d v="1899-12-30T23:06:33"/>
    <d v="2012-08-06T23:06:33"/>
    <s v="Up"/>
    <n v="1"/>
    <n v="2.06"/>
    <n v="61.2"/>
    <n v="1"/>
    <n v="2"/>
    <n v="9.59"/>
    <n v="10.42"/>
    <n v="2"/>
  </r>
  <r>
    <x v="45"/>
    <d v="1899-12-30T23:11:27"/>
    <d v="2012-08-06T23:11:27"/>
    <s v="Up"/>
    <n v="1"/>
    <n v="2.52"/>
    <n v="84.7"/>
    <n v="1"/>
    <n v="2"/>
    <n v="9.59"/>
    <n v="10.42"/>
    <n v="2"/>
  </r>
  <r>
    <x v="45"/>
    <d v="1899-12-30T23:31:05"/>
    <d v="2012-08-06T23:31:05"/>
    <s v="Up"/>
    <n v="1"/>
    <n v="2.39"/>
    <n v="84"/>
    <n v="1"/>
    <n v="2"/>
    <n v="9.59"/>
    <n v="10.42"/>
    <n v="2"/>
  </r>
  <r>
    <x v="46"/>
    <d v="1899-12-30T00:30:03"/>
    <d v="2012-08-07T00:30:03"/>
    <s v="Up"/>
    <n v="1"/>
    <n v="3.79"/>
    <n v="70.099999999999994"/>
    <n v="1"/>
    <n v="2"/>
    <n v="9.59"/>
    <n v="10.42"/>
    <n v="2"/>
  </r>
  <r>
    <x v="46"/>
    <d v="1899-12-30T00:33:02"/>
    <d v="2012-08-07T00:33:02"/>
    <s v="Up"/>
    <n v="1"/>
    <n v="2.5099999999999998"/>
    <n v="72.7"/>
    <n v="1"/>
    <n v="2"/>
    <n v="9.59"/>
    <n v="10.42"/>
    <n v="2"/>
  </r>
  <r>
    <x v="46"/>
    <d v="1899-12-30T01:37:59"/>
    <d v="2012-08-07T01:37:59"/>
    <s v="Up"/>
    <n v="1"/>
    <n v="1.81"/>
    <n v="92.1"/>
    <n v="1"/>
    <n v="2"/>
    <n v="9.59"/>
    <n v="10.42"/>
    <n v="2"/>
  </r>
  <r>
    <x v="46"/>
    <d v="1899-12-30T02:13:41"/>
    <d v="2012-08-07T02:13:41"/>
    <s v="Up"/>
    <n v="1"/>
    <n v="2.69"/>
    <n v="78.8"/>
    <n v="1"/>
    <n v="2"/>
    <n v="9.59"/>
    <n v="10.42"/>
    <n v="2"/>
  </r>
  <r>
    <x v="46"/>
    <d v="1899-12-30T02:32:59"/>
    <d v="2012-08-07T02:32:59"/>
    <s v="Up"/>
    <n v="1"/>
    <n v="9.85"/>
    <n v="68.2"/>
    <n v="1"/>
    <n v="2"/>
    <n v="9.59"/>
    <n v="10.42"/>
    <n v="1"/>
  </r>
  <r>
    <x v="46"/>
    <d v="1899-12-30T02:43:15"/>
    <d v="2012-08-07T02:43:15"/>
    <s v="Up"/>
    <n v="1"/>
    <n v="2.39"/>
    <n v="68.099999999999994"/>
    <n v="1"/>
    <n v="2"/>
    <n v="9.59"/>
    <n v="10.42"/>
    <n v="2"/>
  </r>
  <r>
    <x v="46"/>
    <d v="1899-12-30T03:03:45"/>
    <d v="2012-08-07T03:03:45"/>
    <s v="Up"/>
    <n v="1"/>
    <n v="3.61"/>
    <n v="79.3"/>
    <n v="1"/>
    <n v="2"/>
    <n v="9.59"/>
    <n v="10.42"/>
    <n v="2"/>
  </r>
  <r>
    <x v="46"/>
    <d v="1899-12-30T04:00:44"/>
    <d v="2012-08-07T04:00:44"/>
    <s v="Up"/>
    <n v="1"/>
    <n v="4.29"/>
    <n v="66.3"/>
    <n v="1"/>
    <n v="2"/>
    <n v="9.59"/>
    <n v="10.42"/>
    <n v="2"/>
  </r>
  <r>
    <x v="46"/>
    <d v="1899-12-30T04:04:40"/>
    <d v="2012-08-07T04:04:40"/>
    <s v="Up"/>
    <n v="1"/>
    <n v="2.9"/>
    <n v="73.5"/>
    <n v="1"/>
    <n v="2"/>
    <n v="9.59"/>
    <n v="10.42"/>
    <n v="2"/>
  </r>
  <r>
    <x v="46"/>
    <d v="1899-12-30T04:35:45"/>
    <d v="2012-08-07T04:35:45"/>
    <s v="Up"/>
    <n v="1"/>
    <n v="1.99"/>
    <n v="96.7"/>
    <n v="1"/>
    <n v="2"/>
    <n v="9.59"/>
    <n v="10.42"/>
    <n v="2"/>
  </r>
  <r>
    <x v="46"/>
    <d v="1899-12-30T05:01:52"/>
    <d v="2012-08-07T05:01:52"/>
    <s v="Up"/>
    <n v="1"/>
    <n v="2.13"/>
    <n v="101.9"/>
    <n v="1"/>
    <n v="2"/>
    <n v="9.59"/>
    <n v="10.42"/>
    <n v="2"/>
  </r>
  <r>
    <x v="46"/>
    <d v="1899-12-30T05:14:18"/>
    <d v="2012-08-07T05:14:18"/>
    <s v="Up"/>
    <n v="1"/>
    <n v="2.87"/>
    <n v="85.2"/>
    <n v="1"/>
    <n v="2"/>
    <n v="9.59"/>
    <n v="10.42"/>
    <n v="2"/>
  </r>
  <r>
    <x v="46"/>
    <d v="1899-12-30T05:30:24"/>
    <d v="2012-08-07T05:30:24"/>
    <s v="Up"/>
    <n v="1"/>
    <n v="1.79"/>
    <n v="76.5"/>
    <n v="1"/>
    <n v="2"/>
    <n v="9.59"/>
    <n v="10.42"/>
    <n v="2"/>
  </r>
  <r>
    <x v="46"/>
    <d v="1899-12-30T05:39:31"/>
    <d v="2012-08-07T05:39:31"/>
    <s v="Up"/>
    <n v="1"/>
    <n v="2.66"/>
    <n v="89.5"/>
    <n v="1"/>
    <n v="2"/>
    <n v="9.59"/>
    <n v="10.42"/>
    <n v="2"/>
  </r>
  <r>
    <x v="46"/>
    <d v="1899-12-30T06:13:23"/>
    <d v="2012-08-07T06:13:23"/>
    <s v="Up"/>
    <n v="1"/>
    <n v="6.67"/>
    <n v="64.400000000000006"/>
    <n v="1"/>
    <n v="2"/>
    <n v="9.59"/>
    <n v="10.42"/>
    <n v="2"/>
  </r>
  <r>
    <x v="46"/>
    <d v="1899-12-30T06:31:48"/>
    <d v="2012-08-07T06:31:48"/>
    <s v="Up"/>
    <n v="1"/>
    <n v="2.15"/>
    <n v="97.2"/>
    <n v="1"/>
    <n v="2"/>
    <n v="9.59"/>
    <n v="10.42"/>
    <n v="2"/>
  </r>
  <r>
    <x v="46"/>
    <d v="1899-12-30T07:01:36"/>
    <d v="2012-08-07T07:01:36"/>
    <s v="Up"/>
    <n v="1"/>
    <n v="1.88"/>
    <n v="89.1"/>
    <n v="1"/>
    <n v="2"/>
    <n v="9.59"/>
    <n v="10.42"/>
    <n v="2"/>
  </r>
  <r>
    <x v="46"/>
    <d v="1899-12-30T07:02:53"/>
    <d v="2012-08-07T07:02:53"/>
    <s v="Up"/>
    <n v="1"/>
    <n v="2.08"/>
    <n v="106.6"/>
    <n v="1"/>
    <n v="2"/>
    <n v="9.59"/>
    <n v="10.42"/>
    <n v="2"/>
  </r>
  <r>
    <x v="46"/>
    <d v="1899-12-30T07:13:18"/>
    <d v="2012-08-07T07:13:18"/>
    <s v="Up"/>
    <n v="1"/>
    <n v="1.71"/>
    <n v="53.3"/>
    <n v="1"/>
    <n v="2"/>
    <n v="9.59"/>
    <n v="10.42"/>
    <n v="2"/>
  </r>
  <r>
    <x v="46"/>
    <d v="1899-12-30T08:04:10"/>
    <d v="2012-08-07T08:04:10"/>
    <s v="Up"/>
    <n v="1"/>
    <n v="2.14"/>
    <n v="83.1"/>
    <n v="1"/>
    <n v="2"/>
    <n v="9.59"/>
    <n v="10.42"/>
    <n v="2"/>
  </r>
  <r>
    <x v="46"/>
    <d v="1899-12-30T08:14:40"/>
    <d v="2012-08-07T08:14:40"/>
    <s v="Up"/>
    <n v="1"/>
    <n v="2.25"/>
    <n v="87.2"/>
    <n v="1"/>
    <n v="2"/>
    <n v="9.59"/>
    <n v="10.42"/>
    <n v="2"/>
  </r>
  <r>
    <x v="46"/>
    <d v="1899-12-30T08:38:21"/>
    <d v="2012-08-07T08:38:21"/>
    <s v="Up"/>
    <n v="1"/>
    <n v="1.81"/>
    <n v="77.400000000000006"/>
    <n v="1"/>
    <n v="2"/>
    <n v="9.59"/>
    <n v="10.42"/>
    <n v="2"/>
  </r>
  <r>
    <x v="46"/>
    <d v="1899-12-30T10:01:22"/>
    <d v="2012-08-07T10:01:22"/>
    <s v="Up"/>
    <n v="1"/>
    <n v="2.21"/>
    <n v="73.7"/>
    <n v="1"/>
    <n v="2"/>
    <n v="9.59"/>
    <n v="10.42"/>
    <n v="2"/>
  </r>
  <r>
    <x v="46"/>
    <d v="1899-12-30T13:01:18"/>
    <d v="2012-08-07T13:01:18"/>
    <s v="Up"/>
    <n v="1"/>
    <n v="2.0699999999999998"/>
    <n v="86.3"/>
    <n v="1"/>
    <n v="2"/>
    <n v="9.59"/>
    <n v="10.42"/>
    <n v="2"/>
  </r>
  <r>
    <x v="46"/>
    <d v="1899-12-30T13:30:49"/>
    <d v="2012-08-07T13:30:49"/>
    <s v="Up"/>
    <n v="1"/>
    <n v="2.44"/>
    <n v="80"/>
    <n v="1"/>
    <n v="2"/>
    <n v="9.59"/>
    <n v="10.42"/>
    <n v="2"/>
  </r>
  <r>
    <x v="46"/>
    <d v="1899-12-30T14:09:49"/>
    <d v="2012-08-07T14:09:49"/>
    <s v="Up"/>
    <n v="1"/>
    <n v="2.11"/>
    <n v="80.7"/>
    <n v="1"/>
    <n v="2"/>
    <n v="9.59"/>
    <n v="10.42"/>
    <n v="2"/>
  </r>
  <r>
    <x v="46"/>
    <d v="1899-12-30T14:11:13"/>
    <d v="2012-08-07T14:11:13"/>
    <s v="Up"/>
    <n v="1"/>
    <n v="2.3199999999999998"/>
    <n v="64.7"/>
    <n v="1"/>
    <n v="2"/>
    <n v="9.59"/>
    <n v="10.42"/>
    <n v="2"/>
  </r>
  <r>
    <x v="46"/>
    <d v="1899-12-30T14:30:10"/>
    <d v="2012-08-07T14:30:10"/>
    <s v="Up"/>
    <n v="1"/>
    <n v="9.33"/>
    <n v="73.099999999999994"/>
    <n v="1"/>
    <n v="2"/>
    <n v="9.59"/>
    <n v="10.42"/>
    <n v="2"/>
  </r>
  <r>
    <x v="46"/>
    <d v="1899-12-30T14:34:11"/>
    <d v="2012-08-07T14:34:11"/>
    <s v="Up"/>
    <n v="1"/>
    <n v="2.2400000000000002"/>
    <n v="105.3"/>
    <n v="1"/>
    <n v="2"/>
    <n v="9.59"/>
    <n v="10.42"/>
    <n v="2"/>
  </r>
  <r>
    <x v="46"/>
    <d v="1899-12-30T14:38:34"/>
    <d v="2012-08-07T14:38:34"/>
    <s v="Up"/>
    <n v="1"/>
    <n v="1.79"/>
    <n v="69.5"/>
    <n v="1"/>
    <n v="2"/>
    <n v="9.59"/>
    <n v="10.42"/>
    <n v="2"/>
  </r>
  <r>
    <x v="46"/>
    <d v="1899-12-30T15:02:50"/>
    <d v="2012-08-07T15:02:50"/>
    <s v="Up"/>
    <n v="1"/>
    <n v="1.97"/>
    <n v="93.2"/>
    <n v="1"/>
    <n v="2"/>
    <n v="9.59"/>
    <n v="10.42"/>
    <n v="2"/>
  </r>
  <r>
    <x v="46"/>
    <d v="1899-12-30T15:34:03"/>
    <d v="2012-08-07T15:34:03"/>
    <s v="Up"/>
    <n v="1"/>
    <n v="2.37"/>
    <n v="82.4"/>
    <n v="1"/>
    <n v="2"/>
    <n v="9.59"/>
    <n v="10.42"/>
    <n v="2"/>
  </r>
  <r>
    <x v="46"/>
    <d v="1899-12-30T16:05:21"/>
    <d v="2012-08-07T16:05:21"/>
    <s v="Up"/>
    <n v="1"/>
    <n v="2.95"/>
    <n v="59.7"/>
    <n v="1"/>
    <n v="2"/>
    <n v="9.59"/>
    <n v="10.42"/>
    <n v="2"/>
  </r>
  <r>
    <x v="46"/>
    <d v="1899-12-30T16:05:24"/>
    <d v="2012-08-07T16:05:24"/>
    <s v="Up"/>
    <n v="1"/>
    <n v="1.85"/>
    <n v="73.599999999999994"/>
    <n v="1"/>
    <n v="2"/>
    <n v="9.59"/>
    <n v="10.42"/>
    <n v="2"/>
  </r>
  <r>
    <x v="46"/>
    <d v="1899-12-30T16:33:43"/>
    <d v="2012-08-07T16:33:43"/>
    <s v="Up"/>
    <n v="1"/>
    <n v="2.06"/>
    <n v="87.8"/>
    <n v="1"/>
    <n v="2"/>
    <n v="9.59"/>
    <n v="10.42"/>
    <n v="2"/>
  </r>
  <r>
    <x v="46"/>
    <d v="1899-12-30T16:37:37"/>
    <d v="2012-08-07T16:37:37"/>
    <s v="Up"/>
    <n v="1"/>
    <n v="1.63"/>
    <n v="76.2"/>
    <n v="1"/>
    <n v="2"/>
    <n v="9.59"/>
    <n v="10.42"/>
    <n v="2"/>
  </r>
  <r>
    <x v="46"/>
    <d v="1899-12-30T16:37:55"/>
    <d v="2012-08-07T16:37:55"/>
    <s v="Up"/>
    <n v="1"/>
    <n v="2.72"/>
    <n v="84.8"/>
    <n v="1"/>
    <n v="2"/>
    <n v="9.59"/>
    <n v="10.42"/>
    <n v="2"/>
  </r>
  <r>
    <x v="46"/>
    <d v="1899-12-30T17:12:50"/>
    <d v="2012-08-07T17:12:50"/>
    <s v="Up"/>
    <n v="1"/>
    <n v="1.86"/>
    <n v="81.400000000000006"/>
    <n v="1"/>
    <n v="2"/>
    <n v="9.59"/>
    <n v="10.42"/>
    <n v="2"/>
  </r>
  <r>
    <x v="46"/>
    <d v="1899-12-30T17:23:56"/>
    <d v="2012-08-07T17:23:56"/>
    <s v="Up"/>
    <n v="1"/>
    <n v="9.82"/>
    <n v="75.900000000000006"/>
    <n v="1"/>
    <n v="2"/>
    <n v="9.59"/>
    <n v="10.42"/>
    <n v="1"/>
  </r>
  <r>
    <x v="46"/>
    <d v="1899-12-30T17:39:27"/>
    <d v="2012-08-07T17:39:27"/>
    <s v="Up"/>
    <n v="1"/>
    <n v="1.94"/>
    <n v="80.099999999999994"/>
    <n v="1"/>
    <n v="2"/>
    <n v="9.59"/>
    <n v="10.42"/>
    <n v="2"/>
  </r>
  <r>
    <x v="46"/>
    <d v="1899-12-30T18:00:38"/>
    <d v="2012-08-07T18:00:38"/>
    <s v="Up"/>
    <n v="1"/>
    <n v="2.13"/>
    <n v="85.3"/>
    <n v="1"/>
    <n v="2"/>
    <n v="9.59"/>
    <n v="10.42"/>
    <n v="2"/>
  </r>
  <r>
    <x v="46"/>
    <d v="1899-12-30T18:08:35"/>
    <d v="2012-08-07T18:08:35"/>
    <s v="Up"/>
    <n v="1"/>
    <n v="4.0199999999999996"/>
    <n v="92.2"/>
    <n v="1"/>
    <n v="2"/>
    <n v="9.59"/>
    <n v="10.42"/>
    <n v="2"/>
  </r>
  <r>
    <x v="46"/>
    <d v="1899-12-30T18:36:34"/>
    <d v="2012-08-07T18:36:34"/>
    <s v="Up"/>
    <n v="1"/>
    <n v="1.85"/>
    <n v="66.400000000000006"/>
    <n v="1"/>
    <n v="2"/>
    <n v="9.59"/>
    <n v="10.42"/>
    <n v="2"/>
  </r>
  <r>
    <x v="46"/>
    <d v="1899-12-30T18:37:38"/>
    <d v="2012-08-07T18:37:38"/>
    <s v="Up"/>
    <n v="1"/>
    <n v="2"/>
    <n v="68.7"/>
    <n v="1"/>
    <n v="2"/>
    <n v="9.59"/>
    <n v="10.42"/>
    <n v="2"/>
  </r>
  <r>
    <x v="46"/>
    <d v="1899-12-30T19:10:26"/>
    <d v="2012-08-07T19:10:26"/>
    <s v="Up"/>
    <n v="1"/>
    <n v="2.02"/>
    <n v="106.7"/>
    <n v="1"/>
    <n v="2"/>
    <n v="9.59"/>
    <n v="10.42"/>
    <n v="2"/>
  </r>
  <r>
    <x v="46"/>
    <d v="1899-12-30T19:14:16"/>
    <d v="2012-08-07T19:14:16"/>
    <s v="Up"/>
    <n v="1"/>
    <n v="2.08"/>
    <n v="87.4"/>
    <n v="1"/>
    <n v="2"/>
    <n v="9.59"/>
    <n v="10.42"/>
    <n v="2"/>
  </r>
  <r>
    <x v="46"/>
    <d v="1899-12-30T19:40:49"/>
    <d v="2012-08-07T19:40:49"/>
    <s v="Up"/>
    <n v="1"/>
    <n v="2.54"/>
    <n v="94.7"/>
    <n v="1"/>
    <n v="2"/>
    <n v="9.59"/>
    <n v="10.42"/>
    <n v="2"/>
  </r>
  <r>
    <x v="46"/>
    <d v="1899-12-30T20:04:13"/>
    <d v="2012-08-07T20:04:13"/>
    <s v="Up"/>
    <n v="1"/>
    <n v="2.08"/>
    <n v="97.1"/>
    <n v="1"/>
    <n v="2"/>
    <n v="9.59"/>
    <n v="10.42"/>
    <n v="2"/>
  </r>
  <r>
    <x v="46"/>
    <d v="1899-12-30T20:14:51"/>
    <d v="2012-08-07T20:14:51"/>
    <s v="Up"/>
    <n v="1"/>
    <n v="2.91"/>
    <n v="91"/>
    <n v="1"/>
    <n v="2"/>
    <n v="9.59"/>
    <n v="10.42"/>
    <n v="2"/>
  </r>
  <r>
    <x v="46"/>
    <d v="1899-12-30T21:01:15"/>
    <d v="2012-08-07T21:01:15"/>
    <s v="Up"/>
    <n v="1"/>
    <n v="5.29"/>
    <n v="67.5"/>
    <n v="1"/>
    <n v="2"/>
    <n v="9.59"/>
    <n v="10.42"/>
    <n v="2"/>
  </r>
  <r>
    <x v="46"/>
    <d v="1899-12-30T21:08:44"/>
    <d v="2012-08-07T21:08:44"/>
    <s v="Up"/>
    <n v="1"/>
    <n v="2.04"/>
    <n v="94.7"/>
    <n v="1"/>
    <n v="2"/>
    <n v="9.59"/>
    <n v="10.42"/>
    <n v="2"/>
  </r>
  <r>
    <x v="46"/>
    <d v="1899-12-30T21:40:17"/>
    <d v="2012-08-07T21:40:17"/>
    <s v="Up"/>
    <n v="1"/>
    <n v="2.11"/>
    <n v="92.8"/>
    <n v="1"/>
    <n v="2"/>
    <n v="9.59"/>
    <n v="10.42"/>
    <n v="2"/>
  </r>
  <r>
    <x v="46"/>
    <d v="1899-12-30T22:09:55"/>
    <d v="2012-08-07T22:09:55"/>
    <s v="Up"/>
    <n v="1"/>
    <n v="4.43"/>
    <n v="66.7"/>
    <n v="1"/>
    <n v="2"/>
    <n v="9.59"/>
    <n v="10.42"/>
    <n v="2"/>
  </r>
  <r>
    <x v="46"/>
    <d v="1899-12-30T22:33:39"/>
    <d v="2012-08-07T22:33:39"/>
    <s v="Up"/>
    <n v="1"/>
    <n v="2.16"/>
    <n v="61"/>
    <n v="1"/>
    <n v="2"/>
    <n v="9.59"/>
    <n v="10.42"/>
    <n v="2"/>
  </r>
  <r>
    <x v="46"/>
    <d v="1899-12-30T22:35:53"/>
    <d v="2012-08-07T22:35:53"/>
    <s v="Up"/>
    <n v="1"/>
    <n v="2.0699999999999998"/>
    <n v="92.4"/>
    <n v="1"/>
    <n v="2"/>
    <n v="9.59"/>
    <n v="10.42"/>
    <n v="2"/>
  </r>
  <r>
    <x v="46"/>
    <d v="1899-12-30T22:38:02"/>
    <d v="2012-08-07T22:38:02"/>
    <s v="Up"/>
    <n v="1"/>
    <n v="2.12"/>
    <n v="82.2"/>
    <n v="1"/>
    <n v="2"/>
    <n v="9.59"/>
    <n v="10.42"/>
    <n v="2"/>
  </r>
  <r>
    <x v="46"/>
    <d v="1899-12-30T22:38:23"/>
    <d v="2012-08-07T22:38:23"/>
    <s v="Up"/>
    <n v="1"/>
    <n v="2.21"/>
    <n v="89.7"/>
    <n v="1"/>
    <n v="2"/>
    <n v="9.59"/>
    <n v="10.42"/>
    <n v="2"/>
  </r>
  <r>
    <x v="46"/>
    <d v="1899-12-30T22:38:42"/>
    <d v="2012-08-07T22:38:42"/>
    <s v="Up"/>
    <n v="1"/>
    <n v="2.86"/>
    <n v="60.2"/>
    <n v="1"/>
    <n v="2"/>
    <n v="9.59"/>
    <n v="10.42"/>
    <n v="2"/>
  </r>
  <r>
    <x v="46"/>
    <d v="1899-12-30T22:38:57"/>
    <d v="2012-08-07T22:38:57"/>
    <s v="Up"/>
    <n v="1"/>
    <n v="1.85"/>
    <n v="85.2"/>
    <n v="1"/>
    <n v="2"/>
    <n v="9.59"/>
    <n v="10.42"/>
    <n v="2"/>
  </r>
  <r>
    <x v="46"/>
    <d v="1899-12-30T22:40:03"/>
    <d v="2012-08-07T22:40:03"/>
    <s v="Up"/>
    <n v="1"/>
    <n v="3.41"/>
    <n v="78.599999999999994"/>
    <n v="1"/>
    <n v="2"/>
    <n v="9.59"/>
    <n v="10.42"/>
    <n v="2"/>
  </r>
  <r>
    <x v="46"/>
    <d v="1899-12-30T22:41:05"/>
    <d v="2012-08-07T22:41:05"/>
    <s v="Up"/>
    <n v="1"/>
    <n v="1.99"/>
    <n v="84.4"/>
    <n v="1"/>
    <n v="2"/>
    <n v="9.59"/>
    <n v="10.42"/>
    <n v="2"/>
  </r>
  <r>
    <x v="46"/>
    <d v="1899-12-30T23:01:35"/>
    <d v="2012-08-07T23:01:35"/>
    <s v="Up"/>
    <n v="1"/>
    <n v="1.84"/>
    <n v="83.6"/>
    <n v="1"/>
    <n v="2"/>
    <n v="9.59"/>
    <n v="10.42"/>
    <n v="2"/>
  </r>
  <r>
    <x v="46"/>
    <d v="1899-12-30T23:10:18"/>
    <d v="2012-08-07T23:10:18"/>
    <s v="Up"/>
    <n v="1"/>
    <n v="2.12"/>
    <n v="65"/>
    <n v="1"/>
    <n v="2"/>
    <n v="9.59"/>
    <n v="10.42"/>
    <n v="2"/>
  </r>
  <r>
    <x v="46"/>
    <d v="1899-12-30T23:38:02"/>
    <d v="2012-08-07T23:38:02"/>
    <s v="Up"/>
    <n v="1"/>
    <n v="3.51"/>
    <n v="96.3"/>
    <n v="1"/>
    <n v="2"/>
    <n v="9.59"/>
    <n v="10.42"/>
    <n v="2"/>
  </r>
  <r>
    <x v="46"/>
    <d v="1899-12-30T23:41:46"/>
    <d v="2012-08-07T23:41:46"/>
    <s v="Up"/>
    <n v="1"/>
    <n v="1.79"/>
    <n v="62.5"/>
    <n v="1"/>
    <n v="2"/>
    <n v="9.59"/>
    <n v="10.42"/>
    <n v="2"/>
  </r>
  <r>
    <x v="47"/>
    <d v="1899-12-30T00:01:42"/>
    <d v="2012-08-08T00:01:42"/>
    <s v="Up"/>
    <n v="1"/>
    <n v="2.0299999999999998"/>
    <n v="62.5"/>
    <n v="1"/>
    <n v="2"/>
    <n v="9.59"/>
    <n v="10.42"/>
    <n v="2"/>
  </r>
  <r>
    <x v="47"/>
    <d v="1899-12-30T00:04:04"/>
    <d v="2012-08-08T00:04:04"/>
    <s v="Up"/>
    <n v="1"/>
    <n v="3.54"/>
    <n v="74.099999999999994"/>
    <n v="1"/>
    <n v="2"/>
    <n v="9.59"/>
    <n v="10.42"/>
    <n v="2"/>
  </r>
  <r>
    <x v="47"/>
    <d v="1899-12-30T00:07:07"/>
    <d v="2012-08-08T00:07:07"/>
    <s v="Up"/>
    <n v="1"/>
    <n v="3.32"/>
    <n v="82.5"/>
    <n v="1"/>
    <n v="2"/>
    <n v="9.59"/>
    <n v="10.42"/>
    <n v="2"/>
  </r>
  <r>
    <x v="47"/>
    <d v="1899-12-30T00:34:09"/>
    <d v="2012-08-08T00:34:09"/>
    <s v="Up"/>
    <n v="1"/>
    <n v="2.08"/>
    <n v="76.599999999999994"/>
    <n v="1"/>
    <n v="2"/>
    <n v="9.59"/>
    <n v="10.42"/>
    <n v="2"/>
  </r>
  <r>
    <x v="47"/>
    <d v="1899-12-30T00:34:13"/>
    <d v="2012-08-08T00:34:13"/>
    <s v="Up"/>
    <n v="1"/>
    <n v="2.8"/>
    <n v="81.2"/>
    <n v="1"/>
    <n v="2"/>
    <n v="9.59"/>
    <n v="10.42"/>
    <n v="2"/>
  </r>
  <r>
    <x v="47"/>
    <d v="1899-12-30T02:30:16"/>
    <d v="2012-08-08T02:30:16"/>
    <s v="Up"/>
    <n v="1"/>
    <n v="5.77"/>
    <n v="56.2"/>
    <n v="1"/>
    <n v="2"/>
    <n v="9.59"/>
    <n v="10.42"/>
    <n v="2"/>
  </r>
  <r>
    <x v="47"/>
    <d v="1899-12-30T02:31:11"/>
    <d v="2012-08-08T02:31:11"/>
    <s v="Up"/>
    <n v="1"/>
    <n v="1.82"/>
    <n v="87.7"/>
    <n v="1"/>
    <n v="2"/>
    <n v="9.59"/>
    <n v="10.42"/>
    <n v="2"/>
  </r>
  <r>
    <x v="47"/>
    <d v="1899-12-30T02:33:06"/>
    <d v="2012-08-08T02:33:06"/>
    <s v="Up"/>
    <n v="1"/>
    <n v="2.42"/>
    <n v="93.9"/>
    <n v="1"/>
    <n v="2"/>
    <n v="9.59"/>
    <n v="10.42"/>
    <n v="2"/>
  </r>
  <r>
    <x v="47"/>
    <d v="1899-12-30T02:41:24"/>
    <d v="2012-08-08T02:41:24"/>
    <s v="Up"/>
    <n v="1"/>
    <n v="2.5499999999999998"/>
    <n v="105.9"/>
    <n v="1"/>
    <n v="2"/>
    <n v="9.59"/>
    <n v="10.42"/>
    <n v="2"/>
  </r>
  <r>
    <x v="47"/>
    <d v="1899-12-30T03:03:30"/>
    <d v="2012-08-08T03:03:30"/>
    <s v="Up"/>
    <n v="1"/>
    <n v="3.02"/>
    <n v="95.2"/>
    <n v="1"/>
    <n v="2"/>
    <n v="9.59"/>
    <n v="10.42"/>
    <n v="2"/>
  </r>
  <r>
    <x v="47"/>
    <d v="1899-12-30T04:03:16"/>
    <d v="2012-08-08T04:03:16"/>
    <s v="Up"/>
    <n v="1"/>
    <n v="3.51"/>
    <n v="64.400000000000006"/>
    <n v="1"/>
    <n v="2"/>
    <n v="9.59"/>
    <n v="10.42"/>
    <n v="2"/>
  </r>
  <r>
    <x v="47"/>
    <d v="1899-12-30T04:14:37"/>
    <d v="2012-08-08T04:14:37"/>
    <s v="Up"/>
    <n v="1"/>
    <n v="2.38"/>
    <n v="69.2"/>
    <n v="1"/>
    <n v="2"/>
    <n v="9.59"/>
    <n v="10.42"/>
    <n v="2"/>
  </r>
  <r>
    <x v="47"/>
    <d v="1899-12-30T04:30:18"/>
    <d v="2012-08-08T04:30:18"/>
    <s v="Up"/>
    <n v="1"/>
    <n v="2.0299999999999998"/>
    <n v="94"/>
    <n v="1"/>
    <n v="2"/>
    <n v="9.59"/>
    <n v="10.42"/>
    <n v="2"/>
  </r>
  <r>
    <x v="47"/>
    <d v="1899-12-30T04:42:28"/>
    <d v="2012-08-08T04:42:28"/>
    <s v="Up"/>
    <n v="1"/>
    <n v="2.56"/>
    <n v="79.5"/>
    <n v="1"/>
    <n v="2"/>
    <n v="9.59"/>
    <n v="10.42"/>
    <n v="2"/>
  </r>
  <r>
    <x v="47"/>
    <d v="1899-12-30T05:08:03"/>
    <d v="2012-08-08T05:08:03"/>
    <s v="Up"/>
    <n v="1"/>
    <n v="6.55"/>
    <n v="50.9"/>
    <n v="1"/>
    <n v="2"/>
    <n v="9.59"/>
    <n v="10.42"/>
    <n v="2"/>
  </r>
  <r>
    <x v="47"/>
    <d v="1899-12-30T06:02:22"/>
    <d v="2012-08-08T06:02:22"/>
    <s v="Up"/>
    <n v="1"/>
    <n v="2.17"/>
    <n v="103.9"/>
    <n v="1"/>
    <n v="2"/>
    <n v="9.59"/>
    <n v="10.42"/>
    <n v="2"/>
  </r>
  <r>
    <x v="47"/>
    <d v="1899-12-30T06:05:57"/>
    <d v="2012-08-08T06:05:57"/>
    <s v="Up"/>
    <n v="1"/>
    <n v="1.91"/>
    <n v="97.9"/>
    <n v="1"/>
    <n v="2"/>
    <n v="9.59"/>
    <n v="10.42"/>
    <n v="2"/>
  </r>
  <r>
    <x v="47"/>
    <d v="1899-12-30T06:39:47"/>
    <d v="2012-08-08T06:39:47"/>
    <s v="Up"/>
    <n v="1"/>
    <n v="2.56"/>
    <n v="75.900000000000006"/>
    <n v="1"/>
    <n v="2"/>
    <n v="9.59"/>
    <n v="10.42"/>
    <n v="2"/>
  </r>
  <r>
    <x v="47"/>
    <d v="1899-12-30T07:13:21"/>
    <d v="2012-08-08T07:13:21"/>
    <s v="Up"/>
    <n v="1"/>
    <n v="2.33"/>
    <n v="101.9"/>
    <n v="1"/>
    <n v="2"/>
    <n v="9.59"/>
    <n v="10.42"/>
    <n v="2"/>
  </r>
  <r>
    <x v="47"/>
    <d v="1899-12-30T07:44:20"/>
    <d v="2012-08-08T07:44:20"/>
    <s v="Up"/>
    <n v="1"/>
    <n v="2.76"/>
    <n v="64.5"/>
    <n v="1"/>
    <n v="2"/>
    <n v="9.59"/>
    <n v="10.42"/>
    <n v="2"/>
  </r>
  <r>
    <x v="47"/>
    <d v="1899-12-30T09:37:43"/>
    <d v="2012-08-08T09:37:43"/>
    <s v="Up"/>
    <n v="1"/>
    <n v="2.77"/>
    <n v="108.1"/>
    <n v="1"/>
    <n v="2"/>
    <n v="9.59"/>
    <n v="10.42"/>
    <n v="2"/>
  </r>
  <r>
    <x v="47"/>
    <d v="1899-12-30T09:41:50"/>
    <d v="2012-08-08T09:41:50"/>
    <s v="Up"/>
    <n v="1"/>
    <n v="3.82"/>
    <n v="66.099999999999994"/>
    <n v="1"/>
    <n v="2"/>
    <n v="9.59"/>
    <n v="10.42"/>
    <n v="2"/>
  </r>
  <r>
    <x v="47"/>
    <d v="1899-12-30T11:09:08"/>
    <d v="2012-08-08T11:09:08"/>
    <s v="Up"/>
    <n v="1"/>
    <n v="4.83"/>
    <n v="73.3"/>
    <n v="1"/>
    <n v="2"/>
    <n v="9.59"/>
    <n v="10.42"/>
    <n v="2"/>
  </r>
  <r>
    <x v="47"/>
    <d v="1899-12-30T11:11:41"/>
    <d v="2012-08-08T11:11:41"/>
    <s v="Up"/>
    <n v="1"/>
    <n v="4.9800000000000004"/>
    <n v="76.400000000000006"/>
    <n v="1"/>
    <n v="2"/>
    <n v="9.59"/>
    <n v="10.42"/>
    <n v="2"/>
  </r>
  <r>
    <x v="47"/>
    <d v="1899-12-30T11:33:39"/>
    <d v="2012-08-08T11:33:39"/>
    <s v="Up"/>
    <n v="1"/>
    <n v="1.97"/>
    <n v="84.3"/>
    <n v="1"/>
    <n v="2"/>
    <n v="9.59"/>
    <n v="10.42"/>
    <n v="2"/>
  </r>
  <r>
    <x v="47"/>
    <d v="1899-12-30T11:38:15"/>
    <d v="2012-08-08T11:38:15"/>
    <s v="Up"/>
    <n v="1"/>
    <n v="2.2000000000000002"/>
    <n v="97"/>
    <n v="1"/>
    <n v="2"/>
    <n v="9.59"/>
    <n v="10.42"/>
    <n v="2"/>
  </r>
  <r>
    <x v="47"/>
    <d v="1899-12-30T11:39:07"/>
    <d v="2012-08-08T11:39:07"/>
    <s v="Up"/>
    <n v="1"/>
    <n v="2.1"/>
    <n v="99.8"/>
    <n v="1"/>
    <n v="2"/>
    <n v="9.59"/>
    <n v="10.42"/>
    <n v="2"/>
  </r>
  <r>
    <x v="47"/>
    <d v="1899-12-30T11:39:33"/>
    <d v="2012-08-08T11:39:33"/>
    <s v="Up"/>
    <n v="1"/>
    <n v="2.54"/>
    <n v="81.3"/>
    <n v="1"/>
    <n v="2"/>
    <n v="9.59"/>
    <n v="10.42"/>
    <n v="2"/>
  </r>
  <r>
    <x v="47"/>
    <d v="1899-12-30T12:38:00"/>
    <d v="2012-08-08T12:38:00"/>
    <s v="Up"/>
    <n v="1"/>
    <n v="2"/>
    <n v="93.6"/>
    <n v="1"/>
    <n v="2"/>
    <n v="9.59"/>
    <n v="10.42"/>
    <n v="2"/>
  </r>
  <r>
    <x v="47"/>
    <d v="1899-12-30T12:39:29"/>
    <d v="2012-08-08T12:39:29"/>
    <s v="Up"/>
    <n v="1"/>
    <n v="2.09"/>
    <n v="98.8"/>
    <n v="1"/>
    <n v="2"/>
    <n v="9.59"/>
    <n v="10.42"/>
    <n v="2"/>
  </r>
  <r>
    <x v="47"/>
    <d v="1899-12-30T12:41:51"/>
    <d v="2012-08-08T12:41:51"/>
    <s v="Up"/>
    <n v="1"/>
    <n v="7.56"/>
    <n v="93.9"/>
    <n v="1"/>
    <n v="2"/>
    <n v="9.59"/>
    <n v="10.42"/>
    <n v="2"/>
  </r>
  <r>
    <x v="47"/>
    <d v="1899-12-30T12:42:23"/>
    <d v="2012-08-08T12:42:23"/>
    <s v="Up"/>
    <n v="1"/>
    <n v="6.91"/>
    <n v="67.599999999999994"/>
    <n v="1"/>
    <n v="2"/>
    <n v="9.59"/>
    <n v="10.42"/>
    <n v="2"/>
  </r>
  <r>
    <x v="47"/>
    <d v="1899-12-30T13:02:04"/>
    <d v="2012-08-08T13:02:04"/>
    <s v="Up"/>
    <n v="1"/>
    <n v="1.94"/>
    <n v="98.7"/>
    <n v="1"/>
    <n v="2"/>
    <n v="9.59"/>
    <n v="10.42"/>
    <n v="2"/>
  </r>
  <r>
    <x v="47"/>
    <d v="1899-12-30T13:02:55"/>
    <d v="2012-08-08T13:02:55"/>
    <s v="Up"/>
    <n v="1"/>
    <n v="1.97"/>
    <n v="83.5"/>
    <n v="1"/>
    <n v="2"/>
    <n v="9.59"/>
    <n v="10.42"/>
    <n v="2"/>
  </r>
  <r>
    <x v="47"/>
    <d v="1899-12-30T13:04:14"/>
    <d v="2012-08-08T13:04:14"/>
    <s v="Up"/>
    <n v="1"/>
    <n v="2.35"/>
    <n v="87.6"/>
    <n v="1"/>
    <n v="2"/>
    <n v="9.59"/>
    <n v="10.42"/>
    <n v="2"/>
  </r>
  <r>
    <x v="47"/>
    <d v="1899-12-30T13:05:04"/>
    <d v="2012-08-08T13:05:04"/>
    <s v="Up"/>
    <n v="1"/>
    <n v="2.16"/>
    <n v="84.8"/>
    <n v="1"/>
    <n v="2"/>
    <n v="9.59"/>
    <n v="10.42"/>
    <n v="2"/>
  </r>
  <r>
    <x v="47"/>
    <d v="1899-12-30T13:06:29"/>
    <d v="2012-08-08T13:06:29"/>
    <s v="Up"/>
    <n v="1"/>
    <n v="2.11"/>
    <n v="98.4"/>
    <n v="1"/>
    <n v="2"/>
    <n v="9.59"/>
    <n v="10.42"/>
    <n v="2"/>
  </r>
  <r>
    <x v="47"/>
    <d v="1899-12-30T13:07:23"/>
    <d v="2012-08-08T13:07:23"/>
    <s v="Up"/>
    <n v="1"/>
    <n v="1.61"/>
    <n v="97.3"/>
    <n v="1"/>
    <n v="2"/>
    <n v="9.59"/>
    <n v="10.42"/>
    <n v="2"/>
  </r>
  <r>
    <x v="47"/>
    <d v="1899-12-30T13:12:02"/>
    <d v="2012-08-08T13:12:02"/>
    <s v="Up"/>
    <n v="1"/>
    <n v="1.96"/>
    <n v="79.2"/>
    <n v="1"/>
    <n v="2"/>
    <n v="9.59"/>
    <n v="10.42"/>
    <n v="2"/>
  </r>
  <r>
    <x v="47"/>
    <d v="1899-12-30T13:12:10"/>
    <d v="2012-08-08T13:12:10"/>
    <s v="Up"/>
    <n v="1"/>
    <n v="2.2400000000000002"/>
    <n v="75.7"/>
    <n v="1"/>
    <n v="2"/>
    <n v="9.59"/>
    <n v="10.42"/>
    <n v="2"/>
  </r>
  <r>
    <x v="47"/>
    <d v="1899-12-30T13:30:57"/>
    <d v="2012-08-08T13:30:57"/>
    <s v="Up"/>
    <n v="1"/>
    <n v="6.69"/>
    <n v="68.900000000000006"/>
    <n v="1"/>
    <n v="2"/>
    <n v="9.59"/>
    <n v="10.42"/>
    <n v="2"/>
  </r>
  <r>
    <x v="47"/>
    <d v="1899-12-30T13:44:01"/>
    <d v="2012-08-08T13:44:01"/>
    <s v="Up"/>
    <n v="1"/>
    <n v="1.83"/>
    <n v="84.5"/>
    <n v="1"/>
    <n v="2"/>
    <n v="9.59"/>
    <n v="10.42"/>
    <n v="2"/>
  </r>
  <r>
    <x v="47"/>
    <d v="1899-12-30T14:08:33"/>
    <d v="2012-08-08T14:08:33"/>
    <s v="Up"/>
    <n v="1"/>
    <n v="2.7"/>
    <n v="95.2"/>
    <n v="1"/>
    <n v="2"/>
    <n v="9.59"/>
    <n v="10.42"/>
    <n v="2"/>
  </r>
  <r>
    <x v="47"/>
    <d v="1899-12-30T14:33:39"/>
    <d v="2012-08-08T14:33:39"/>
    <s v="Up"/>
    <n v="1"/>
    <n v="1.99"/>
    <n v="75"/>
    <n v="1"/>
    <n v="2"/>
    <n v="9.59"/>
    <n v="10.42"/>
    <n v="2"/>
  </r>
  <r>
    <x v="47"/>
    <d v="1899-12-30T15:08:00"/>
    <d v="2012-08-08T15:08:00"/>
    <s v="Up"/>
    <n v="1"/>
    <n v="1.86"/>
    <n v="74.8"/>
    <n v="1"/>
    <n v="2"/>
    <n v="9.59"/>
    <n v="10.42"/>
    <n v="2"/>
  </r>
  <r>
    <x v="47"/>
    <d v="1899-12-30T15:13:43"/>
    <d v="2012-08-08T15:13:43"/>
    <s v="Up"/>
    <n v="1"/>
    <n v="2.11"/>
    <n v="102.9"/>
    <n v="1"/>
    <n v="2"/>
    <n v="9.59"/>
    <n v="10.42"/>
    <n v="2"/>
  </r>
  <r>
    <x v="47"/>
    <d v="1899-12-30T15:43:28"/>
    <d v="2012-08-08T15:43:28"/>
    <s v="Up"/>
    <n v="1"/>
    <n v="1.96"/>
    <n v="87.7"/>
    <n v="1"/>
    <n v="2"/>
    <n v="9.59"/>
    <n v="10.42"/>
    <n v="2"/>
  </r>
  <r>
    <x v="47"/>
    <d v="1899-12-30T16:02:44"/>
    <d v="2012-08-08T16:02:44"/>
    <s v="Up"/>
    <n v="1"/>
    <n v="2.17"/>
    <n v="69.7"/>
    <n v="1"/>
    <n v="2"/>
    <n v="9.59"/>
    <n v="10.42"/>
    <n v="2"/>
  </r>
  <r>
    <x v="47"/>
    <d v="1899-12-30T16:41:49"/>
    <d v="2012-08-08T16:41:49"/>
    <s v="Up"/>
    <n v="1"/>
    <n v="2.4700000000000002"/>
    <n v="89.8"/>
    <n v="1"/>
    <n v="2"/>
    <n v="9.59"/>
    <n v="10.42"/>
    <n v="2"/>
  </r>
  <r>
    <x v="47"/>
    <d v="1899-12-30T17:02:33"/>
    <d v="2012-08-08T17:02:33"/>
    <s v="Up"/>
    <n v="1"/>
    <n v="2.0699999999999998"/>
    <n v="82.6"/>
    <n v="1"/>
    <n v="2"/>
    <n v="9.59"/>
    <n v="10.42"/>
    <n v="2"/>
  </r>
  <r>
    <x v="47"/>
    <d v="1899-12-30T17:11:20"/>
    <d v="2012-08-08T17:11:20"/>
    <s v="Up"/>
    <n v="1"/>
    <n v="2.1800000000000002"/>
    <n v="109.6"/>
    <n v="1"/>
    <n v="2"/>
    <n v="9.59"/>
    <n v="10.42"/>
    <n v="2"/>
  </r>
  <r>
    <x v="47"/>
    <d v="1899-12-30T17:12:20"/>
    <d v="2012-08-08T17:12:20"/>
    <s v="Up"/>
    <n v="1"/>
    <n v="1.81"/>
    <n v="88.9"/>
    <n v="1"/>
    <n v="2"/>
    <n v="9.59"/>
    <n v="10.42"/>
    <n v="2"/>
  </r>
  <r>
    <x v="47"/>
    <d v="1899-12-30T17:30:40"/>
    <d v="2012-08-08T17:30:40"/>
    <s v="Up"/>
    <n v="1"/>
    <n v="2.2599999999999998"/>
    <n v="67.900000000000006"/>
    <n v="1"/>
    <n v="2"/>
    <n v="9.59"/>
    <n v="10.42"/>
    <n v="2"/>
  </r>
  <r>
    <x v="47"/>
    <d v="1899-12-30T17:30:55"/>
    <d v="2012-08-08T17:30:55"/>
    <s v="Up"/>
    <n v="1"/>
    <n v="1.89"/>
    <n v="103.8"/>
    <n v="1"/>
    <n v="2"/>
    <n v="9.59"/>
    <n v="10.42"/>
    <n v="2"/>
  </r>
  <r>
    <x v="47"/>
    <d v="1899-12-30T18:04:09"/>
    <d v="2012-08-08T18:04:09"/>
    <s v="Up"/>
    <n v="1"/>
    <n v="2.09"/>
    <n v="98.9"/>
    <n v="1"/>
    <n v="2"/>
    <n v="9.59"/>
    <n v="10.42"/>
    <n v="2"/>
  </r>
  <r>
    <x v="47"/>
    <d v="1899-12-30T18:08:14"/>
    <d v="2012-08-08T18:08:14"/>
    <s v="Up"/>
    <n v="1"/>
    <n v="2.11"/>
    <n v="87.9"/>
    <n v="1"/>
    <n v="2"/>
    <n v="9.59"/>
    <n v="10.42"/>
    <n v="2"/>
  </r>
  <r>
    <x v="47"/>
    <d v="1899-12-30T18:31:53"/>
    <d v="2012-08-08T18:31:53"/>
    <s v="Up"/>
    <n v="1"/>
    <n v="4.3"/>
    <n v="72.599999999999994"/>
    <n v="1"/>
    <n v="2"/>
    <n v="9.59"/>
    <n v="10.42"/>
    <n v="2"/>
  </r>
  <r>
    <x v="47"/>
    <d v="1899-12-30T18:57:14"/>
    <d v="2012-08-08T18:57:14"/>
    <s v="Up"/>
    <n v="1"/>
    <n v="13.65"/>
    <n v="75.900000000000006"/>
    <n v="2"/>
    <n v="2"/>
    <n v="9.59"/>
    <n v="10.42"/>
    <n v="2"/>
  </r>
  <r>
    <x v="47"/>
    <d v="1899-12-30T19:30:12"/>
    <d v="2012-08-08T19:30:12"/>
    <s v="Up"/>
    <n v="1"/>
    <n v="2.33"/>
    <n v="86"/>
    <n v="1"/>
    <n v="2"/>
    <n v="9.59"/>
    <n v="10.42"/>
    <n v="2"/>
  </r>
  <r>
    <x v="47"/>
    <d v="1899-12-30T19:40:34"/>
    <d v="2012-08-08T19:40:34"/>
    <s v="Up"/>
    <n v="1"/>
    <n v="1.8"/>
    <n v="81.900000000000006"/>
    <n v="1"/>
    <n v="2"/>
    <n v="9.59"/>
    <n v="10.42"/>
    <n v="2"/>
  </r>
  <r>
    <x v="47"/>
    <d v="1899-12-30T20:32:59"/>
    <d v="2012-08-08T20:32:59"/>
    <s v="Up"/>
    <n v="1"/>
    <n v="2.91"/>
    <n v="98.4"/>
    <n v="1"/>
    <n v="2"/>
    <n v="9.59"/>
    <n v="10.42"/>
    <n v="2"/>
  </r>
  <r>
    <x v="47"/>
    <d v="1899-12-30T20:37:47"/>
    <d v="2012-08-08T20:37:47"/>
    <s v="Up"/>
    <n v="1"/>
    <n v="2.08"/>
    <n v="90.2"/>
    <n v="1"/>
    <n v="2"/>
    <n v="9.59"/>
    <n v="10.42"/>
    <n v="2"/>
  </r>
  <r>
    <x v="47"/>
    <d v="1899-12-30T23:02:36"/>
    <d v="2012-08-08T23:02:36"/>
    <s v="Up"/>
    <n v="1"/>
    <n v="2.64"/>
    <n v="73.900000000000006"/>
    <n v="1"/>
    <n v="2"/>
    <n v="9.59"/>
    <n v="10.42"/>
    <n v="2"/>
  </r>
  <r>
    <x v="47"/>
    <d v="1899-12-30T23:32:41"/>
    <d v="2012-08-08T23:32:41"/>
    <s v="Up"/>
    <n v="1"/>
    <n v="3.89"/>
    <n v="129.30000000000001"/>
    <n v="1"/>
    <n v="2"/>
    <n v="9.59"/>
    <n v="10.42"/>
    <n v="2"/>
  </r>
  <r>
    <x v="47"/>
    <d v="1899-12-30T23:33:22"/>
    <d v="2012-08-08T23:33:22"/>
    <s v="Up"/>
    <n v="1"/>
    <n v="2.13"/>
    <n v="87.7"/>
    <n v="1"/>
    <n v="2"/>
    <n v="9.59"/>
    <n v="10.42"/>
    <n v="2"/>
  </r>
  <r>
    <x v="47"/>
    <d v="1899-12-30T23:36:18"/>
    <d v="2012-08-08T23:36:18"/>
    <s v="Up"/>
    <n v="1"/>
    <n v="1.97"/>
    <n v="75.5"/>
    <n v="1"/>
    <n v="2"/>
    <n v="9.59"/>
    <n v="10.42"/>
    <n v="2"/>
  </r>
  <r>
    <x v="47"/>
    <d v="1899-12-30T23:39:40"/>
    <d v="2012-08-08T23:39:40"/>
    <s v="Up"/>
    <n v="1"/>
    <n v="2"/>
    <n v="85.6"/>
    <n v="1"/>
    <n v="2"/>
    <n v="9.59"/>
    <n v="10.42"/>
    <n v="2"/>
  </r>
  <r>
    <x v="48"/>
    <d v="1899-12-30T00:04:14"/>
    <d v="2012-08-09T00:04:14"/>
    <s v="Up"/>
    <n v="1"/>
    <n v="2.33"/>
    <n v="82.4"/>
    <n v="1"/>
    <n v="2"/>
    <n v="9.59"/>
    <n v="10.42"/>
    <n v="2"/>
  </r>
  <r>
    <x v="48"/>
    <d v="1899-12-30T00:36:08"/>
    <d v="2012-08-09T00:36:08"/>
    <s v="Up"/>
    <n v="1"/>
    <n v="2.37"/>
    <n v="86.7"/>
    <n v="1"/>
    <n v="2"/>
    <n v="9.59"/>
    <n v="10.42"/>
    <n v="2"/>
  </r>
  <r>
    <x v="48"/>
    <d v="1899-12-30T00:44:14"/>
    <d v="2012-08-09T00:44:14"/>
    <s v="Up"/>
    <n v="1"/>
    <n v="1.99"/>
    <n v="84.3"/>
    <n v="1"/>
    <n v="2"/>
    <n v="9.59"/>
    <n v="10.42"/>
    <n v="2"/>
  </r>
  <r>
    <x v="48"/>
    <d v="1899-12-30T01:14:46"/>
    <d v="2012-08-09T01:14:46"/>
    <s v="Up"/>
    <n v="1"/>
    <n v="2.35"/>
    <n v="72.5"/>
    <n v="1"/>
    <n v="2"/>
    <n v="9.59"/>
    <n v="10.42"/>
    <n v="2"/>
  </r>
  <r>
    <x v="48"/>
    <d v="1899-12-30T01:37:07"/>
    <d v="2012-08-09T01:37:07"/>
    <s v="Up"/>
    <n v="1"/>
    <n v="2.2400000000000002"/>
    <n v="68.3"/>
    <n v="1"/>
    <n v="2"/>
    <n v="9.59"/>
    <n v="10.42"/>
    <n v="2"/>
  </r>
  <r>
    <x v="48"/>
    <d v="1899-12-30T01:40:39"/>
    <d v="2012-08-09T01:40:39"/>
    <s v="Up"/>
    <n v="1"/>
    <n v="2.1"/>
    <n v="89.3"/>
    <n v="1"/>
    <n v="2"/>
    <n v="9.59"/>
    <n v="10.42"/>
    <n v="2"/>
  </r>
  <r>
    <x v="48"/>
    <d v="1899-12-30T02:32:28"/>
    <d v="2012-08-09T02:32:28"/>
    <s v="Up"/>
    <n v="1"/>
    <n v="2.0699999999999998"/>
    <n v="97.9"/>
    <n v="1"/>
    <n v="2"/>
    <n v="9.59"/>
    <n v="10.42"/>
    <n v="2"/>
  </r>
  <r>
    <x v="48"/>
    <d v="1899-12-30T02:33:39"/>
    <d v="2012-08-09T02:33:39"/>
    <s v="Up"/>
    <n v="1"/>
    <n v="3.73"/>
    <n v="72.400000000000006"/>
    <n v="1"/>
    <n v="2"/>
    <n v="9.59"/>
    <n v="10.42"/>
    <n v="2"/>
  </r>
  <r>
    <x v="48"/>
    <d v="1899-12-30T02:39:17"/>
    <d v="2012-08-09T02:39:17"/>
    <s v="Up"/>
    <n v="1"/>
    <n v="2.69"/>
    <n v="70.8"/>
    <n v="1"/>
    <n v="2"/>
    <n v="9.59"/>
    <n v="10.42"/>
    <n v="2"/>
  </r>
  <r>
    <x v="48"/>
    <d v="1899-12-30T02:39:35"/>
    <d v="2012-08-09T02:39:35"/>
    <s v="Up"/>
    <n v="1"/>
    <n v="2.0499999999999998"/>
    <n v="68.2"/>
    <n v="1"/>
    <n v="2"/>
    <n v="9.59"/>
    <n v="10.42"/>
    <n v="2"/>
  </r>
  <r>
    <x v="48"/>
    <d v="1899-12-30T02:39:48"/>
    <d v="2012-08-09T02:39:48"/>
    <s v="Up"/>
    <n v="1"/>
    <n v="2.11"/>
    <n v="60.1"/>
    <n v="1"/>
    <n v="2"/>
    <n v="9.59"/>
    <n v="10.42"/>
    <n v="2"/>
  </r>
  <r>
    <x v="48"/>
    <d v="1899-12-30T02:41:53"/>
    <d v="2012-08-09T02:41:53"/>
    <s v="Up"/>
    <n v="1"/>
    <n v="5.34"/>
    <n v="78.099999999999994"/>
    <n v="1"/>
    <n v="2"/>
    <n v="9.59"/>
    <n v="10.42"/>
    <n v="2"/>
  </r>
  <r>
    <x v="48"/>
    <d v="1899-12-30T03:38:59"/>
    <d v="2012-08-09T03:38:59"/>
    <s v="Up"/>
    <n v="1"/>
    <n v="1.98"/>
    <n v="94.8"/>
    <n v="1"/>
    <n v="2"/>
    <n v="9.59"/>
    <n v="10.42"/>
    <n v="2"/>
  </r>
  <r>
    <x v="48"/>
    <d v="1899-12-30T03:43:51"/>
    <d v="2012-08-09T03:43:51"/>
    <s v="Up"/>
    <n v="1"/>
    <n v="2.0499999999999998"/>
    <n v="95.5"/>
    <n v="1"/>
    <n v="2"/>
    <n v="9.59"/>
    <n v="10.42"/>
    <n v="2"/>
  </r>
  <r>
    <x v="48"/>
    <d v="1899-12-30T05:08:48"/>
    <d v="2012-08-09T05:08:48"/>
    <s v="Up"/>
    <n v="1"/>
    <n v="2.14"/>
    <n v="60.8"/>
    <n v="1"/>
    <n v="2"/>
    <n v="9.59"/>
    <n v="10.42"/>
    <n v="2"/>
  </r>
  <r>
    <x v="48"/>
    <d v="1899-12-30T05:12:54"/>
    <d v="2012-08-09T05:12:54"/>
    <s v="Up"/>
    <n v="1"/>
    <n v="2.6"/>
    <n v="81"/>
    <n v="1"/>
    <n v="2"/>
    <n v="9.59"/>
    <n v="10.42"/>
    <n v="2"/>
  </r>
  <r>
    <x v="48"/>
    <d v="1899-12-30T05:31:28"/>
    <d v="2012-08-09T05:31:28"/>
    <s v="Up"/>
    <n v="1"/>
    <n v="3.13"/>
    <n v="65.5"/>
    <n v="1"/>
    <n v="2"/>
    <n v="9.59"/>
    <n v="10.42"/>
    <n v="2"/>
  </r>
  <r>
    <x v="48"/>
    <d v="1899-12-30T05:42:44"/>
    <d v="2012-08-09T05:42:44"/>
    <s v="Up"/>
    <n v="1"/>
    <n v="2.06"/>
    <n v="78.2"/>
    <n v="1"/>
    <n v="2"/>
    <n v="9.59"/>
    <n v="10.42"/>
    <n v="2"/>
  </r>
  <r>
    <x v="48"/>
    <d v="1899-12-30T06:36:24"/>
    <d v="2012-08-09T06:36:24"/>
    <s v="Up"/>
    <n v="1"/>
    <n v="2.2000000000000002"/>
    <n v="68.8"/>
    <n v="1"/>
    <n v="2"/>
    <n v="9.59"/>
    <n v="10.42"/>
    <n v="2"/>
  </r>
  <r>
    <x v="48"/>
    <d v="1899-12-30T06:39:15"/>
    <d v="2012-08-09T06:39:15"/>
    <s v="Up"/>
    <n v="1"/>
    <n v="2.5299999999999998"/>
    <n v="80.7"/>
    <n v="1"/>
    <n v="2"/>
    <n v="9.59"/>
    <n v="10.42"/>
    <n v="2"/>
  </r>
  <r>
    <x v="48"/>
    <d v="1899-12-30T07:36:59"/>
    <d v="2012-08-09T07:36:59"/>
    <s v="Up"/>
    <n v="1"/>
    <n v="2.17"/>
    <n v="81.400000000000006"/>
    <n v="1"/>
    <n v="2"/>
    <n v="9.59"/>
    <n v="10.42"/>
    <n v="2"/>
  </r>
  <r>
    <x v="48"/>
    <d v="1899-12-30T07:39:48"/>
    <d v="2012-08-09T07:39:48"/>
    <s v="Up"/>
    <n v="1"/>
    <n v="2.04"/>
    <n v="101"/>
    <n v="1"/>
    <n v="2"/>
    <n v="9.59"/>
    <n v="10.42"/>
    <n v="2"/>
  </r>
  <r>
    <x v="48"/>
    <d v="1899-12-30T09:13:45"/>
    <d v="2012-08-09T09:13:45"/>
    <s v="Up"/>
    <n v="1"/>
    <n v="2.1800000000000002"/>
    <n v="67.400000000000006"/>
    <n v="1"/>
    <n v="2"/>
    <n v="9.59"/>
    <n v="10.42"/>
    <n v="2"/>
  </r>
  <r>
    <x v="48"/>
    <d v="1899-12-30T09:44:52"/>
    <d v="2012-08-09T09:44:52"/>
    <s v="Up"/>
    <n v="1"/>
    <n v="2.1800000000000002"/>
    <n v="76.400000000000006"/>
    <n v="1"/>
    <n v="2"/>
    <n v="9.59"/>
    <n v="10.42"/>
    <n v="2"/>
  </r>
  <r>
    <x v="48"/>
    <d v="1899-12-30T10:08:40"/>
    <d v="2012-08-09T10:08:40"/>
    <s v="Up"/>
    <n v="1"/>
    <n v="2.14"/>
    <n v="101.5"/>
    <n v="1"/>
    <n v="2"/>
    <n v="9.59"/>
    <n v="10.42"/>
    <n v="2"/>
  </r>
  <r>
    <x v="48"/>
    <d v="1899-12-30T10:32:14"/>
    <d v="2012-08-09T10:32:14"/>
    <s v="Up"/>
    <n v="1"/>
    <n v="1.96"/>
    <n v="116.5"/>
    <n v="1"/>
    <n v="2"/>
    <n v="9.59"/>
    <n v="10.42"/>
    <n v="2"/>
  </r>
  <r>
    <x v="48"/>
    <d v="1899-12-30T12:04:25"/>
    <d v="2012-08-09T12:04:25"/>
    <s v="Up"/>
    <n v="1"/>
    <n v="1.88"/>
    <n v="82.4"/>
    <n v="1"/>
    <n v="2"/>
    <n v="9.59"/>
    <n v="10.42"/>
    <n v="2"/>
  </r>
  <r>
    <x v="48"/>
    <d v="1899-12-30T12:05:21"/>
    <d v="2012-08-09T12:05:21"/>
    <s v="Up"/>
    <n v="1"/>
    <n v="2.16"/>
    <n v="96.2"/>
    <n v="1"/>
    <n v="2"/>
    <n v="9.59"/>
    <n v="10.42"/>
    <n v="2"/>
  </r>
  <r>
    <x v="48"/>
    <d v="1899-12-30T12:40:53"/>
    <d v="2012-08-09T12:40:53"/>
    <s v="Up"/>
    <n v="1"/>
    <n v="2.13"/>
    <n v="82.9"/>
    <n v="1"/>
    <n v="2"/>
    <n v="9.59"/>
    <n v="10.42"/>
    <n v="2"/>
  </r>
  <r>
    <x v="48"/>
    <d v="1899-12-30T13:03:32"/>
    <d v="2012-08-09T13:03:32"/>
    <s v="Up"/>
    <n v="1"/>
    <n v="5.77"/>
    <n v="72.3"/>
    <n v="1"/>
    <n v="2"/>
    <n v="9.59"/>
    <n v="10.42"/>
    <n v="2"/>
  </r>
  <r>
    <x v="48"/>
    <d v="1899-12-30T13:12:27"/>
    <d v="2012-08-09T13:12:27"/>
    <s v="Up"/>
    <n v="1"/>
    <n v="3.68"/>
    <n v="83.1"/>
    <n v="1"/>
    <n v="2"/>
    <n v="9.59"/>
    <n v="10.42"/>
    <n v="2"/>
  </r>
  <r>
    <x v="48"/>
    <d v="1899-12-30T13:13:54"/>
    <d v="2012-08-09T13:13:54"/>
    <s v="Up"/>
    <n v="1"/>
    <n v="2.14"/>
    <n v="81.900000000000006"/>
    <n v="1"/>
    <n v="2"/>
    <n v="9.59"/>
    <n v="10.42"/>
    <n v="2"/>
  </r>
  <r>
    <x v="48"/>
    <d v="1899-12-30T13:31:52"/>
    <d v="2012-08-09T13:31:52"/>
    <s v="Up"/>
    <n v="1"/>
    <n v="1.98"/>
    <n v="95.8"/>
    <n v="1"/>
    <n v="2"/>
    <n v="9.59"/>
    <n v="10.42"/>
    <n v="2"/>
  </r>
  <r>
    <x v="48"/>
    <d v="1899-12-30T13:42:36"/>
    <d v="2012-08-09T13:42:36"/>
    <s v="Up"/>
    <n v="1"/>
    <n v="2.42"/>
    <n v="81"/>
    <n v="1"/>
    <n v="2"/>
    <n v="9.59"/>
    <n v="10.42"/>
    <n v="2"/>
  </r>
  <r>
    <x v="48"/>
    <d v="1899-12-30T14:07:54"/>
    <d v="2012-08-09T14:07:54"/>
    <s v="Up"/>
    <n v="1"/>
    <n v="7.27"/>
    <n v="82.3"/>
    <n v="1"/>
    <n v="2"/>
    <n v="9.59"/>
    <n v="10.42"/>
    <n v="2"/>
  </r>
  <r>
    <x v="48"/>
    <d v="1899-12-30T14:39:47"/>
    <d v="2012-08-09T14:39:47"/>
    <s v="Up"/>
    <n v="1"/>
    <n v="2.79"/>
    <n v="63"/>
    <n v="1"/>
    <n v="2"/>
    <n v="9.59"/>
    <n v="10.42"/>
    <n v="2"/>
  </r>
  <r>
    <x v="48"/>
    <d v="1899-12-30T14:40:10"/>
    <d v="2012-08-09T14:40:10"/>
    <s v="Up"/>
    <n v="1"/>
    <n v="6.24"/>
    <n v="65.900000000000006"/>
    <n v="1"/>
    <n v="2"/>
    <n v="9.59"/>
    <n v="10.42"/>
    <n v="2"/>
  </r>
  <r>
    <x v="48"/>
    <d v="1899-12-30T14:41:59"/>
    <d v="2012-08-09T14:41:59"/>
    <s v="Up"/>
    <n v="1"/>
    <n v="3.65"/>
    <n v="80.900000000000006"/>
    <n v="1"/>
    <n v="2"/>
    <n v="9.59"/>
    <n v="10.42"/>
    <n v="2"/>
  </r>
  <r>
    <x v="48"/>
    <d v="1899-12-30T14:43:30"/>
    <d v="2012-08-09T14:43:30"/>
    <s v="Up"/>
    <n v="1"/>
    <n v="2.37"/>
    <n v="75.400000000000006"/>
    <n v="1"/>
    <n v="2"/>
    <n v="9.59"/>
    <n v="10.42"/>
    <n v="2"/>
  </r>
  <r>
    <x v="48"/>
    <d v="1899-12-30T15:03:02"/>
    <d v="2012-08-09T15:03:02"/>
    <s v="Up"/>
    <n v="1"/>
    <n v="1.82"/>
    <n v="84.9"/>
    <n v="1"/>
    <n v="2"/>
    <n v="9.59"/>
    <n v="10.42"/>
    <n v="2"/>
  </r>
  <r>
    <x v="48"/>
    <d v="1899-12-30T15:11:04"/>
    <d v="2012-08-09T15:11:04"/>
    <s v="Up"/>
    <n v="1"/>
    <n v="1.79"/>
    <n v="90.7"/>
    <n v="1"/>
    <n v="2"/>
    <n v="9.59"/>
    <n v="10.42"/>
    <n v="2"/>
  </r>
  <r>
    <x v="48"/>
    <d v="1899-12-30T15:22:52"/>
    <d v="2012-08-09T15:22:52"/>
    <s v="Up"/>
    <n v="1"/>
    <n v="11.56"/>
    <n v="68.8"/>
    <n v="2"/>
    <n v="2"/>
    <n v="9.59"/>
    <n v="10.42"/>
    <n v="2"/>
  </r>
  <r>
    <x v="48"/>
    <d v="1899-12-30T15:36:56"/>
    <d v="2012-08-09T15:36:56"/>
    <s v="Up"/>
    <n v="1"/>
    <n v="2.06"/>
    <n v="91.4"/>
    <n v="1"/>
    <n v="2"/>
    <n v="9.59"/>
    <n v="10.42"/>
    <n v="2"/>
  </r>
  <r>
    <x v="48"/>
    <d v="1899-12-30T16:02:28"/>
    <d v="2012-08-09T16:02:28"/>
    <s v="Up"/>
    <n v="1"/>
    <n v="3.58"/>
    <n v="72.8"/>
    <n v="1"/>
    <n v="2"/>
    <n v="9.59"/>
    <n v="10.42"/>
    <n v="2"/>
  </r>
  <r>
    <x v="48"/>
    <d v="1899-12-30T16:03:01"/>
    <d v="2012-08-09T16:03:01"/>
    <s v="Up"/>
    <n v="1"/>
    <n v="2.4300000000000002"/>
    <n v="52.4"/>
    <n v="1"/>
    <n v="2"/>
    <n v="9.59"/>
    <n v="10.42"/>
    <n v="2"/>
  </r>
  <r>
    <x v="48"/>
    <d v="1899-12-30T16:03:09"/>
    <d v="2012-08-09T16:03:09"/>
    <s v="Up"/>
    <n v="1"/>
    <n v="2.5499999999999998"/>
    <n v="78.5"/>
    <n v="1"/>
    <n v="2"/>
    <n v="9.59"/>
    <n v="10.42"/>
    <n v="2"/>
  </r>
  <r>
    <x v="48"/>
    <d v="1899-12-30T16:13:02"/>
    <d v="2012-08-09T16:13:02"/>
    <s v="Up"/>
    <n v="1"/>
    <n v="2.25"/>
    <n v="85.9"/>
    <n v="1"/>
    <n v="2"/>
    <n v="9.59"/>
    <n v="10.42"/>
    <n v="2"/>
  </r>
  <r>
    <x v="48"/>
    <d v="1899-12-30T17:05:16"/>
    <d v="2012-08-09T17:05:16"/>
    <s v="Up"/>
    <n v="1"/>
    <n v="8.82"/>
    <n v="76.2"/>
    <n v="1"/>
    <n v="2"/>
    <n v="9.59"/>
    <n v="10.42"/>
    <n v="2"/>
  </r>
  <r>
    <x v="48"/>
    <d v="1899-12-30T18:04:36"/>
    <d v="2012-08-09T18:04:36"/>
    <s v="Up"/>
    <n v="1"/>
    <n v="2.44"/>
    <n v="86.9"/>
    <n v="1"/>
    <n v="2"/>
    <n v="9.59"/>
    <n v="10.42"/>
    <n v="2"/>
  </r>
  <r>
    <x v="48"/>
    <d v="1899-12-30T18:10:24"/>
    <d v="2012-08-09T18:10:24"/>
    <s v="Up"/>
    <n v="1"/>
    <n v="7.07"/>
    <n v="76.5"/>
    <n v="1"/>
    <n v="2"/>
    <n v="9.59"/>
    <n v="10.42"/>
    <n v="2"/>
  </r>
  <r>
    <x v="48"/>
    <d v="1899-12-30T18:10:28"/>
    <d v="2012-08-09T18:10:28"/>
    <s v="Up"/>
    <n v="1"/>
    <n v="2.58"/>
    <n v="77.7"/>
    <n v="1"/>
    <n v="2"/>
    <n v="9.59"/>
    <n v="10.42"/>
    <n v="2"/>
  </r>
  <r>
    <x v="48"/>
    <d v="1899-12-30T18:17:33"/>
    <d v="2012-08-09T18:17:33"/>
    <s v="Up"/>
    <n v="1"/>
    <n v="13.58"/>
    <n v="65.2"/>
    <n v="2"/>
    <n v="2"/>
    <n v="9.59"/>
    <n v="10.42"/>
    <n v="2"/>
  </r>
  <r>
    <x v="48"/>
    <d v="1899-12-30T18:30:46"/>
    <d v="2012-08-09T18:30:46"/>
    <s v="Up"/>
    <n v="1"/>
    <n v="1.86"/>
    <n v="63.7"/>
    <n v="1"/>
    <n v="2"/>
    <n v="9.59"/>
    <n v="10.42"/>
    <n v="2"/>
  </r>
  <r>
    <x v="48"/>
    <d v="1899-12-30T18:44:26"/>
    <d v="2012-08-09T18:44:26"/>
    <s v="Up"/>
    <n v="1"/>
    <n v="4.22"/>
    <n v="75.400000000000006"/>
    <n v="1"/>
    <n v="2"/>
    <n v="9.59"/>
    <n v="10.42"/>
    <n v="2"/>
  </r>
  <r>
    <x v="48"/>
    <d v="1899-12-30T19:01:36"/>
    <d v="2012-08-09T19:01:36"/>
    <s v="Up"/>
    <n v="1"/>
    <n v="1.95"/>
    <n v="68.599999999999994"/>
    <n v="1"/>
    <n v="2"/>
    <n v="9.59"/>
    <n v="10.42"/>
    <n v="2"/>
  </r>
  <r>
    <x v="48"/>
    <d v="1899-12-30T19:02:59"/>
    <d v="2012-08-09T19:02:59"/>
    <s v="Up"/>
    <n v="1"/>
    <n v="1.7"/>
    <n v="76.599999999999994"/>
    <n v="1"/>
    <n v="2"/>
    <n v="9.59"/>
    <n v="10.42"/>
    <n v="2"/>
  </r>
  <r>
    <x v="48"/>
    <d v="1899-12-30T19:03:34"/>
    <d v="2012-08-09T19:03:34"/>
    <s v="Up"/>
    <n v="1"/>
    <n v="1.9"/>
    <n v="59.5"/>
    <n v="1"/>
    <n v="2"/>
    <n v="9.59"/>
    <n v="10.42"/>
    <n v="2"/>
  </r>
  <r>
    <x v="48"/>
    <d v="1899-12-30T19:06:50"/>
    <d v="2012-08-09T19:06:50"/>
    <s v="Up"/>
    <n v="1"/>
    <n v="2.0699999999999998"/>
    <n v="93.9"/>
    <n v="1"/>
    <n v="2"/>
    <n v="9.59"/>
    <n v="10.42"/>
    <n v="2"/>
  </r>
  <r>
    <x v="48"/>
    <d v="1899-12-30T19:31:03"/>
    <d v="2012-08-09T19:31:03"/>
    <s v="Up"/>
    <n v="1"/>
    <n v="2.92"/>
    <n v="91.2"/>
    <n v="1"/>
    <n v="2"/>
    <n v="9.59"/>
    <n v="10.42"/>
    <n v="2"/>
  </r>
  <r>
    <x v="48"/>
    <d v="1899-12-30T19:39:13"/>
    <d v="2012-08-09T19:39:13"/>
    <s v="Up"/>
    <n v="1"/>
    <n v="1.66"/>
    <n v="73.5"/>
    <n v="1"/>
    <n v="2"/>
    <n v="9.59"/>
    <n v="10.42"/>
    <n v="2"/>
  </r>
  <r>
    <x v="48"/>
    <d v="1899-12-30T19:43:55"/>
    <d v="2012-08-09T19:43:55"/>
    <s v="Up"/>
    <n v="1"/>
    <n v="1.9"/>
    <n v="66.400000000000006"/>
    <n v="1"/>
    <n v="2"/>
    <n v="9.59"/>
    <n v="10.42"/>
    <n v="2"/>
  </r>
  <r>
    <x v="48"/>
    <d v="1899-12-30T20:07:46"/>
    <d v="2012-08-09T20:07:46"/>
    <s v="Up"/>
    <n v="1"/>
    <n v="2.52"/>
    <n v="84.1"/>
    <n v="1"/>
    <n v="2"/>
    <n v="9.59"/>
    <n v="10.42"/>
    <n v="2"/>
  </r>
  <r>
    <x v="48"/>
    <d v="1899-12-30T20:13:38"/>
    <d v="2012-08-09T20:13:38"/>
    <s v="Up"/>
    <n v="1"/>
    <n v="2.0099999999999998"/>
    <n v="73.8"/>
    <n v="1"/>
    <n v="2"/>
    <n v="9.59"/>
    <n v="10.42"/>
    <n v="2"/>
  </r>
  <r>
    <x v="48"/>
    <d v="1899-12-30T20:31:50"/>
    <d v="2012-08-09T20:31:50"/>
    <s v="Up"/>
    <n v="1"/>
    <n v="2.16"/>
    <n v="74.3"/>
    <n v="1"/>
    <n v="2"/>
    <n v="9.59"/>
    <n v="10.42"/>
    <n v="2"/>
  </r>
  <r>
    <x v="48"/>
    <d v="1899-12-30T21:07:29"/>
    <d v="2012-08-09T21:07:29"/>
    <s v="Up"/>
    <n v="1"/>
    <n v="3.16"/>
    <n v="86.3"/>
    <n v="1"/>
    <n v="2"/>
    <n v="9.59"/>
    <n v="10.42"/>
    <n v="2"/>
  </r>
  <r>
    <x v="48"/>
    <d v="1899-12-30T21:30:12"/>
    <d v="2012-08-09T21:30:12"/>
    <s v="Up"/>
    <n v="1"/>
    <n v="2.19"/>
    <n v="56.1"/>
    <n v="1"/>
    <n v="2"/>
    <n v="9.59"/>
    <n v="10.42"/>
    <n v="2"/>
  </r>
  <r>
    <x v="48"/>
    <d v="1899-12-30T21:35:42"/>
    <d v="2012-08-09T21:35:42"/>
    <s v="Up"/>
    <n v="1"/>
    <n v="1.97"/>
    <n v="81.3"/>
    <n v="1"/>
    <n v="2"/>
    <n v="9.59"/>
    <n v="10.42"/>
    <n v="2"/>
  </r>
  <r>
    <x v="48"/>
    <d v="1899-12-30T21:43:38"/>
    <d v="2012-08-09T21:43:38"/>
    <s v="Up"/>
    <n v="1"/>
    <n v="2.06"/>
    <n v="87.8"/>
    <n v="1"/>
    <n v="2"/>
    <n v="9.59"/>
    <n v="10.42"/>
    <n v="2"/>
  </r>
  <r>
    <x v="48"/>
    <d v="1899-12-30T22:06:51"/>
    <d v="2012-08-09T22:06:51"/>
    <s v="Up"/>
    <n v="1"/>
    <n v="2.25"/>
    <n v="78.8"/>
    <n v="1"/>
    <n v="2"/>
    <n v="9.59"/>
    <n v="10.42"/>
    <n v="2"/>
  </r>
  <r>
    <x v="48"/>
    <d v="1899-12-30T23:11:48"/>
    <d v="2012-08-09T23:11:48"/>
    <s v="Up"/>
    <n v="1"/>
    <n v="1.97"/>
    <n v="103.4"/>
    <n v="1"/>
    <n v="2"/>
    <n v="9.59"/>
    <n v="10.42"/>
    <n v="2"/>
  </r>
  <r>
    <x v="48"/>
    <d v="1899-12-30T23:41:10"/>
    <d v="2012-08-09T23:41:10"/>
    <s v="Up"/>
    <n v="1"/>
    <n v="2.08"/>
    <n v="82.3"/>
    <n v="1"/>
    <n v="2"/>
    <n v="9.59"/>
    <n v="10.42"/>
    <n v="2"/>
  </r>
  <r>
    <x v="48"/>
    <d v="1899-12-30T23:41:37"/>
    <d v="2012-08-09T23:41:37"/>
    <s v="Up"/>
    <n v="1"/>
    <n v="2.06"/>
    <n v="83.4"/>
    <n v="1"/>
    <n v="2"/>
    <n v="9.59"/>
    <n v="10.42"/>
    <n v="2"/>
  </r>
  <r>
    <x v="49"/>
    <d v="1899-12-30T00:00:49"/>
    <d v="2012-08-10T00:00:49"/>
    <s v="Up"/>
    <n v="1"/>
    <n v="2.98"/>
    <n v="67.3"/>
    <n v="1"/>
    <n v="2"/>
    <n v="9.59"/>
    <n v="10.42"/>
    <n v="2"/>
  </r>
  <r>
    <x v="49"/>
    <d v="1899-12-30T00:12:00"/>
    <d v="2012-08-10T00:12:00"/>
    <s v="Up"/>
    <n v="1"/>
    <n v="2.0099999999999998"/>
    <n v="71.3"/>
    <n v="1"/>
    <n v="2"/>
    <n v="9.59"/>
    <n v="10.42"/>
    <n v="2"/>
  </r>
  <r>
    <x v="49"/>
    <d v="1899-12-30T00:36:40"/>
    <d v="2012-08-10T00:36:40"/>
    <s v="Up"/>
    <n v="1"/>
    <n v="2.04"/>
    <n v="92.4"/>
    <n v="1"/>
    <n v="2"/>
    <n v="9.59"/>
    <n v="10.42"/>
    <n v="2"/>
  </r>
  <r>
    <x v="49"/>
    <d v="1899-12-30T19:38:53"/>
    <d v="2012-08-10T19:38:53"/>
    <s v="Up"/>
    <n v="1"/>
    <n v="2.1800000000000002"/>
    <n v="54.2"/>
    <n v="1"/>
    <n v="2"/>
    <n v="9.59"/>
    <n v="10.42"/>
    <n v="2"/>
  </r>
  <r>
    <x v="49"/>
    <d v="1899-12-30T01:10:40"/>
    <d v="2012-08-10T01:10:40"/>
    <s v="Up"/>
    <n v="1"/>
    <n v="2.91"/>
    <n v="76.400000000000006"/>
    <n v="1"/>
    <n v="2"/>
    <n v="9.59"/>
    <n v="10.42"/>
    <n v="2"/>
  </r>
  <r>
    <x v="49"/>
    <d v="1899-12-30T20:04:19"/>
    <d v="2012-08-10T20:04:19"/>
    <s v="Up"/>
    <n v="1"/>
    <n v="2.21"/>
    <n v="88.4"/>
    <n v="1"/>
    <n v="2"/>
    <n v="9.59"/>
    <n v="10.42"/>
    <n v="2"/>
  </r>
  <r>
    <x v="49"/>
    <d v="1899-12-30T20:11:40"/>
    <d v="2012-08-10T20:11:40"/>
    <s v="Up"/>
    <n v="1"/>
    <n v="2.33"/>
    <n v="78.2"/>
    <n v="1"/>
    <n v="2"/>
    <n v="9.59"/>
    <n v="10.42"/>
    <n v="2"/>
  </r>
  <r>
    <x v="49"/>
    <d v="1899-12-30T20:30:52"/>
    <d v="2012-08-10T20:30:52"/>
    <s v="Up"/>
    <n v="1"/>
    <n v="2.62"/>
    <n v="86"/>
    <n v="1"/>
    <n v="2"/>
    <n v="9.59"/>
    <n v="10.42"/>
    <n v="2"/>
  </r>
  <r>
    <x v="49"/>
    <d v="1899-12-30T21:00:13"/>
    <d v="2012-08-10T21:00:13"/>
    <s v="Up"/>
    <n v="1"/>
    <n v="2.0699999999999998"/>
    <n v="62.1"/>
    <n v="1"/>
    <n v="2"/>
    <n v="9.59"/>
    <n v="10.42"/>
    <n v="2"/>
  </r>
  <r>
    <x v="49"/>
    <d v="1899-12-30T21:05:41"/>
    <d v="2012-08-10T21:05:41"/>
    <s v="Up"/>
    <n v="1"/>
    <n v="2.93"/>
    <n v="100.8"/>
    <n v="1"/>
    <n v="2"/>
    <n v="9.59"/>
    <n v="10.42"/>
    <n v="2"/>
  </r>
  <r>
    <x v="49"/>
    <d v="1899-12-30T21:09:48"/>
    <d v="2012-08-10T21:09:48"/>
    <s v="Up"/>
    <n v="1"/>
    <n v="2.13"/>
    <n v="88.5"/>
    <n v="1"/>
    <n v="2"/>
    <n v="9.59"/>
    <n v="10.42"/>
    <n v="2"/>
  </r>
  <r>
    <x v="49"/>
    <d v="1899-12-30T21:39:31"/>
    <d v="2012-08-10T21:39:31"/>
    <s v="Up"/>
    <n v="1"/>
    <n v="2.39"/>
    <n v="95.6"/>
    <n v="1"/>
    <n v="2"/>
    <n v="9.59"/>
    <n v="10.42"/>
    <n v="2"/>
  </r>
  <r>
    <x v="49"/>
    <d v="1899-12-30T21:41:41"/>
    <d v="2012-08-10T21:41:41"/>
    <s v="Up"/>
    <n v="1"/>
    <n v="2.02"/>
    <n v="112"/>
    <n v="1"/>
    <n v="2"/>
    <n v="9.59"/>
    <n v="10.42"/>
    <n v="2"/>
  </r>
  <r>
    <x v="49"/>
    <d v="1899-12-30T03:10:56"/>
    <d v="2012-08-10T03:10:56"/>
    <s v="Up"/>
    <n v="1"/>
    <n v="5.36"/>
    <n v="92.3"/>
    <n v="1"/>
    <n v="2"/>
    <n v="9.59"/>
    <n v="10.42"/>
    <n v="2"/>
  </r>
  <r>
    <x v="49"/>
    <d v="1899-12-30T22:06:35"/>
    <d v="2012-08-10T22:06:35"/>
    <s v="Up"/>
    <n v="1"/>
    <n v="2.13"/>
    <n v="91.6"/>
    <n v="1"/>
    <n v="2"/>
    <n v="9.59"/>
    <n v="10.42"/>
    <n v="2"/>
  </r>
  <r>
    <x v="49"/>
    <d v="1899-12-30T05:07:21"/>
    <d v="2012-08-10T05:07:21"/>
    <s v="Up"/>
    <n v="1"/>
    <n v="1.95"/>
    <n v="90.9"/>
    <n v="1"/>
    <n v="2"/>
    <n v="9.59"/>
    <n v="10.42"/>
    <n v="2"/>
  </r>
  <r>
    <x v="49"/>
    <d v="1899-12-30T06:02:10"/>
    <d v="2012-08-10T06:02:10"/>
    <s v="Up"/>
    <n v="1"/>
    <n v="2.0099999999999998"/>
    <n v="55.9"/>
    <n v="1"/>
    <n v="2"/>
    <n v="9.59"/>
    <n v="10.42"/>
    <n v="2"/>
  </r>
  <r>
    <x v="49"/>
    <d v="1899-12-30T23:34:22"/>
    <d v="2012-08-10T23:34:22"/>
    <s v="Up"/>
    <n v="1"/>
    <n v="4.8099999999999996"/>
    <n v="82.1"/>
    <n v="1"/>
    <n v="2"/>
    <n v="9.59"/>
    <n v="10.42"/>
    <n v="2"/>
  </r>
  <r>
    <x v="49"/>
    <d v="1899-12-30T23:44:53"/>
    <d v="2012-08-10T23:44:53"/>
    <s v="Up"/>
    <n v="1"/>
    <n v="3.71"/>
    <n v="76.2"/>
    <n v="1"/>
    <n v="2"/>
    <n v="9.59"/>
    <n v="10.42"/>
    <n v="2"/>
  </r>
  <r>
    <x v="49"/>
    <d v="1899-12-30T06:39:40"/>
    <d v="2012-08-10T06:39:40"/>
    <s v="Up"/>
    <n v="1"/>
    <n v="2.08"/>
    <n v="84.1"/>
    <n v="1"/>
    <n v="2"/>
    <n v="9.59"/>
    <n v="10.42"/>
    <n v="2"/>
  </r>
  <r>
    <x v="49"/>
    <d v="1899-12-30T08:12:25"/>
    <d v="2012-08-10T08:12:25"/>
    <s v="Up"/>
    <n v="1"/>
    <n v="6.99"/>
    <n v="86.7"/>
    <n v="1"/>
    <n v="2"/>
    <n v="9.59"/>
    <n v="10.42"/>
    <n v="2"/>
  </r>
  <r>
    <x v="49"/>
    <d v="1899-12-30T08:33:01"/>
    <d v="2012-08-10T08:33:01"/>
    <s v="Up"/>
    <n v="1"/>
    <n v="1.8"/>
    <n v="68.8"/>
    <n v="1"/>
    <n v="2"/>
    <n v="9.59"/>
    <n v="10.42"/>
    <n v="2"/>
  </r>
  <r>
    <x v="49"/>
    <d v="1899-12-30T09:34:40"/>
    <d v="2012-08-10T09:34:40"/>
    <s v="Up"/>
    <n v="1"/>
    <n v="5.39"/>
    <n v="60.6"/>
    <n v="1"/>
    <n v="2"/>
    <n v="9.59"/>
    <n v="10.42"/>
    <n v="2"/>
  </r>
  <r>
    <x v="49"/>
    <d v="1899-12-30T11:00:15"/>
    <d v="2012-08-10T11:00:15"/>
    <s v="Up"/>
    <n v="1"/>
    <n v="2.96"/>
    <n v="87.4"/>
    <n v="1"/>
    <n v="2"/>
    <n v="9.59"/>
    <n v="10.42"/>
    <n v="2"/>
  </r>
  <r>
    <x v="49"/>
    <d v="1899-12-30T14:12:54"/>
    <d v="2012-08-10T14:12:54"/>
    <s v="Up"/>
    <n v="1"/>
    <n v="2.84"/>
    <n v="92.3"/>
    <n v="1"/>
    <n v="2"/>
    <n v="9.59"/>
    <n v="10.42"/>
    <n v="2"/>
  </r>
  <r>
    <x v="49"/>
    <d v="1899-12-30T15:30:04"/>
    <d v="2012-08-10T15:30:04"/>
    <s v="Up"/>
    <n v="1"/>
    <n v="1.99"/>
    <n v="79.2"/>
    <n v="1"/>
    <n v="2"/>
    <n v="9.59"/>
    <n v="10.42"/>
    <n v="2"/>
  </r>
  <r>
    <x v="49"/>
    <d v="1899-12-30T15:34:07"/>
    <d v="2012-08-10T15:34:07"/>
    <s v="Up"/>
    <n v="1"/>
    <n v="2.62"/>
    <n v="102.3"/>
    <n v="1"/>
    <n v="2"/>
    <n v="9.59"/>
    <n v="10.42"/>
    <n v="2"/>
  </r>
  <r>
    <x v="49"/>
    <d v="1899-12-30T16:02:03"/>
    <d v="2012-08-10T16:02:03"/>
    <s v="Up"/>
    <n v="1"/>
    <n v="3.13"/>
    <n v="107.7"/>
    <n v="1"/>
    <n v="2"/>
    <n v="9.59"/>
    <n v="10.42"/>
    <n v="2"/>
  </r>
  <r>
    <x v="49"/>
    <d v="1899-12-30T16:04:57"/>
    <d v="2012-08-10T16:04:57"/>
    <s v="Up"/>
    <n v="1"/>
    <n v="2.31"/>
    <n v="88.1"/>
    <n v="1"/>
    <n v="2"/>
    <n v="9.59"/>
    <n v="10.42"/>
    <n v="2"/>
  </r>
  <r>
    <x v="49"/>
    <d v="1899-12-30T16:42:45"/>
    <d v="2012-08-10T16:42:45"/>
    <s v="Up"/>
    <n v="1"/>
    <n v="3.33"/>
    <n v="75.2"/>
    <n v="1"/>
    <n v="2"/>
    <n v="9.59"/>
    <n v="10.42"/>
    <n v="2"/>
  </r>
  <r>
    <x v="49"/>
    <d v="1899-12-30T17:39:10"/>
    <d v="2012-08-10T17:39:10"/>
    <s v="Up"/>
    <n v="1"/>
    <n v="2.15"/>
    <n v="78.400000000000006"/>
    <n v="1"/>
    <n v="2"/>
    <n v="9.59"/>
    <n v="10.42"/>
    <n v="2"/>
  </r>
  <r>
    <x v="49"/>
    <d v="1899-12-30T17:39:25"/>
    <d v="2012-08-10T17:39:25"/>
    <s v="Up"/>
    <n v="1"/>
    <n v="3.88"/>
    <n v="91.9"/>
    <n v="1"/>
    <n v="2"/>
    <n v="9.59"/>
    <n v="10.42"/>
    <n v="2"/>
  </r>
  <r>
    <x v="49"/>
    <d v="1899-12-30T17:40:43"/>
    <d v="2012-08-10T17:40:43"/>
    <s v="Up"/>
    <n v="1"/>
    <n v="2.11"/>
    <n v="70.5"/>
    <n v="1"/>
    <n v="2"/>
    <n v="9.59"/>
    <n v="10.42"/>
    <n v="2"/>
  </r>
  <r>
    <x v="49"/>
    <d v="1899-12-30T17:42:01"/>
    <d v="2012-08-10T17:42:01"/>
    <s v="Up"/>
    <n v="1"/>
    <n v="2.0299999999999998"/>
    <n v="101.3"/>
    <n v="1"/>
    <n v="2"/>
    <n v="9.59"/>
    <n v="10.42"/>
    <n v="2"/>
  </r>
  <r>
    <x v="49"/>
    <d v="1899-12-30T17:43:41"/>
    <d v="2012-08-10T17:43:41"/>
    <s v="Up"/>
    <n v="1"/>
    <n v="2.39"/>
    <n v="79.099999999999994"/>
    <n v="1"/>
    <n v="2"/>
    <n v="9.59"/>
    <n v="10.42"/>
    <n v="2"/>
  </r>
  <r>
    <x v="50"/>
    <d v="1899-12-30T00:06:03"/>
    <d v="2012-08-11T00:06:03"/>
    <s v="Up"/>
    <n v="1"/>
    <n v="2.13"/>
    <n v="72"/>
    <n v="1"/>
    <n v="2"/>
    <n v="9.59"/>
    <n v="10.42"/>
    <n v="2"/>
  </r>
  <r>
    <x v="50"/>
    <d v="1899-12-30T00:08:58"/>
    <d v="2012-08-11T00:08:58"/>
    <s v="Up"/>
    <n v="1"/>
    <n v="2.11"/>
    <n v="81.599999999999994"/>
    <n v="1"/>
    <n v="2"/>
    <n v="9.59"/>
    <n v="10.42"/>
    <n v="2"/>
  </r>
  <r>
    <x v="50"/>
    <d v="1899-12-30T00:13:59"/>
    <d v="2012-08-11T00:13:59"/>
    <s v="Up"/>
    <n v="1"/>
    <n v="2.41"/>
    <n v="100.3"/>
    <n v="1"/>
    <n v="2"/>
    <n v="9.59"/>
    <n v="10.42"/>
    <n v="2"/>
  </r>
  <r>
    <x v="50"/>
    <d v="1899-12-30T00:32:42"/>
    <d v="2012-08-11T00:32:42"/>
    <s v="Up"/>
    <n v="1"/>
    <n v="2.2599999999999998"/>
    <n v="88.4"/>
    <n v="1"/>
    <n v="2"/>
    <n v="9.59"/>
    <n v="10.42"/>
    <n v="2"/>
  </r>
  <r>
    <x v="50"/>
    <d v="1899-12-30T00:41:34"/>
    <d v="2012-08-11T00:41:34"/>
    <s v="Up"/>
    <n v="1"/>
    <n v="3.77"/>
    <n v="64.7"/>
    <n v="1"/>
    <n v="2"/>
    <n v="9.59"/>
    <n v="10.42"/>
    <n v="2"/>
  </r>
  <r>
    <x v="50"/>
    <d v="1899-12-30T01:10:17"/>
    <d v="2012-08-11T01:10:17"/>
    <s v="Up"/>
    <n v="1"/>
    <n v="6.25"/>
    <n v="60.5"/>
    <n v="1"/>
    <n v="2"/>
    <n v="9.59"/>
    <n v="10.42"/>
    <n v="2"/>
  </r>
  <r>
    <x v="50"/>
    <d v="1899-12-30T04:35:17"/>
    <d v="2012-08-11T04:35:17"/>
    <s v="Up"/>
    <n v="1"/>
    <n v="3.83"/>
    <n v="62.5"/>
    <n v="1"/>
    <n v="2"/>
    <n v="9.59"/>
    <n v="10.42"/>
    <n v="2"/>
  </r>
  <r>
    <x v="50"/>
    <d v="1899-12-30T04:35:27"/>
    <d v="2012-08-11T04:35:27"/>
    <s v="Up"/>
    <n v="1"/>
    <n v="3.41"/>
    <n v="89.6"/>
    <n v="1"/>
    <n v="2"/>
    <n v="9.59"/>
    <n v="10.42"/>
    <n v="2"/>
  </r>
  <r>
    <x v="50"/>
    <d v="1899-12-30T05:01:41"/>
    <d v="2012-08-11T05:01:41"/>
    <s v="Up"/>
    <n v="1"/>
    <n v="2.86"/>
    <n v="81.599999999999994"/>
    <n v="1"/>
    <n v="2"/>
    <n v="9.59"/>
    <n v="10.42"/>
    <n v="2"/>
  </r>
  <r>
    <x v="50"/>
    <d v="1899-12-30T05:42:29"/>
    <d v="2012-08-11T05:42:29"/>
    <s v="Up"/>
    <n v="1"/>
    <n v="2.1"/>
    <n v="103.6"/>
    <n v="1"/>
    <n v="2"/>
    <n v="9.59"/>
    <n v="10.42"/>
    <n v="2"/>
  </r>
  <r>
    <x v="50"/>
    <d v="1899-12-30T06:40:29"/>
    <d v="2012-08-11T06:40:29"/>
    <s v="Up"/>
    <n v="1"/>
    <n v="2.0499999999999998"/>
    <n v="91.5"/>
    <n v="1"/>
    <n v="2"/>
    <n v="9.59"/>
    <n v="10.42"/>
    <n v="2"/>
  </r>
  <r>
    <x v="50"/>
    <d v="1899-12-30T06:44:39"/>
    <d v="2012-08-11T06:44:39"/>
    <s v="Up"/>
    <n v="1"/>
    <n v="1.87"/>
    <n v="91.1"/>
    <n v="1"/>
    <n v="2"/>
    <n v="9.59"/>
    <n v="10.42"/>
    <n v="2"/>
  </r>
  <r>
    <x v="50"/>
    <d v="1899-12-30T07:12:27"/>
    <d v="2012-08-11T07:12:27"/>
    <s v="Up"/>
    <n v="1"/>
    <n v="7.41"/>
    <n v="73.099999999999994"/>
    <n v="1"/>
    <n v="2"/>
    <n v="9.59"/>
    <n v="10.42"/>
    <n v="2"/>
  </r>
  <r>
    <x v="50"/>
    <d v="1899-12-30T08:10:13"/>
    <d v="2012-08-11T08:10:13"/>
    <s v="Up"/>
    <n v="1"/>
    <n v="4.92"/>
    <n v="63.7"/>
    <n v="1"/>
    <n v="2"/>
    <n v="9.59"/>
    <n v="10.42"/>
    <n v="2"/>
  </r>
  <r>
    <x v="50"/>
    <d v="1899-12-30T09:06:08"/>
    <d v="2012-08-11T09:06:08"/>
    <s v="Up"/>
    <n v="1"/>
    <n v="3.16"/>
    <n v="75.400000000000006"/>
    <n v="1"/>
    <n v="2"/>
    <n v="9.59"/>
    <n v="10.42"/>
    <n v="2"/>
  </r>
  <r>
    <x v="50"/>
    <d v="1899-12-30T09:11:39"/>
    <d v="2012-08-11T09:11:39"/>
    <s v="Up"/>
    <n v="1"/>
    <n v="1.85"/>
    <n v="85.3"/>
    <n v="1"/>
    <n v="2"/>
    <n v="9.59"/>
    <n v="10.42"/>
    <n v="2"/>
  </r>
  <r>
    <x v="50"/>
    <d v="1899-12-30T10:11:21"/>
    <d v="2012-08-11T10:11:21"/>
    <s v="Up"/>
    <n v="1"/>
    <n v="2.8"/>
    <n v="64.400000000000006"/>
    <n v="1"/>
    <n v="2"/>
    <n v="9.59"/>
    <n v="10.42"/>
    <n v="2"/>
  </r>
  <r>
    <x v="50"/>
    <d v="1899-12-30T10:30:06"/>
    <d v="2012-08-11T10:30:06"/>
    <s v="Up"/>
    <n v="1"/>
    <n v="2.64"/>
    <n v="85.8"/>
    <n v="1"/>
    <n v="2"/>
    <n v="9.59"/>
    <n v="10.42"/>
    <n v="2"/>
  </r>
  <r>
    <x v="50"/>
    <d v="1899-12-30T11:06:20"/>
    <d v="2012-08-11T11:06:20"/>
    <s v="Up"/>
    <n v="1"/>
    <n v="1.81"/>
    <n v="86.6"/>
    <n v="1"/>
    <n v="2"/>
    <n v="9.59"/>
    <n v="10.42"/>
    <n v="2"/>
  </r>
  <r>
    <x v="50"/>
    <d v="1899-12-30T11:35:32"/>
    <d v="2012-08-11T11:35:32"/>
    <s v="Up"/>
    <n v="1"/>
    <n v="2.99"/>
    <n v="82.9"/>
    <n v="1"/>
    <n v="2"/>
    <n v="9.59"/>
    <n v="10.42"/>
    <n v="2"/>
  </r>
  <r>
    <x v="50"/>
    <d v="1899-12-30T12:03:24"/>
    <d v="2012-08-11T12:03:24"/>
    <s v="Up"/>
    <n v="1"/>
    <n v="2.91"/>
    <n v="65.400000000000006"/>
    <n v="1"/>
    <n v="2"/>
    <n v="9.59"/>
    <n v="10.42"/>
    <n v="2"/>
  </r>
  <r>
    <x v="50"/>
    <d v="1899-12-30T12:08:22"/>
    <d v="2012-08-11T12:08:22"/>
    <s v="Up"/>
    <n v="1"/>
    <n v="2.89"/>
    <n v="82.5"/>
    <n v="1"/>
    <n v="2"/>
    <n v="9.59"/>
    <n v="10.42"/>
    <n v="2"/>
  </r>
  <r>
    <x v="50"/>
    <d v="1899-12-30T12:38:43"/>
    <d v="2012-08-11T12:38:43"/>
    <s v="Up"/>
    <n v="1"/>
    <n v="2.16"/>
    <n v="79"/>
    <n v="1"/>
    <n v="2"/>
    <n v="9.59"/>
    <n v="10.42"/>
    <n v="2"/>
  </r>
  <r>
    <x v="50"/>
    <d v="1899-12-30T14:34:23"/>
    <d v="2012-08-11T14:34:23"/>
    <s v="Up"/>
    <n v="1"/>
    <n v="1.25"/>
    <n v="77.8"/>
    <n v="1"/>
    <n v="2"/>
    <n v="9.59"/>
    <n v="10.42"/>
    <n v="2"/>
  </r>
  <r>
    <x v="50"/>
    <d v="1899-12-30T15:02:32"/>
    <d v="2012-08-11T15:02:32"/>
    <s v="Up"/>
    <n v="1"/>
    <n v="2.71"/>
    <n v="72.900000000000006"/>
    <n v="1"/>
    <n v="2"/>
    <n v="9.59"/>
    <n v="10.42"/>
    <n v="2"/>
  </r>
  <r>
    <x v="50"/>
    <d v="1899-12-30T15:14:16"/>
    <d v="2012-08-11T15:14:16"/>
    <s v="Up"/>
    <n v="1"/>
    <n v="2.68"/>
    <n v="74.099999999999994"/>
    <n v="1"/>
    <n v="2"/>
    <n v="9.59"/>
    <n v="10.42"/>
    <n v="2"/>
  </r>
  <r>
    <x v="50"/>
    <d v="1899-12-30T16:04:14"/>
    <d v="2012-08-11T16:04:14"/>
    <s v="Up"/>
    <n v="1"/>
    <n v="2.0699999999999998"/>
    <n v="78.099999999999994"/>
    <n v="1"/>
    <n v="2"/>
    <n v="9.59"/>
    <n v="10.42"/>
    <n v="2"/>
  </r>
  <r>
    <x v="50"/>
    <d v="1899-12-30T16:10:38"/>
    <d v="2012-08-11T16:10:38"/>
    <s v="Up"/>
    <n v="1"/>
    <n v="2.0499999999999998"/>
    <n v="107.2"/>
    <n v="1"/>
    <n v="2"/>
    <n v="9.59"/>
    <n v="10.42"/>
    <n v="2"/>
  </r>
  <r>
    <x v="50"/>
    <d v="1899-12-30T17:12:14"/>
    <d v="2012-08-11T17:12:14"/>
    <s v="Up"/>
    <n v="1"/>
    <n v="2.1"/>
    <n v="99.7"/>
    <n v="1"/>
    <n v="2"/>
    <n v="9.59"/>
    <n v="10.42"/>
    <n v="2"/>
  </r>
  <r>
    <x v="50"/>
    <d v="1899-12-30T17:43:51"/>
    <d v="2012-08-11T17:43:51"/>
    <s v="Up"/>
    <n v="1"/>
    <n v="2.42"/>
    <n v="78.3"/>
    <n v="1"/>
    <n v="2"/>
    <n v="9.59"/>
    <n v="10.42"/>
    <n v="2"/>
  </r>
  <r>
    <x v="50"/>
    <d v="1899-12-30T18:07:33"/>
    <d v="2012-08-11T18:07:33"/>
    <s v="Up"/>
    <n v="1"/>
    <n v="7.06"/>
    <n v="70.7"/>
    <n v="1"/>
    <n v="2"/>
    <n v="9.59"/>
    <n v="10.42"/>
    <n v="2"/>
  </r>
  <r>
    <x v="50"/>
    <d v="1899-12-30T18:38:40"/>
    <d v="2012-08-11T18:38:40"/>
    <s v="Up"/>
    <n v="1"/>
    <n v="2.08"/>
    <n v="91.5"/>
    <n v="1"/>
    <n v="2"/>
    <n v="9.59"/>
    <n v="10.42"/>
    <n v="2"/>
  </r>
  <r>
    <x v="50"/>
    <d v="1899-12-30T19:01:02"/>
    <d v="2012-08-11T19:01:02"/>
    <s v="Up"/>
    <n v="1"/>
    <n v="2.09"/>
    <n v="83.1"/>
    <n v="1"/>
    <n v="2"/>
    <n v="9.59"/>
    <n v="10.42"/>
    <n v="2"/>
  </r>
  <r>
    <x v="50"/>
    <d v="1899-12-30T19:07:47"/>
    <d v="2012-08-11T19:07:47"/>
    <s v="Up"/>
    <n v="1"/>
    <n v="2.64"/>
    <n v="78.2"/>
    <n v="1"/>
    <n v="2"/>
    <n v="9.59"/>
    <n v="10.42"/>
    <n v="2"/>
  </r>
  <r>
    <x v="50"/>
    <d v="1899-12-30T19:07:52"/>
    <d v="2012-08-11T19:07:52"/>
    <s v="Up"/>
    <n v="1"/>
    <n v="2.17"/>
    <n v="123.7"/>
    <n v="1"/>
    <n v="2"/>
    <n v="9.59"/>
    <n v="10.42"/>
    <n v="2"/>
  </r>
  <r>
    <x v="50"/>
    <d v="1899-12-30T19:08:02"/>
    <d v="2012-08-11T19:08:02"/>
    <s v="Up"/>
    <n v="1"/>
    <n v="2.23"/>
    <n v="87.3"/>
    <n v="1"/>
    <n v="2"/>
    <n v="9.59"/>
    <n v="10.42"/>
    <n v="2"/>
  </r>
  <r>
    <x v="50"/>
    <d v="1899-12-30T19:32:50"/>
    <d v="2012-08-11T19:32:50"/>
    <s v="Up"/>
    <n v="1"/>
    <n v="2.1800000000000002"/>
    <n v="82.1"/>
    <n v="1"/>
    <n v="2"/>
    <n v="9.59"/>
    <n v="10.42"/>
    <n v="2"/>
  </r>
  <r>
    <x v="50"/>
    <d v="1899-12-30T19:40:41"/>
    <d v="2012-08-11T19:40:41"/>
    <s v="Up"/>
    <n v="1"/>
    <n v="3.71"/>
    <n v="70.8"/>
    <n v="1"/>
    <n v="2"/>
    <n v="9.59"/>
    <n v="10.42"/>
    <n v="2"/>
  </r>
  <r>
    <x v="50"/>
    <d v="1899-12-30T20:06:36"/>
    <d v="2012-08-11T20:06:36"/>
    <s v="Up"/>
    <n v="1"/>
    <n v="2.06"/>
    <n v="86.5"/>
    <n v="1"/>
    <n v="2"/>
    <n v="9.59"/>
    <n v="10.42"/>
    <n v="2"/>
  </r>
  <r>
    <x v="50"/>
    <d v="1899-12-30T20:08:48"/>
    <d v="2012-08-11T20:08:48"/>
    <s v="Up"/>
    <n v="1"/>
    <n v="2.5099999999999998"/>
    <n v="80.400000000000006"/>
    <n v="1"/>
    <n v="2"/>
    <n v="9.59"/>
    <n v="10.42"/>
    <n v="2"/>
  </r>
  <r>
    <x v="50"/>
    <d v="1899-12-30T20:09:05"/>
    <d v="2012-08-11T20:09:05"/>
    <s v="Up"/>
    <n v="1"/>
    <n v="2.46"/>
    <n v="74.099999999999994"/>
    <n v="1"/>
    <n v="2"/>
    <n v="9.59"/>
    <n v="10.42"/>
    <n v="2"/>
  </r>
  <r>
    <x v="50"/>
    <d v="1899-12-30T20:09:58"/>
    <d v="2012-08-11T20:09:58"/>
    <s v="Up"/>
    <n v="1"/>
    <n v="1.95"/>
    <n v="56.8"/>
    <n v="1"/>
    <n v="2"/>
    <n v="9.59"/>
    <n v="10.42"/>
    <n v="2"/>
  </r>
  <r>
    <x v="50"/>
    <d v="1899-12-30T20:38:37"/>
    <d v="2012-08-11T20:38:37"/>
    <s v="Up"/>
    <n v="1"/>
    <n v="3.63"/>
    <n v="77.2"/>
    <n v="1"/>
    <n v="2"/>
    <n v="9.59"/>
    <n v="10.42"/>
    <n v="2"/>
  </r>
  <r>
    <x v="50"/>
    <d v="1899-12-30T21:13:52"/>
    <d v="2012-08-11T21:13:52"/>
    <s v="Up"/>
    <n v="1"/>
    <n v="4.03"/>
    <n v="78.599999999999994"/>
    <n v="1"/>
    <n v="2"/>
    <n v="9.59"/>
    <n v="10.42"/>
    <n v="2"/>
  </r>
  <r>
    <x v="50"/>
    <d v="1899-12-30T21:40:00"/>
    <d v="2012-08-11T21:40:00"/>
    <s v="Up"/>
    <n v="1"/>
    <n v="1.9"/>
    <n v="86.2"/>
    <n v="1"/>
    <n v="2"/>
    <n v="9.59"/>
    <n v="10.42"/>
    <n v="2"/>
  </r>
  <r>
    <x v="50"/>
    <d v="1899-12-30T22:06:52"/>
    <d v="2012-08-11T22:06:52"/>
    <s v="Up"/>
    <n v="1"/>
    <n v="2.21"/>
    <n v="94.7"/>
    <n v="1"/>
    <n v="2"/>
    <n v="9.59"/>
    <n v="10.42"/>
    <n v="2"/>
  </r>
  <r>
    <x v="50"/>
    <d v="1899-12-30T22:07:50"/>
    <d v="2012-08-11T22:07:50"/>
    <s v="Up"/>
    <n v="1"/>
    <n v="2.5"/>
    <n v="84.5"/>
    <n v="1"/>
    <n v="2"/>
    <n v="9.59"/>
    <n v="10.42"/>
    <n v="2"/>
  </r>
  <r>
    <x v="50"/>
    <d v="1899-12-30T22:42:14"/>
    <d v="2012-08-11T22:42:14"/>
    <s v="Up"/>
    <n v="1"/>
    <n v="2.08"/>
    <n v="64.900000000000006"/>
    <n v="1"/>
    <n v="2"/>
    <n v="9.59"/>
    <n v="10.42"/>
    <n v="2"/>
  </r>
  <r>
    <x v="50"/>
    <d v="1899-12-30T23:05:35"/>
    <d v="2012-08-11T23:05:35"/>
    <s v="Up"/>
    <n v="1"/>
    <n v="1.97"/>
    <n v="85.2"/>
    <n v="1"/>
    <n v="2"/>
    <n v="9.59"/>
    <n v="10.42"/>
    <n v="2"/>
  </r>
  <r>
    <x v="50"/>
    <d v="1899-12-30T23:35:55"/>
    <d v="2012-08-11T23:35:55"/>
    <s v="Up"/>
    <n v="1"/>
    <n v="2.4700000000000002"/>
    <n v="95.5"/>
    <n v="1"/>
    <n v="2"/>
    <n v="9.59"/>
    <n v="10.42"/>
    <n v="2"/>
  </r>
  <r>
    <x v="51"/>
    <d v="1899-12-30T00:05:08"/>
    <d v="2012-08-12T00:05:08"/>
    <s v="Up"/>
    <n v="1"/>
    <n v="3.72"/>
    <n v="75.3"/>
    <n v="1"/>
    <n v="2"/>
    <n v="9.59"/>
    <n v="10.42"/>
    <n v="2"/>
  </r>
  <r>
    <x v="51"/>
    <d v="1899-12-30T00:33:16"/>
    <d v="2012-08-12T00:33:16"/>
    <s v="Up"/>
    <n v="1"/>
    <n v="2.71"/>
    <n v="105.7"/>
    <n v="1"/>
    <n v="2"/>
    <n v="9.59"/>
    <n v="10.42"/>
    <n v="2"/>
  </r>
  <r>
    <x v="51"/>
    <d v="1899-12-30T01:07:45"/>
    <d v="2012-08-12T01:07:45"/>
    <s v="Up"/>
    <n v="1"/>
    <n v="4.84"/>
    <n v="82.2"/>
    <n v="1"/>
    <n v="2"/>
    <n v="9.59"/>
    <n v="10.42"/>
    <n v="2"/>
  </r>
  <r>
    <x v="51"/>
    <d v="1899-12-30T01:08:26"/>
    <d v="2012-08-12T01:08:26"/>
    <s v="Up"/>
    <n v="1"/>
    <n v="4.01"/>
    <n v="72.5"/>
    <n v="1"/>
    <n v="2"/>
    <n v="9.59"/>
    <n v="10.42"/>
    <n v="2"/>
  </r>
  <r>
    <x v="51"/>
    <d v="1899-12-30T02:11:01"/>
    <d v="2012-08-12T02:11:01"/>
    <s v="Up"/>
    <n v="1"/>
    <n v="7.7"/>
    <n v="71.7"/>
    <n v="1"/>
    <n v="2"/>
    <n v="9.59"/>
    <n v="10.42"/>
    <n v="2"/>
  </r>
  <r>
    <x v="51"/>
    <d v="1899-12-30T03:34:29"/>
    <d v="2012-08-12T03:34:29"/>
    <s v="Up"/>
    <n v="1"/>
    <n v="2.5299999999999998"/>
    <n v="89.3"/>
    <n v="1"/>
    <n v="2"/>
    <n v="9.59"/>
    <n v="10.42"/>
    <n v="2"/>
  </r>
  <r>
    <x v="51"/>
    <d v="1899-12-30T03:43:11"/>
    <d v="2012-08-12T03:43:11"/>
    <s v="Up"/>
    <n v="1"/>
    <n v="1.76"/>
    <n v="86.9"/>
    <n v="1"/>
    <n v="2"/>
    <n v="9.59"/>
    <n v="10.42"/>
    <n v="2"/>
  </r>
  <r>
    <x v="51"/>
    <d v="1899-12-30T04:09:16"/>
    <d v="2012-08-12T04:09:16"/>
    <s v="Up"/>
    <n v="1"/>
    <n v="3.06"/>
    <n v="86.7"/>
    <n v="1"/>
    <n v="2"/>
    <n v="9.59"/>
    <n v="10.42"/>
    <n v="2"/>
  </r>
  <r>
    <x v="51"/>
    <d v="1899-12-30T04:38:31"/>
    <d v="2012-08-12T04:38:31"/>
    <s v="Up"/>
    <n v="1"/>
    <n v="1.37"/>
    <n v="72"/>
    <n v="1"/>
    <n v="2"/>
    <n v="9.59"/>
    <n v="10.42"/>
    <n v="2"/>
  </r>
  <r>
    <x v="51"/>
    <d v="1899-12-30T06:03:46"/>
    <d v="2012-08-12T06:03:46"/>
    <s v="Up"/>
    <n v="1"/>
    <n v="2.69"/>
    <n v="80.099999999999994"/>
    <n v="1"/>
    <n v="2"/>
    <n v="9.59"/>
    <n v="10.42"/>
    <n v="2"/>
  </r>
  <r>
    <x v="51"/>
    <d v="1899-12-30T07:31:04"/>
    <d v="2012-08-12T07:31:04"/>
    <s v="Up"/>
    <n v="1"/>
    <n v="2.66"/>
    <n v="103.9"/>
    <n v="1"/>
    <n v="2"/>
    <n v="9.59"/>
    <n v="10.42"/>
    <n v="2"/>
  </r>
  <r>
    <x v="51"/>
    <d v="1899-12-30T07:35:27"/>
    <d v="2012-08-12T07:35:27"/>
    <s v="Up"/>
    <n v="1"/>
    <n v="2.4900000000000002"/>
    <n v="68.900000000000006"/>
    <n v="1"/>
    <n v="2"/>
    <n v="9.59"/>
    <n v="10.42"/>
    <n v="2"/>
  </r>
  <r>
    <x v="51"/>
    <d v="1899-12-30T08:06:42"/>
    <d v="2012-08-12T08:06:42"/>
    <s v="Up"/>
    <n v="1"/>
    <n v="2.38"/>
    <n v="97.9"/>
    <n v="1"/>
    <n v="2"/>
    <n v="9.59"/>
    <n v="10.42"/>
    <n v="2"/>
  </r>
  <r>
    <x v="51"/>
    <d v="1899-12-30T08:33:59"/>
    <d v="2012-08-12T08:33:59"/>
    <s v="Up"/>
    <n v="1"/>
    <n v="2.19"/>
    <n v="75.400000000000006"/>
    <n v="1"/>
    <n v="2"/>
    <n v="9.59"/>
    <n v="10.42"/>
    <n v="2"/>
  </r>
  <r>
    <x v="51"/>
    <d v="1899-12-30T10:10:45"/>
    <d v="2012-08-12T10:10:45"/>
    <s v="Up"/>
    <n v="1"/>
    <n v="2.2400000000000002"/>
    <n v="103.6"/>
    <n v="1"/>
    <n v="2"/>
    <n v="9.59"/>
    <n v="10.42"/>
    <n v="2"/>
  </r>
  <r>
    <x v="51"/>
    <d v="1899-12-30T10:12:15"/>
    <d v="2012-08-12T10:12:15"/>
    <s v="Up"/>
    <n v="1"/>
    <n v="2.52"/>
    <n v="77.3"/>
    <n v="1"/>
    <n v="2"/>
    <n v="9.59"/>
    <n v="10.42"/>
    <n v="2"/>
  </r>
  <r>
    <x v="51"/>
    <d v="1899-12-30T12:03:48"/>
    <d v="2012-08-12T12:03:48"/>
    <s v="Up"/>
    <n v="1"/>
    <n v="3.67"/>
    <n v="89.6"/>
    <n v="1"/>
    <n v="2"/>
    <n v="9.59"/>
    <n v="10.42"/>
    <n v="2"/>
  </r>
  <r>
    <x v="51"/>
    <d v="1899-12-30T14:06:05"/>
    <d v="2012-08-12T14:06:05"/>
    <s v="Up"/>
    <n v="1"/>
    <n v="1.49"/>
    <n v="84.2"/>
    <n v="1"/>
    <n v="2"/>
    <n v="9.59"/>
    <n v="10.42"/>
    <n v="2"/>
  </r>
  <r>
    <x v="51"/>
    <d v="1899-12-30T15:33:01"/>
    <d v="2012-08-12T15:33:01"/>
    <s v="Up"/>
    <n v="1"/>
    <n v="2.87"/>
    <n v="75.599999999999994"/>
    <n v="1"/>
    <n v="2"/>
    <n v="9.59"/>
    <n v="10.42"/>
    <n v="2"/>
  </r>
  <r>
    <x v="51"/>
    <d v="1899-12-30T15:35:44"/>
    <d v="2012-08-12T15:35:44"/>
    <s v="Up"/>
    <n v="1"/>
    <n v="1.99"/>
    <n v="79.8"/>
    <n v="1"/>
    <n v="2"/>
    <n v="9.59"/>
    <n v="10.42"/>
    <n v="2"/>
  </r>
  <r>
    <x v="51"/>
    <d v="1899-12-30T17:03:25"/>
    <d v="2012-08-12T17:03:25"/>
    <s v="Up"/>
    <n v="1"/>
    <n v="2.79"/>
    <n v="77.8"/>
    <n v="1"/>
    <n v="2"/>
    <n v="9.59"/>
    <n v="10.42"/>
    <n v="2"/>
  </r>
  <r>
    <x v="51"/>
    <d v="1899-12-30T17:39:16"/>
    <d v="2012-08-12T17:39:16"/>
    <s v="Up"/>
    <n v="1"/>
    <n v="5.39"/>
    <n v="57.6"/>
    <n v="1"/>
    <n v="2"/>
    <n v="9.59"/>
    <n v="10.42"/>
    <n v="2"/>
  </r>
  <r>
    <x v="51"/>
    <d v="1899-12-30T17:43:21"/>
    <d v="2012-08-12T17:43:21"/>
    <s v="Up"/>
    <n v="1"/>
    <n v="2.98"/>
    <n v="78.2"/>
    <n v="1"/>
    <n v="2"/>
    <n v="9.59"/>
    <n v="10.42"/>
    <n v="2"/>
  </r>
  <r>
    <x v="51"/>
    <d v="1899-12-30T18:33:19"/>
    <d v="2012-08-12T18:33:19"/>
    <s v="Up"/>
    <n v="1"/>
    <n v="2.09"/>
    <n v="93"/>
    <n v="1"/>
    <n v="2"/>
    <n v="9.59"/>
    <n v="10.42"/>
    <n v="2"/>
  </r>
  <r>
    <x v="51"/>
    <d v="1899-12-30T18:37:07"/>
    <d v="2012-08-12T18:37:07"/>
    <s v="Up"/>
    <n v="1"/>
    <n v="2.2799999999999998"/>
    <n v="80.3"/>
    <n v="1"/>
    <n v="2"/>
    <n v="9.59"/>
    <n v="10.42"/>
    <n v="2"/>
  </r>
  <r>
    <x v="51"/>
    <d v="1899-12-30T19:01:54"/>
    <d v="2012-08-12T19:01:54"/>
    <s v="Up"/>
    <n v="1"/>
    <n v="1.91"/>
    <n v="87.4"/>
    <n v="1"/>
    <n v="2"/>
    <n v="9.59"/>
    <n v="10.42"/>
    <n v="2"/>
  </r>
  <r>
    <x v="51"/>
    <d v="1899-12-30T19:39:48"/>
    <d v="2012-08-12T19:39:48"/>
    <s v="Up"/>
    <n v="1"/>
    <n v="3.6"/>
    <n v="88.7"/>
    <n v="1"/>
    <n v="2"/>
    <n v="9.59"/>
    <n v="10.42"/>
    <n v="2"/>
  </r>
  <r>
    <x v="51"/>
    <d v="1899-12-30T19:43:22"/>
    <d v="2012-08-12T19:43:22"/>
    <s v="Up"/>
    <n v="1"/>
    <n v="5.66"/>
    <n v="61.5"/>
    <n v="1"/>
    <n v="2"/>
    <n v="9.59"/>
    <n v="10.42"/>
    <n v="2"/>
  </r>
  <r>
    <x v="51"/>
    <d v="1899-12-30T20:30:07"/>
    <d v="2012-08-12T20:30:07"/>
    <s v="Up"/>
    <n v="1"/>
    <n v="2.34"/>
    <n v="72.3"/>
    <n v="1"/>
    <n v="2"/>
    <n v="9.59"/>
    <n v="10.42"/>
    <n v="2"/>
  </r>
  <r>
    <x v="51"/>
    <d v="1899-12-30T20:35:13"/>
    <d v="2012-08-12T20:35:13"/>
    <s v="Up"/>
    <n v="1"/>
    <n v="3.59"/>
    <n v="92.3"/>
    <n v="1"/>
    <n v="2"/>
    <n v="9.59"/>
    <n v="10.42"/>
    <n v="2"/>
  </r>
  <r>
    <x v="51"/>
    <d v="1899-12-30T20:39:55"/>
    <d v="2012-08-12T20:39:55"/>
    <s v="Up"/>
    <n v="1"/>
    <n v="1.5"/>
    <n v="90.6"/>
    <n v="1"/>
    <n v="2"/>
    <n v="9.59"/>
    <n v="10.42"/>
    <n v="2"/>
  </r>
  <r>
    <x v="51"/>
    <d v="1899-12-30T21:42:22"/>
    <d v="2012-08-12T21:42:22"/>
    <s v="Up"/>
    <n v="1"/>
    <n v="1.71"/>
    <n v="88"/>
    <n v="1"/>
    <n v="2"/>
    <n v="9.59"/>
    <n v="10.42"/>
    <n v="2"/>
  </r>
  <r>
    <x v="51"/>
    <d v="1899-12-30T22:38:44"/>
    <d v="2012-08-12T22:38:44"/>
    <s v="Up"/>
    <n v="1"/>
    <n v="2.71"/>
    <n v="71.7"/>
    <n v="1"/>
    <n v="2"/>
    <n v="9.59"/>
    <n v="10.42"/>
    <n v="2"/>
  </r>
  <r>
    <x v="51"/>
    <d v="1899-12-30T23:00:34"/>
    <d v="2012-08-12T23:00:34"/>
    <s v="Up"/>
    <n v="1"/>
    <n v="2.2000000000000002"/>
    <n v="98.5"/>
    <n v="1"/>
    <n v="2"/>
    <n v="9.59"/>
    <n v="10.42"/>
    <n v="2"/>
  </r>
  <r>
    <x v="51"/>
    <d v="1899-12-30T23:43:43"/>
    <d v="2012-08-12T23:43:43"/>
    <s v="Up"/>
    <n v="1"/>
    <n v="2.04"/>
    <n v="68.8"/>
    <n v="1"/>
    <n v="2"/>
    <n v="9.59"/>
    <n v="10.42"/>
    <n v="2"/>
  </r>
  <r>
    <x v="52"/>
    <d v="1899-12-30T00:37:25"/>
    <d v="2012-08-13T00:37:25"/>
    <s v="Up"/>
    <n v="1"/>
    <n v="3.64"/>
    <n v="64.400000000000006"/>
    <n v="1"/>
    <n v="2"/>
    <n v="9.59"/>
    <n v="10.42"/>
    <n v="2"/>
  </r>
  <r>
    <x v="52"/>
    <d v="1899-12-30T01:06:10"/>
    <d v="2012-08-13T01:06:10"/>
    <s v="Up"/>
    <n v="1"/>
    <n v="2.69"/>
    <n v="87.1"/>
    <n v="1"/>
    <n v="2"/>
    <n v="9.59"/>
    <n v="10.42"/>
    <n v="2"/>
  </r>
  <r>
    <x v="52"/>
    <d v="1899-12-30T04:44:07"/>
    <d v="2012-08-13T04:44:07"/>
    <s v="Up"/>
    <n v="1"/>
    <n v="2.1"/>
    <n v="85.4"/>
    <n v="1"/>
    <n v="2"/>
    <n v="9.59"/>
    <n v="10.42"/>
    <n v="2"/>
  </r>
  <r>
    <x v="52"/>
    <d v="1899-12-30T05:02:06"/>
    <d v="2012-08-13T05:02:06"/>
    <s v="Up"/>
    <n v="1"/>
    <n v="2.81"/>
    <n v="65.2"/>
    <n v="1"/>
    <n v="2"/>
    <n v="9.59"/>
    <n v="10.42"/>
    <n v="2"/>
  </r>
  <r>
    <x v="52"/>
    <d v="1899-12-30T07:00:05"/>
    <d v="2012-08-13T07:00:05"/>
    <s v="Up"/>
    <n v="1"/>
    <n v="1.84"/>
    <n v="70.3"/>
    <n v="1"/>
    <n v="2"/>
    <n v="9.59"/>
    <n v="10.42"/>
    <n v="2"/>
  </r>
  <r>
    <x v="52"/>
    <d v="1899-12-30T08:31:00"/>
    <d v="2012-08-13T08:31:00"/>
    <s v="Up"/>
    <n v="1"/>
    <n v="2.57"/>
    <n v="85.8"/>
    <n v="1"/>
    <n v="2"/>
    <n v="9.59"/>
    <n v="10.42"/>
    <n v="2"/>
  </r>
  <r>
    <x v="52"/>
    <d v="1899-12-30T09:09:04"/>
    <d v="2012-08-13T09:09:04"/>
    <s v="Up"/>
    <n v="1"/>
    <n v="0.87"/>
    <n v="45.3"/>
    <n v="1"/>
    <n v="2"/>
    <n v="9.59"/>
    <n v="10.42"/>
    <n v="2"/>
  </r>
  <r>
    <x v="52"/>
    <d v="1899-12-30T09:13:10"/>
    <d v="2012-08-13T09:13:10"/>
    <s v="Up"/>
    <n v="1"/>
    <n v="3.99"/>
    <n v="68.400000000000006"/>
    <n v="1"/>
    <n v="2"/>
    <n v="9.59"/>
    <n v="10.42"/>
    <n v="2"/>
  </r>
  <r>
    <x v="52"/>
    <d v="1899-12-30T11:32:23"/>
    <d v="2012-08-13T11:32:23"/>
    <s v="Up"/>
    <n v="1"/>
    <n v="2.2799999999999998"/>
    <n v="76.400000000000006"/>
    <n v="1"/>
    <n v="2"/>
    <n v="9.59"/>
    <n v="10.42"/>
    <n v="2"/>
  </r>
  <r>
    <x v="52"/>
    <d v="1899-12-30T13:01:15"/>
    <d v="2012-08-13T13:01:15"/>
    <s v="Up"/>
    <n v="1"/>
    <n v="4.32"/>
    <n v="60.6"/>
    <n v="1"/>
    <n v="2"/>
    <n v="9.59"/>
    <n v="10.42"/>
    <n v="2"/>
  </r>
  <r>
    <x v="52"/>
    <d v="1899-12-30T13:01:15"/>
    <d v="2012-08-13T13:01:15"/>
    <s v="Up"/>
    <n v="1"/>
    <n v="3.45"/>
    <n v="67.3"/>
    <n v="1"/>
    <n v="2"/>
    <n v="9.59"/>
    <n v="10.42"/>
    <n v="2"/>
  </r>
  <r>
    <x v="52"/>
    <d v="1899-12-30T14:39:01"/>
    <d v="2012-08-13T14:39:01"/>
    <s v="Up"/>
    <n v="1"/>
    <n v="3.86"/>
    <n v="90.5"/>
    <n v="1"/>
    <n v="2"/>
    <n v="9.59"/>
    <n v="10.42"/>
    <n v="2"/>
  </r>
  <r>
    <x v="52"/>
    <d v="1899-12-30T15:32:27"/>
    <d v="2012-08-13T15:32:27"/>
    <s v="Up"/>
    <n v="1"/>
    <n v="2.82"/>
    <n v="79"/>
    <n v="1"/>
    <n v="2"/>
    <n v="9.59"/>
    <n v="10.42"/>
    <n v="2"/>
  </r>
  <r>
    <x v="52"/>
    <d v="1899-12-30T15:39:52"/>
    <d v="2012-08-13T15:39:52"/>
    <s v="Up"/>
    <n v="1"/>
    <n v="4.5199999999999996"/>
    <n v="54.7"/>
    <n v="1"/>
    <n v="2"/>
    <n v="9.59"/>
    <n v="10.42"/>
    <n v="2"/>
  </r>
  <r>
    <x v="52"/>
    <d v="1899-12-30T16:43:09"/>
    <d v="2012-08-13T16:43:09"/>
    <s v="Up"/>
    <n v="1"/>
    <n v="2.5099999999999998"/>
    <n v="82.6"/>
    <n v="1"/>
    <n v="2"/>
    <n v="9.59"/>
    <n v="10.42"/>
    <n v="2"/>
  </r>
  <r>
    <x v="52"/>
    <d v="1899-12-30T17:30:50"/>
    <d v="2012-08-13T17:30:50"/>
    <s v="Up"/>
    <n v="1"/>
    <n v="2.76"/>
    <n v="107.3"/>
    <n v="1"/>
    <n v="2"/>
    <n v="9.59"/>
    <n v="10.42"/>
    <n v="2"/>
  </r>
  <r>
    <x v="52"/>
    <d v="1899-12-30T18:07:40"/>
    <d v="2012-08-13T18:07:40"/>
    <s v="Up"/>
    <n v="1"/>
    <n v="2.13"/>
    <n v="83.6"/>
    <n v="1"/>
    <n v="2"/>
    <n v="9.59"/>
    <n v="10.42"/>
    <n v="2"/>
  </r>
  <r>
    <x v="52"/>
    <d v="1899-12-30T18:09:51"/>
    <d v="2012-08-13T18:09:51"/>
    <s v="Up"/>
    <n v="1"/>
    <n v="7"/>
    <n v="74.599999999999994"/>
    <n v="1"/>
    <n v="2"/>
    <n v="9.59"/>
    <n v="10.42"/>
    <n v="2"/>
  </r>
  <r>
    <x v="52"/>
    <d v="1899-12-30T18:13:47"/>
    <d v="2012-08-13T18:13:47"/>
    <s v="Up"/>
    <n v="1"/>
    <n v="2.2000000000000002"/>
    <n v="56.8"/>
    <n v="1"/>
    <n v="2"/>
    <n v="9.59"/>
    <n v="10.42"/>
    <n v="2"/>
  </r>
  <r>
    <x v="52"/>
    <d v="1899-12-30T18:43:09"/>
    <d v="2012-08-13T18:43:09"/>
    <s v="Up"/>
    <n v="1"/>
    <n v="2.83"/>
    <n v="77.2"/>
    <n v="1"/>
    <n v="2"/>
    <n v="9.59"/>
    <n v="10.42"/>
    <n v="2"/>
  </r>
  <r>
    <x v="52"/>
    <d v="1899-12-30T19:05:12"/>
    <d v="2012-08-13T19:05:12"/>
    <s v="Up"/>
    <n v="1"/>
    <n v="3.92"/>
    <n v="74.7"/>
    <n v="1"/>
    <n v="2"/>
    <n v="9.59"/>
    <n v="10.42"/>
    <n v="2"/>
  </r>
  <r>
    <x v="52"/>
    <d v="1899-12-30T19:09:56"/>
    <d v="2012-08-13T19:09:56"/>
    <s v="Up"/>
    <n v="1"/>
    <n v="2.64"/>
    <n v="74.2"/>
    <n v="1"/>
    <n v="2"/>
    <n v="9.59"/>
    <n v="10.42"/>
    <n v="2"/>
  </r>
  <r>
    <x v="52"/>
    <d v="1899-12-30T19:34:01"/>
    <d v="2012-08-13T19:34:01"/>
    <s v="Up"/>
    <n v="1"/>
    <n v="2.8"/>
    <n v="94.6"/>
    <n v="1"/>
    <n v="2"/>
    <n v="9.59"/>
    <n v="10.42"/>
    <n v="2"/>
  </r>
  <r>
    <x v="52"/>
    <d v="1899-12-30T19:35:22"/>
    <d v="2012-08-13T19:35:22"/>
    <s v="Up"/>
    <n v="1"/>
    <n v="2.38"/>
    <n v="94.3"/>
    <n v="1"/>
    <n v="2"/>
    <n v="9.59"/>
    <n v="10.42"/>
    <n v="2"/>
  </r>
  <r>
    <x v="52"/>
    <d v="1899-12-30T20:10:12"/>
    <d v="2012-08-13T20:10:12"/>
    <s v="Up"/>
    <n v="1"/>
    <n v="2.4"/>
    <n v="94"/>
    <n v="1"/>
    <n v="2"/>
    <n v="9.59"/>
    <n v="10.42"/>
    <n v="2"/>
  </r>
  <r>
    <x v="52"/>
    <d v="1899-12-30T21:02:54"/>
    <d v="2012-08-13T21:02:54"/>
    <s v="Up"/>
    <n v="1"/>
    <n v="2.62"/>
    <n v="108.2"/>
    <n v="1"/>
    <n v="2"/>
    <n v="9.59"/>
    <n v="10.42"/>
    <n v="2"/>
  </r>
  <r>
    <x v="52"/>
    <d v="1899-12-30T21:38:41"/>
    <d v="2012-08-13T21:38:41"/>
    <s v="Up"/>
    <n v="1"/>
    <n v="2.5299999999999998"/>
    <n v="90.2"/>
    <n v="1"/>
    <n v="2"/>
    <n v="9.59"/>
    <n v="10.42"/>
    <n v="2"/>
  </r>
  <r>
    <x v="52"/>
    <d v="1899-12-30T21:40:05"/>
    <d v="2012-08-13T21:40:05"/>
    <s v="Up"/>
    <n v="1"/>
    <n v="2.98"/>
    <n v="78.099999999999994"/>
    <n v="1"/>
    <n v="2"/>
    <n v="9.59"/>
    <n v="10.42"/>
    <n v="2"/>
  </r>
  <r>
    <x v="52"/>
    <d v="1899-12-30T22:39:22"/>
    <d v="2012-08-13T22:39:22"/>
    <s v="Up"/>
    <n v="1"/>
    <n v="1.95"/>
    <n v="116.6"/>
    <n v="1"/>
    <n v="2"/>
    <n v="9.59"/>
    <n v="10.42"/>
    <n v="2"/>
  </r>
  <r>
    <x v="52"/>
    <d v="1899-12-30T23:14:09"/>
    <d v="2012-08-13T23:14:09"/>
    <s v="Up"/>
    <n v="1"/>
    <n v="5.41"/>
    <n v="81.900000000000006"/>
    <n v="1"/>
    <n v="2"/>
    <n v="9.59"/>
    <n v="10.42"/>
    <n v="2"/>
  </r>
  <r>
    <x v="53"/>
    <d v="1899-12-30T03:44:24"/>
    <d v="2012-08-14T03:44:24"/>
    <s v="Up"/>
    <n v="1"/>
    <n v="3.75"/>
    <n v="81"/>
    <n v="1"/>
    <n v="2"/>
    <n v="9.59"/>
    <n v="10.42"/>
    <n v="2"/>
  </r>
  <r>
    <x v="53"/>
    <d v="1899-12-30T09:34:35"/>
    <d v="2012-08-14T09:34:35"/>
    <s v="Up"/>
    <n v="1"/>
    <n v="3.92"/>
    <n v="79.599999999999994"/>
    <n v="1"/>
    <n v="2"/>
    <n v="9.59"/>
    <n v="10.42"/>
    <n v="2"/>
  </r>
  <r>
    <x v="53"/>
    <d v="1899-12-30T10:42:58"/>
    <d v="2012-08-14T10:42:58"/>
    <s v="Up"/>
    <n v="1"/>
    <n v="2.58"/>
    <n v="95.5"/>
    <n v="1"/>
    <n v="2"/>
    <n v="9.59"/>
    <n v="10.42"/>
    <n v="2"/>
  </r>
  <r>
    <x v="53"/>
    <d v="1899-12-30T13:08:28"/>
    <d v="2012-08-14T13:08:28"/>
    <s v="Up"/>
    <n v="1"/>
    <n v="2.4900000000000002"/>
    <n v="73.7"/>
    <n v="1"/>
    <n v="2"/>
    <n v="9.59"/>
    <n v="10.42"/>
    <n v="2"/>
  </r>
  <r>
    <x v="53"/>
    <d v="1899-12-30T15:41:54"/>
    <d v="2012-08-14T15:41:54"/>
    <s v="Up"/>
    <n v="1"/>
    <n v="2.12"/>
    <n v="102.4"/>
    <n v="1"/>
    <n v="2"/>
    <n v="9.59"/>
    <n v="10.42"/>
    <n v="2"/>
  </r>
  <r>
    <x v="53"/>
    <d v="1899-12-30T17:35:39"/>
    <d v="2012-08-14T17:35:39"/>
    <s v="Up"/>
    <n v="1"/>
    <n v="2.52"/>
    <n v="83.2"/>
    <n v="1"/>
    <n v="2"/>
    <n v="9.59"/>
    <n v="10.42"/>
    <n v="2"/>
  </r>
  <r>
    <x v="53"/>
    <d v="1899-12-30T18:03:41"/>
    <d v="2012-08-14T18:03:41"/>
    <s v="Up"/>
    <n v="1"/>
    <n v="1.64"/>
    <n v="85.6"/>
    <n v="1"/>
    <n v="2"/>
    <n v="9.59"/>
    <n v="10.42"/>
    <n v="2"/>
  </r>
  <r>
    <x v="53"/>
    <d v="1899-12-30T18:04:12"/>
    <d v="2012-08-14T18:04:12"/>
    <s v="Up"/>
    <n v="1"/>
    <n v="2.4"/>
    <n v="92.6"/>
    <n v="1"/>
    <n v="2"/>
    <n v="9.59"/>
    <n v="10.42"/>
    <n v="2"/>
  </r>
  <r>
    <x v="53"/>
    <d v="1899-12-30T18:14:43"/>
    <d v="2012-08-14T18:14:43"/>
    <s v="Up"/>
    <n v="1"/>
    <n v="2.69"/>
    <n v="87"/>
    <n v="1"/>
    <n v="2"/>
    <n v="9.59"/>
    <n v="10.42"/>
    <n v="2"/>
  </r>
  <r>
    <x v="53"/>
    <d v="1899-12-30T18:34:38"/>
    <d v="2012-08-14T18:34:38"/>
    <s v="Up"/>
    <n v="1"/>
    <n v="1.74"/>
    <n v="81.7"/>
    <n v="1"/>
    <n v="2"/>
    <n v="9.59"/>
    <n v="10.42"/>
    <n v="2"/>
  </r>
  <r>
    <x v="53"/>
    <d v="1899-12-30T19:31:23"/>
    <d v="2012-08-14T19:31:23"/>
    <s v="Up"/>
    <n v="1"/>
    <n v="6.59"/>
    <n v="64.900000000000006"/>
    <n v="1"/>
    <n v="2"/>
    <n v="9.59"/>
    <n v="10.42"/>
    <n v="2"/>
  </r>
  <r>
    <x v="53"/>
    <d v="1899-12-30T20:32:57"/>
    <d v="2012-08-14T20:32:57"/>
    <s v="Up"/>
    <n v="1"/>
    <n v="3.48"/>
    <n v="86.6"/>
    <n v="1"/>
    <n v="2"/>
    <n v="9.59"/>
    <n v="10.42"/>
    <n v="2"/>
  </r>
  <r>
    <x v="53"/>
    <d v="1899-12-30T20:37:57"/>
    <d v="2012-08-14T20:37:57"/>
    <s v="Up"/>
    <n v="1"/>
    <n v="2.6"/>
    <n v="92.3"/>
    <n v="1"/>
    <n v="2"/>
    <n v="9.59"/>
    <n v="10.42"/>
    <n v="2"/>
  </r>
  <r>
    <x v="53"/>
    <d v="1899-12-30T20:41:12"/>
    <d v="2012-08-14T20:41:12"/>
    <s v="Up"/>
    <n v="1"/>
    <n v="2.08"/>
    <n v="84.5"/>
    <n v="1"/>
    <n v="2"/>
    <n v="9.59"/>
    <n v="10.42"/>
    <n v="2"/>
  </r>
  <r>
    <x v="53"/>
    <d v="1899-12-30T21:00:48"/>
    <d v="2012-08-14T21:00:48"/>
    <s v="Up"/>
    <n v="1"/>
    <n v="2.13"/>
    <n v="72"/>
    <n v="1"/>
    <n v="2"/>
    <n v="9.59"/>
    <n v="10.42"/>
    <n v="2"/>
  </r>
  <r>
    <x v="53"/>
    <d v="1899-12-30T21:30:33"/>
    <d v="2012-08-14T21:30:33"/>
    <s v="Up"/>
    <n v="1"/>
    <n v="2.61"/>
    <n v="86"/>
    <n v="1"/>
    <n v="2"/>
    <n v="9.59"/>
    <n v="10.42"/>
    <n v="2"/>
  </r>
  <r>
    <x v="53"/>
    <d v="1899-12-30T21:30:33"/>
    <d v="2012-08-14T21:30:33"/>
    <s v="Up"/>
    <n v="1"/>
    <n v="2.69"/>
    <n v="78.3"/>
    <n v="1"/>
    <n v="2"/>
    <n v="9.59"/>
    <n v="10.42"/>
    <n v="2"/>
  </r>
  <r>
    <x v="53"/>
    <d v="1899-12-30T21:31:33"/>
    <d v="2012-08-14T21:31:33"/>
    <s v="Up"/>
    <n v="1"/>
    <n v="2.21"/>
    <n v="98.9"/>
    <n v="1"/>
    <n v="2"/>
    <n v="9.59"/>
    <n v="10.42"/>
    <n v="2"/>
  </r>
  <r>
    <x v="53"/>
    <d v="1899-12-30T21:36:43"/>
    <d v="2012-08-14T21:36:43"/>
    <s v="Up"/>
    <n v="1"/>
    <n v="2.2000000000000002"/>
    <n v="99.3"/>
    <n v="1"/>
    <n v="2"/>
    <n v="9.59"/>
    <n v="10.42"/>
    <n v="2"/>
  </r>
  <r>
    <x v="53"/>
    <d v="1899-12-30T21:37:19"/>
    <d v="2012-08-14T21:37:19"/>
    <s v="Up"/>
    <n v="1"/>
    <n v="2.27"/>
    <n v="79.8"/>
    <n v="1"/>
    <n v="2"/>
    <n v="9.59"/>
    <n v="10.42"/>
    <n v="2"/>
  </r>
  <r>
    <x v="53"/>
    <d v="1899-12-30T21:40:10"/>
    <d v="2012-08-14T21:40:10"/>
    <s v="Up"/>
    <n v="1"/>
    <n v="3.43"/>
    <n v="64.599999999999994"/>
    <n v="1"/>
    <n v="2"/>
    <n v="9.59"/>
    <n v="10.42"/>
    <n v="2"/>
  </r>
  <r>
    <x v="53"/>
    <d v="1899-12-30T22:12:02"/>
    <d v="2012-08-14T22:12:02"/>
    <s v="Up"/>
    <n v="1"/>
    <n v="2.94"/>
    <n v="75.900000000000006"/>
    <n v="1"/>
    <n v="2"/>
    <n v="9.59"/>
    <n v="10.42"/>
    <n v="2"/>
  </r>
  <r>
    <x v="54"/>
    <d v="1899-12-30T00:00:59"/>
    <d v="2012-08-15T00:00:59"/>
    <s v="Up"/>
    <n v="1"/>
    <n v="3.44"/>
    <n v="108"/>
    <n v="1"/>
    <n v="2"/>
    <n v="9.59"/>
    <n v="10.42"/>
    <n v="2"/>
  </r>
  <r>
    <x v="54"/>
    <d v="1899-12-30T06:10:09"/>
    <d v="2012-08-15T06:10:09"/>
    <s v="Up"/>
    <n v="1"/>
    <n v="3.41"/>
    <n v="85.4"/>
    <n v="1"/>
    <n v="2"/>
    <n v="9.59"/>
    <n v="10.42"/>
    <n v="2"/>
  </r>
  <r>
    <x v="54"/>
    <d v="1899-12-30T07:14:33"/>
    <d v="2012-08-15T07:14:33"/>
    <s v="Up"/>
    <n v="1"/>
    <n v="4"/>
    <n v="90"/>
    <n v="1"/>
    <n v="2"/>
    <n v="9.59"/>
    <n v="10.42"/>
    <n v="2"/>
  </r>
  <r>
    <x v="54"/>
    <d v="1899-12-30T08:12:56"/>
    <d v="2012-08-15T08:12:56"/>
    <s v="Up"/>
    <n v="1"/>
    <n v="2.02"/>
    <n v="123.7"/>
    <n v="1"/>
    <n v="2"/>
    <n v="9.59"/>
    <n v="10.42"/>
    <n v="2"/>
  </r>
  <r>
    <x v="54"/>
    <d v="1899-12-30T08:30:21"/>
    <d v="2012-08-15T08:30:21"/>
    <s v="Up"/>
    <n v="1"/>
    <n v="2.4500000000000002"/>
    <n v="109.2"/>
    <n v="1"/>
    <n v="2"/>
    <n v="9.59"/>
    <n v="10.42"/>
    <n v="2"/>
  </r>
  <r>
    <x v="54"/>
    <d v="1899-12-30T13:34:24"/>
    <d v="2012-08-15T13:34:24"/>
    <s v="Up"/>
    <n v="1"/>
    <n v="2.17"/>
    <n v="93.5"/>
    <n v="1"/>
    <n v="2"/>
    <n v="9.59"/>
    <n v="10.42"/>
    <n v="2"/>
  </r>
  <r>
    <x v="54"/>
    <d v="1899-12-30T14:03:55"/>
    <d v="2012-08-15T14:03:55"/>
    <s v="Up"/>
    <n v="1"/>
    <n v="2.71"/>
    <n v="83.6"/>
    <n v="1"/>
    <n v="2"/>
    <n v="9.59"/>
    <n v="10.42"/>
    <n v="2"/>
  </r>
  <r>
    <x v="54"/>
    <d v="1899-12-30T15:35:59"/>
    <d v="2012-08-15T15:35:59"/>
    <s v="Up"/>
    <n v="1"/>
    <n v="2.42"/>
    <n v="93.2"/>
    <n v="1"/>
    <n v="2"/>
    <n v="9.59"/>
    <n v="10.42"/>
    <n v="2"/>
  </r>
  <r>
    <x v="54"/>
    <d v="1899-12-30T16:07:51"/>
    <d v="2012-08-15T16:07:51"/>
    <s v="Up"/>
    <n v="1"/>
    <n v="2.48"/>
    <n v="88.5"/>
    <n v="1"/>
    <n v="2"/>
    <n v="9.59"/>
    <n v="10.42"/>
    <n v="2"/>
  </r>
  <r>
    <x v="54"/>
    <d v="1899-12-30T16:33:55"/>
    <d v="2012-08-15T16:33:55"/>
    <s v="Up"/>
    <n v="1"/>
    <n v="2.61"/>
    <n v="70.3"/>
    <n v="1"/>
    <n v="2"/>
    <n v="9.59"/>
    <n v="10.42"/>
    <n v="2"/>
  </r>
  <r>
    <x v="54"/>
    <d v="1899-12-30T16:43:44"/>
    <d v="2012-08-15T16:43:44"/>
    <s v="Up"/>
    <n v="1"/>
    <n v="3.07"/>
    <n v="94.6"/>
    <n v="1"/>
    <n v="2"/>
    <n v="9.59"/>
    <n v="10.42"/>
    <n v="2"/>
  </r>
  <r>
    <x v="54"/>
    <d v="1899-12-30T17:07:51"/>
    <d v="2012-08-15T17:07:51"/>
    <s v="Up"/>
    <n v="1"/>
    <n v="1.8"/>
    <n v="85.9"/>
    <n v="1"/>
    <n v="2"/>
    <n v="9.59"/>
    <n v="10.42"/>
    <n v="2"/>
  </r>
  <r>
    <x v="54"/>
    <d v="1899-12-30T18:34:47"/>
    <d v="2012-08-15T18:34:47"/>
    <s v="Up"/>
    <n v="1"/>
    <n v="3.83"/>
    <n v="63.9"/>
    <n v="1"/>
    <n v="2"/>
    <n v="9.59"/>
    <n v="10.42"/>
    <n v="2"/>
  </r>
  <r>
    <x v="54"/>
    <d v="1899-12-30T19:08:39"/>
    <d v="2012-08-15T19:08:39"/>
    <s v="Up"/>
    <n v="1"/>
    <n v="3.09"/>
    <n v="79.5"/>
    <n v="1"/>
    <n v="2"/>
    <n v="9.59"/>
    <n v="10.42"/>
    <n v="2"/>
  </r>
  <r>
    <x v="54"/>
    <d v="1899-12-30T19:08:39"/>
    <d v="2012-08-15T19:08:39"/>
    <s v="Up"/>
    <n v="1"/>
    <n v="3.15"/>
    <n v="81.5"/>
    <n v="1"/>
    <n v="2"/>
    <n v="9.59"/>
    <n v="10.42"/>
    <n v="2"/>
  </r>
  <r>
    <x v="54"/>
    <d v="1899-12-30T19:09:41"/>
    <d v="2012-08-15T19:09:41"/>
    <s v="Up"/>
    <n v="1"/>
    <n v="3.39"/>
    <n v="81.599999999999994"/>
    <n v="1"/>
    <n v="2"/>
    <n v="9.59"/>
    <n v="10.42"/>
    <n v="2"/>
  </r>
  <r>
    <x v="54"/>
    <d v="1899-12-30T19:09:43"/>
    <d v="2012-08-15T19:09:43"/>
    <s v="Up"/>
    <n v="1"/>
    <n v="3.55"/>
    <n v="80.099999999999994"/>
    <n v="1"/>
    <n v="2"/>
    <n v="9.59"/>
    <n v="10.42"/>
    <n v="2"/>
  </r>
  <r>
    <x v="54"/>
    <d v="1899-12-30T19:09:46"/>
    <d v="2012-08-15T19:09:46"/>
    <s v="Up"/>
    <n v="1"/>
    <n v="3.52"/>
    <n v="89.1"/>
    <n v="1"/>
    <n v="2"/>
    <n v="9.59"/>
    <n v="10.42"/>
    <n v="2"/>
  </r>
  <r>
    <x v="54"/>
    <d v="1899-12-30T19:09:46"/>
    <d v="2012-08-15T19:09:46"/>
    <s v="Up"/>
    <n v="1"/>
    <n v="3.52"/>
    <n v="67"/>
    <n v="1"/>
    <n v="2"/>
    <n v="9.59"/>
    <n v="10.42"/>
    <n v="2"/>
  </r>
  <r>
    <x v="54"/>
    <d v="1899-12-30T19:35:14"/>
    <d v="2012-08-15T19:35:14"/>
    <s v="Up"/>
    <n v="1"/>
    <n v="2.79"/>
    <n v="76.7"/>
    <n v="1"/>
    <n v="2"/>
    <n v="9.59"/>
    <n v="10.42"/>
    <n v="2"/>
  </r>
  <r>
    <x v="54"/>
    <d v="1899-12-30T19:35:14"/>
    <d v="2012-08-15T19:35:14"/>
    <s v="Up"/>
    <n v="1"/>
    <n v="2.98"/>
    <n v="90.6"/>
    <n v="1"/>
    <n v="2"/>
    <n v="9.59"/>
    <n v="10.42"/>
    <n v="2"/>
  </r>
  <r>
    <x v="54"/>
    <d v="1899-12-30T19:35:25"/>
    <d v="2012-08-15T19:35:25"/>
    <s v="Up"/>
    <n v="1"/>
    <n v="2.64"/>
    <n v="58.8"/>
    <n v="1"/>
    <n v="2"/>
    <n v="9.59"/>
    <n v="10.42"/>
    <n v="2"/>
  </r>
  <r>
    <x v="54"/>
    <d v="1899-12-30T19:43:26"/>
    <d v="2012-08-15T19:43:26"/>
    <s v="Up"/>
    <n v="1"/>
    <n v="1.75"/>
    <n v="91.8"/>
    <n v="1"/>
    <n v="2"/>
    <n v="9.59"/>
    <n v="10.42"/>
    <n v="2"/>
  </r>
  <r>
    <x v="54"/>
    <d v="1899-12-30T19:43:26"/>
    <d v="2012-08-15T19:43:26"/>
    <s v="Up"/>
    <n v="1"/>
    <n v="1.75"/>
    <n v="97.8"/>
    <n v="1"/>
    <n v="2"/>
    <n v="9.59"/>
    <n v="10.42"/>
    <n v="2"/>
  </r>
  <r>
    <x v="54"/>
    <d v="1899-12-30T20:01:01"/>
    <d v="2012-08-15T20:01:01"/>
    <s v="Up"/>
    <n v="1"/>
    <n v="4.09"/>
    <n v="78.099999999999994"/>
    <n v="1"/>
    <n v="2"/>
    <n v="9.59"/>
    <n v="10.42"/>
    <n v="2"/>
  </r>
  <r>
    <x v="54"/>
    <d v="1899-12-30T20:07:48"/>
    <d v="2012-08-15T20:07:48"/>
    <s v="Up"/>
    <n v="1"/>
    <n v="2.57"/>
    <n v="112"/>
    <n v="1"/>
    <n v="2"/>
    <n v="9.59"/>
    <n v="10.42"/>
    <n v="2"/>
  </r>
  <r>
    <x v="54"/>
    <d v="1899-12-30T20:07:48"/>
    <d v="2012-08-15T20:07:48"/>
    <s v="Up"/>
    <n v="1"/>
    <n v="2.57"/>
    <n v="98.3"/>
    <n v="1"/>
    <n v="2"/>
    <n v="9.59"/>
    <n v="10.42"/>
    <n v="2"/>
  </r>
  <r>
    <x v="54"/>
    <d v="1899-12-30T20:39:14"/>
    <d v="2012-08-15T20:39:14"/>
    <s v="Up"/>
    <n v="1"/>
    <n v="1.96"/>
    <n v="91.5"/>
    <n v="1"/>
    <n v="2"/>
    <n v="9.59"/>
    <n v="10.42"/>
    <n v="2"/>
  </r>
  <r>
    <x v="54"/>
    <d v="1899-12-30T20:39:14"/>
    <d v="2012-08-15T20:39:14"/>
    <s v="Up"/>
    <n v="1"/>
    <n v="2.02"/>
    <n v="102.5"/>
    <n v="1"/>
    <n v="2"/>
    <n v="9.59"/>
    <n v="10.42"/>
    <n v="2"/>
  </r>
  <r>
    <x v="54"/>
    <d v="1899-12-30T20:39:19"/>
    <d v="2012-08-15T20:39:19"/>
    <s v="Up"/>
    <n v="1"/>
    <n v="2.72"/>
    <n v="82.8"/>
    <n v="1"/>
    <n v="2"/>
    <n v="9.59"/>
    <n v="10.42"/>
    <n v="2"/>
  </r>
  <r>
    <x v="54"/>
    <d v="1899-12-30T20:39:19"/>
    <d v="2012-08-15T20:39:19"/>
    <s v="Up"/>
    <n v="1"/>
    <n v="2.69"/>
    <n v="91.5"/>
    <n v="1"/>
    <n v="2"/>
    <n v="9.59"/>
    <n v="10.42"/>
    <n v="2"/>
  </r>
  <r>
    <x v="54"/>
    <d v="1899-12-30T20:39:24"/>
    <d v="2012-08-15T20:39:24"/>
    <s v="Up"/>
    <n v="1"/>
    <n v="3.75"/>
    <n v="94.5"/>
    <n v="1"/>
    <n v="2"/>
    <n v="9.59"/>
    <n v="10.42"/>
    <n v="2"/>
  </r>
  <r>
    <x v="54"/>
    <d v="1899-12-30T20:39:24"/>
    <d v="2012-08-15T20:39:24"/>
    <s v="Up"/>
    <n v="1"/>
    <n v="3.73"/>
    <n v="94.2"/>
    <n v="1"/>
    <n v="2"/>
    <n v="9.59"/>
    <n v="10.42"/>
    <n v="2"/>
  </r>
  <r>
    <x v="54"/>
    <d v="1899-12-30T20:40:23"/>
    <d v="2012-08-15T20:40:23"/>
    <s v="Up"/>
    <n v="1"/>
    <n v="2.58"/>
    <n v="85.9"/>
    <n v="1"/>
    <n v="2"/>
    <n v="9.59"/>
    <n v="10.42"/>
    <n v="2"/>
  </r>
  <r>
    <x v="54"/>
    <d v="1899-12-30T20:40:23"/>
    <d v="2012-08-15T20:40:23"/>
    <s v="Up"/>
    <n v="1"/>
    <n v="2.54"/>
    <n v="80.599999999999994"/>
    <n v="1"/>
    <n v="2"/>
    <n v="9.59"/>
    <n v="10.42"/>
    <n v="2"/>
  </r>
  <r>
    <x v="54"/>
    <d v="1899-12-30T21:09:52"/>
    <d v="2012-08-15T21:09:52"/>
    <s v="Up"/>
    <n v="1"/>
    <n v="2.57"/>
    <n v="86.9"/>
    <n v="1"/>
    <n v="2"/>
    <n v="9.59"/>
    <n v="10.42"/>
    <n v="2"/>
  </r>
  <r>
    <x v="54"/>
    <d v="1899-12-30T21:09:53"/>
    <d v="2012-08-15T21:09:53"/>
    <s v="Up"/>
    <n v="1"/>
    <n v="2.4700000000000002"/>
    <n v="87.2"/>
    <n v="1"/>
    <n v="2"/>
    <n v="9.59"/>
    <n v="10.42"/>
    <n v="2"/>
  </r>
  <r>
    <x v="54"/>
    <d v="1899-12-30T22:10:24"/>
    <d v="2012-08-15T22:10:24"/>
    <s v="Up"/>
    <n v="1"/>
    <n v="2.17"/>
    <n v="94.3"/>
    <n v="1"/>
    <n v="2"/>
    <n v="9.59"/>
    <n v="10.42"/>
    <n v="2"/>
  </r>
  <r>
    <x v="54"/>
    <d v="1899-12-30T22:10:25"/>
    <d v="2012-08-15T22:10:25"/>
    <s v="Up"/>
    <n v="1"/>
    <n v="2.12"/>
    <n v="87.6"/>
    <n v="1"/>
    <n v="2"/>
    <n v="9.59"/>
    <n v="10.42"/>
    <n v="2"/>
  </r>
  <r>
    <x v="54"/>
    <d v="1899-12-30T22:12:18"/>
    <d v="2012-08-15T22:12:18"/>
    <s v="Up"/>
    <n v="1"/>
    <n v="3.63"/>
    <n v="57.4"/>
    <n v="1"/>
    <n v="2"/>
    <n v="9.59"/>
    <n v="10.42"/>
    <n v="2"/>
  </r>
  <r>
    <x v="54"/>
    <d v="1899-12-30T22:12:18"/>
    <d v="2012-08-15T22:12:18"/>
    <s v="Up"/>
    <n v="1"/>
    <n v="3.63"/>
    <n v="55.9"/>
    <n v="1"/>
    <n v="2"/>
    <n v="9.59"/>
    <n v="10.42"/>
    <n v="2"/>
  </r>
  <r>
    <x v="54"/>
    <d v="1899-12-30T23:13:47"/>
    <d v="2012-08-15T23:13:47"/>
    <s v="Up"/>
    <n v="1"/>
    <n v="2.19"/>
    <n v="88.5"/>
    <n v="1"/>
    <n v="2"/>
    <n v="9.59"/>
    <n v="10.42"/>
    <n v="2"/>
  </r>
  <r>
    <x v="54"/>
    <d v="1899-12-30T23:13:47"/>
    <d v="2012-08-15T23:13:47"/>
    <s v="Up"/>
    <n v="1"/>
    <n v="2.12"/>
    <n v="94.5"/>
    <n v="1"/>
    <n v="2"/>
    <n v="9.59"/>
    <n v="10.42"/>
    <n v="2"/>
  </r>
  <r>
    <x v="55"/>
    <d v="1899-12-30T00:09:18"/>
    <d v="2012-08-16T00:09:18"/>
    <s v="Up"/>
    <n v="1"/>
    <n v="0"/>
    <n v="87"/>
    <n v="1"/>
    <n v="2"/>
    <n v="9.59"/>
    <n v="10.42"/>
    <n v="2"/>
  </r>
  <r>
    <x v="55"/>
    <d v="1899-12-30T08:38:15"/>
    <d v="2012-08-16T08:38:15"/>
    <s v="Up"/>
    <n v="1"/>
    <n v="2.21"/>
    <n v="84.3"/>
    <n v="1"/>
    <n v="2"/>
    <n v="9.59"/>
    <n v="10.42"/>
    <n v="2"/>
  </r>
  <r>
    <x v="55"/>
    <d v="1899-12-30T11:34:41"/>
    <d v="2012-08-16T11:34:41"/>
    <s v="Up"/>
    <n v="1"/>
    <n v="3.39"/>
    <n v="83.1"/>
    <n v="1"/>
    <n v="2"/>
    <n v="9.59"/>
    <n v="10.42"/>
    <n v="2"/>
  </r>
  <r>
    <x v="55"/>
    <d v="1899-12-30T12:06:30"/>
    <d v="2012-08-16T12:06:30"/>
    <s v="Up"/>
    <n v="1"/>
    <n v="2.76"/>
    <n v="79.3"/>
    <n v="1"/>
    <n v="2"/>
    <n v="9.59"/>
    <n v="10.42"/>
    <n v="2"/>
  </r>
  <r>
    <x v="55"/>
    <d v="1899-12-30T13:00:39"/>
    <d v="2012-08-16T13:00:39"/>
    <s v="Up"/>
    <n v="1"/>
    <n v="1.96"/>
    <n v="73.2"/>
    <n v="1"/>
    <n v="2"/>
    <n v="9.59"/>
    <n v="10.42"/>
    <n v="2"/>
  </r>
  <r>
    <x v="55"/>
    <d v="1899-12-30T13:37:59"/>
    <d v="2012-08-16T13:37:59"/>
    <s v="Up"/>
    <n v="1"/>
    <n v="3.65"/>
    <n v="94.2"/>
    <n v="1"/>
    <n v="2"/>
    <n v="9.59"/>
    <n v="10.42"/>
    <n v="2"/>
  </r>
  <r>
    <x v="55"/>
    <d v="1899-12-30T15:37:21"/>
    <d v="2012-08-16T15:37:21"/>
    <s v="Up"/>
    <n v="1"/>
    <n v="4.4800000000000004"/>
    <n v="65.900000000000006"/>
    <n v="1"/>
    <n v="2"/>
    <n v="9.59"/>
    <n v="10.42"/>
    <n v="2"/>
  </r>
  <r>
    <x v="55"/>
    <d v="1899-12-30T15:38:31"/>
    <d v="2012-08-16T15:38:31"/>
    <s v="Up"/>
    <n v="1"/>
    <n v="1.92"/>
    <n v="71.8"/>
    <n v="1"/>
    <n v="2"/>
    <n v="9.59"/>
    <n v="10.42"/>
    <n v="2"/>
  </r>
  <r>
    <x v="55"/>
    <d v="1899-12-30T17:38:38"/>
    <d v="2012-08-16T17:38:38"/>
    <s v="Up"/>
    <n v="1"/>
    <n v="3.48"/>
    <n v="78.099999999999994"/>
    <n v="1"/>
    <n v="2"/>
    <n v="9.59"/>
    <n v="10.42"/>
    <n v="2"/>
  </r>
  <r>
    <x v="55"/>
    <d v="1899-12-30T19:34:53"/>
    <d v="2012-08-16T19:34:53"/>
    <s v="Up"/>
    <n v="1"/>
    <n v="4.08"/>
    <n v="54.9"/>
    <n v="1"/>
    <n v="2"/>
    <n v="9.59"/>
    <n v="10.42"/>
    <n v="2"/>
  </r>
  <r>
    <x v="55"/>
    <d v="1899-12-30T19:40:59"/>
    <d v="2012-08-16T19:40:59"/>
    <s v="Up"/>
    <n v="1"/>
    <n v="1.92"/>
    <n v="78.599999999999994"/>
    <n v="1"/>
    <n v="2"/>
    <n v="9.59"/>
    <n v="10.42"/>
    <n v="2"/>
  </r>
  <r>
    <x v="55"/>
    <d v="1899-12-30T20:09:20"/>
    <d v="2012-08-16T20:09:20"/>
    <s v="Up"/>
    <n v="1"/>
    <n v="2.11"/>
    <n v="86.2"/>
    <n v="1"/>
    <n v="2"/>
    <n v="9.59"/>
    <n v="10.42"/>
    <n v="2"/>
  </r>
  <r>
    <x v="55"/>
    <d v="1899-12-30T20:39:24"/>
    <d v="2012-08-16T20:39:24"/>
    <s v="Up"/>
    <n v="1"/>
    <n v="5.66"/>
    <n v="73.099999999999994"/>
    <n v="1"/>
    <n v="2"/>
    <n v="9.59"/>
    <n v="10.42"/>
    <n v="2"/>
  </r>
  <r>
    <x v="55"/>
    <d v="1899-12-30T20:40:23"/>
    <d v="2012-08-16T20:40:23"/>
    <s v="Up"/>
    <n v="1"/>
    <n v="2.31"/>
    <n v="102.3"/>
    <n v="1"/>
    <n v="2"/>
    <n v="9.59"/>
    <n v="10.42"/>
    <n v="2"/>
  </r>
  <r>
    <x v="55"/>
    <d v="1899-12-30T21:02:13"/>
    <d v="2012-08-16T21:02:13"/>
    <s v="Up"/>
    <n v="1"/>
    <n v="2.99"/>
    <n v="52.7"/>
    <n v="1"/>
    <n v="2"/>
    <n v="9.59"/>
    <n v="10.42"/>
    <n v="2"/>
  </r>
  <r>
    <x v="55"/>
    <d v="1899-12-30T21:35:15"/>
    <d v="2012-08-16T21:35:15"/>
    <s v="Up"/>
    <n v="1"/>
    <n v="3.37"/>
    <n v="71.599999999999994"/>
    <n v="1"/>
    <n v="2"/>
    <n v="9.59"/>
    <n v="10.42"/>
    <n v="2"/>
  </r>
  <r>
    <x v="55"/>
    <d v="1899-12-30T22:11:08"/>
    <d v="2012-08-16T22:11:08"/>
    <s v="Up"/>
    <n v="1"/>
    <n v="2.06"/>
    <n v="76.599999999999994"/>
    <n v="1"/>
    <n v="2"/>
    <n v="9.59"/>
    <n v="10.42"/>
    <n v="2"/>
  </r>
  <r>
    <x v="55"/>
    <d v="1899-12-30T22:42:38"/>
    <d v="2012-08-16T22:42:38"/>
    <s v="Up"/>
    <n v="1"/>
    <n v="3.53"/>
    <n v="87.4"/>
    <n v="1"/>
    <n v="2"/>
    <n v="9.59"/>
    <n v="10.42"/>
    <n v="2"/>
  </r>
  <r>
    <x v="55"/>
    <d v="1899-12-30T23:39:00"/>
    <d v="2012-08-16T23:39:00"/>
    <s v="Up"/>
    <n v="1"/>
    <n v="3.49"/>
    <n v="61.3"/>
    <n v="1"/>
    <n v="2"/>
    <n v="9.59"/>
    <n v="10.42"/>
    <n v="2"/>
  </r>
  <r>
    <x v="56"/>
    <d v="1899-12-30T00:39:36"/>
    <d v="2012-08-17T00:39:36"/>
    <s v="Up"/>
    <n v="1"/>
    <n v="2.5299999999999998"/>
    <n v="76.599999999999994"/>
    <n v="1"/>
    <n v="2"/>
    <n v="9.59"/>
    <n v="10.42"/>
    <n v="2"/>
  </r>
  <r>
    <x v="56"/>
    <d v="1899-12-30T06:10:41"/>
    <d v="2012-08-17T06:10:41"/>
    <s v="Up"/>
    <n v="1"/>
    <n v="2.5499999999999998"/>
    <n v="76.400000000000006"/>
    <n v="1"/>
    <n v="2"/>
    <n v="9.59"/>
    <n v="10.42"/>
    <n v="2"/>
  </r>
  <r>
    <x v="56"/>
    <d v="1899-12-30T06:40:54"/>
    <d v="2012-08-17T06:40:54"/>
    <s v="Up"/>
    <n v="1"/>
    <n v="2.11"/>
    <n v="63.1"/>
    <n v="1"/>
    <n v="2"/>
    <n v="9.59"/>
    <n v="10.42"/>
    <n v="2"/>
  </r>
  <r>
    <x v="56"/>
    <d v="1899-12-30T07:34:16"/>
    <d v="2012-08-17T07:34:16"/>
    <s v="Up"/>
    <n v="1"/>
    <n v="4.3899999999999997"/>
    <n v="84.3"/>
    <n v="1"/>
    <n v="2"/>
    <n v="9.59"/>
    <n v="10.42"/>
    <n v="2"/>
  </r>
  <r>
    <x v="56"/>
    <d v="1899-12-30T08:33:31"/>
    <d v="2012-08-17T08:33:31"/>
    <s v="Up"/>
    <n v="1"/>
    <n v="3.61"/>
    <n v="82"/>
    <n v="1"/>
    <n v="2"/>
    <n v="9.59"/>
    <n v="10.42"/>
    <n v="2"/>
  </r>
  <r>
    <x v="56"/>
    <d v="1899-12-30T08:43:52"/>
    <d v="2012-08-17T08:43:52"/>
    <s v="Up"/>
    <n v="1"/>
    <n v="2.15"/>
    <n v="76.2"/>
    <n v="1"/>
    <n v="2"/>
    <n v="9.59"/>
    <n v="10.42"/>
    <n v="2"/>
  </r>
  <r>
    <x v="56"/>
    <d v="1899-12-30T09:13:39"/>
    <d v="2012-08-17T09:13:39"/>
    <s v="Up"/>
    <n v="1"/>
    <n v="1.65"/>
    <n v="72.8"/>
    <n v="1"/>
    <n v="2"/>
    <n v="9.59"/>
    <n v="10.42"/>
    <n v="2"/>
  </r>
  <r>
    <x v="56"/>
    <d v="1899-12-30T09:39:51"/>
    <d v="2012-08-17T09:39:51"/>
    <s v="Up"/>
    <n v="1"/>
    <n v="2.0099999999999998"/>
    <n v="89"/>
    <n v="1"/>
    <n v="2"/>
    <n v="9.59"/>
    <n v="10.42"/>
    <n v="2"/>
  </r>
  <r>
    <x v="56"/>
    <d v="1899-12-30T10:32:00"/>
    <d v="2012-08-17T10:32:00"/>
    <s v="Up"/>
    <n v="1"/>
    <n v="1.96"/>
    <n v="72.599999999999994"/>
    <n v="1"/>
    <n v="2"/>
    <n v="9.59"/>
    <n v="10.42"/>
    <n v="2"/>
  </r>
  <r>
    <x v="56"/>
    <d v="1899-12-30T11:00:06"/>
    <d v="2012-08-17T11:00:06"/>
    <s v="Up"/>
    <n v="1"/>
    <n v="2.83"/>
    <n v="76.5"/>
    <n v="1"/>
    <n v="2"/>
    <n v="9.59"/>
    <n v="10.42"/>
    <n v="2"/>
  </r>
  <r>
    <x v="56"/>
    <d v="1899-12-30T12:42:59"/>
    <d v="2012-08-17T12:42:59"/>
    <s v="Up"/>
    <n v="1"/>
    <n v="1.83"/>
    <n v="94.3"/>
    <n v="1"/>
    <n v="2"/>
    <n v="9.59"/>
    <n v="10.42"/>
    <n v="2"/>
  </r>
  <r>
    <x v="56"/>
    <d v="1899-12-30T14:05:33"/>
    <d v="2012-08-17T14:05:33"/>
    <s v="Up"/>
    <n v="1"/>
    <n v="1.74"/>
    <n v="79.8"/>
    <n v="1"/>
    <n v="2"/>
    <n v="9.59"/>
    <n v="10.42"/>
    <n v="2"/>
  </r>
  <r>
    <x v="56"/>
    <d v="1899-12-30T15:02:50"/>
    <d v="2012-08-17T15:02:50"/>
    <s v="Up"/>
    <n v="1"/>
    <n v="2.87"/>
    <n v="72.900000000000006"/>
    <n v="1"/>
    <n v="2"/>
    <n v="9.59"/>
    <n v="10.42"/>
    <n v="2"/>
  </r>
  <r>
    <x v="56"/>
    <d v="1899-12-30T16:32:44"/>
    <d v="2012-08-17T16:32:44"/>
    <s v="Up"/>
    <n v="1"/>
    <n v="2.09"/>
    <n v="86.7"/>
    <n v="1"/>
    <n v="2"/>
    <n v="9.59"/>
    <n v="10.42"/>
    <n v="2"/>
  </r>
  <r>
    <x v="56"/>
    <d v="1899-12-30T16:39:13"/>
    <d v="2012-08-17T16:39:13"/>
    <s v="Up"/>
    <n v="1"/>
    <n v="2.04"/>
    <n v="69.3"/>
    <n v="1"/>
    <n v="2"/>
    <n v="9.59"/>
    <n v="10.42"/>
    <n v="2"/>
  </r>
  <r>
    <x v="56"/>
    <d v="1899-12-30T17:07:23"/>
    <d v="2012-08-17T17:07:23"/>
    <s v="Up"/>
    <n v="1"/>
    <n v="3.24"/>
    <n v="63.1"/>
    <n v="1"/>
    <n v="2"/>
    <n v="9.59"/>
    <n v="10.42"/>
    <n v="2"/>
  </r>
  <r>
    <x v="57"/>
    <d v="1899-12-30T09:39:50"/>
    <d v="2012-08-18T09:39:50"/>
    <s v="Up"/>
    <n v="1"/>
    <n v="2.67"/>
    <n v="71.2"/>
    <n v="1"/>
    <n v="2"/>
    <n v="9.59"/>
    <n v="10.42"/>
    <n v="2"/>
  </r>
  <r>
    <x v="57"/>
    <d v="1899-12-30T10:03:07"/>
    <d v="2012-08-18T10:03:07"/>
    <s v="Up"/>
    <n v="1"/>
    <n v="2.46"/>
    <n v="86.9"/>
    <n v="1"/>
    <n v="2"/>
    <n v="9.59"/>
    <n v="10.42"/>
    <n v="2"/>
  </r>
  <r>
    <x v="57"/>
    <d v="1899-12-30T10:40:19"/>
    <d v="2012-08-18T10:40:19"/>
    <s v="Up"/>
    <n v="1"/>
    <n v="1.85"/>
    <n v="78.599999999999994"/>
    <n v="1"/>
    <n v="2"/>
    <n v="9.59"/>
    <n v="10.42"/>
    <n v="2"/>
  </r>
  <r>
    <x v="57"/>
    <d v="1899-12-30T14:12:25"/>
    <d v="2012-08-18T14:12:25"/>
    <s v="Up"/>
    <n v="1"/>
    <n v="2.2200000000000002"/>
    <n v="78.099999999999994"/>
    <n v="1"/>
    <n v="2"/>
    <n v="9.59"/>
    <n v="10.42"/>
    <n v="2"/>
  </r>
  <r>
    <x v="57"/>
    <d v="1899-12-30T14:32:17"/>
    <d v="2012-08-18T14:32:17"/>
    <s v="Up"/>
    <n v="1"/>
    <n v="3"/>
    <n v="69.099999999999994"/>
    <n v="1"/>
    <n v="2"/>
    <n v="9.59"/>
    <n v="10.42"/>
    <n v="2"/>
  </r>
  <r>
    <x v="57"/>
    <d v="1899-12-30T14:39:38"/>
    <d v="2012-08-18T14:39:38"/>
    <s v="Up"/>
    <n v="1"/>
    <n v="1.9"/>
    <n v="83.3"/>
    <n v="1"/>
    <n v="2"/>
    <n v="9.59"/>
    <n v="10.42"/>
    <n v="2"/>
  </r>
  <r>
    <x v="57"/>
    <d v="1899-12-30T19:10:21"/>
    <d v="2012-08-18T19:10:21"/>
    <s v="Up"/>
    <n v="1"/>
    <n v="1.93"/>
    <n v="81"/>
    <n v="1"/>
    <n v="2"/>
    <n v="9.59"/>
    <n v="10.42"/>
    <n v="2"/>
  </r>
  <r>
    <x v="57"/>
    <d v="1899-12-30T19:37:11"/>
    <d v="2012-08-18T19:37:11"/>
    <s v="Up"/>
    <n v="1"/>
    <n v="2.0299999999999998"/>
    <n v="67.599999999999994"/>
    <n v="1"/>
    <n v="2"/>
    <n v="9.59"/>
    <n v="10.42"/>
    <n v="2"/>
  </r>
  <r>
    <x v="57"/>
    <d v="1899-12-30T19:43:47"/>
    <d v="2012-08-18T19:43:47"/>
    <s v="Up"/>
    <n v="1"/>
    <n v="1.84"/>
    <n v="92.7"/>
    <n v="1"/>
    <n v="2"/>
    <n v="9.59"/>
    <n v="10.42"/>
    <n v="2"/>
  </r>
  <r>
    <x v="57"/>
    <d v="1899-12-30T20:32:26"/>
    <d v="2012-08-18T20:32:26"/>
    <s v="Up"/>
    <n v="1"/>
    <n v="2.0099999999999998"/>
    <n v="78.7"/>
    <n v="1"/>
    <n v="2"/>
    <n v="9.59"/>
    <n v="10.42"/>
    <n v="2"/>
  </r>
  <r>
    <x v="57"/>
    <d v="1899-12-30T21:04:39"/>
    <d v="2012-08-18T21:04:39"/>
    <s v="Up"/>
    <n v="1"/>
    <n v="1.93"/>
    <n v="76.400000000000006"/>
    <n v="1"/>
    <n v="2"/>
    <n v="9.59"/>
    <n v="10.42"/>
    <n v="2"/>
  </r>
  <r>
    <x v="57"/>
    <d v="1899-12-30T21:10:19"/>
    <d v="2012-08-18T21:10:19"/>
    <s v="Up"/>
    <n v="1"/>
    <n v="1.87"/>
    <n v="66.900000000000006"/>
    <n v="1"/>
    <n v="2"/>
    <n v="9.59"/>
    <n v="10.42"/>
    <n v="2"/>
  </r>
  <r>
    <x v="57"/>
    <d v="1899-12-30T22:03:22"/>
    <d v="2012-08-18T22:03:22"/>
    <s v="Up"/>
    <n v="1"/>
    <n v="2.48"/>
    <n v="90.2"/>
    <n v="1"/>
    <n v="2"/>
    <n v="9.59"/>
    <n v="10.42"/>
    <n v="2"/>
  </r>
  <r>
    <x v="57"/>
    <d v="1899-12-30T22:08:32"/>
    <d v="2012-08-18T22:08:32"/>
    <s v="Up"/>
    <n v="1"/>
    <n v="7.18"/>
    <n v="69.599999999999994"/>
    <n v="1"/>
    <n v="2"/>
    <n v="9.59"/>
    <n v="10.42"/>
    <n v="2"/>
  </r>
  <r>
    <x v="57"/>
    <d v="1899-12-30T22:11:54"/>
    <d v="2012-08-18T22:11:54"/>
    <s v="Up"/>
    <n v="1"/>
    <n v="2"/>
    <n v="87.6"/>
    <n v="1"/>
    <n v="2"/>
    <n v="9.59"/>
    <n v="10.42"/>
    <n v="2"/>
  </r>
  <r>
    <x v="58"/>
    <d v="1899-12-30T11:10:09"/>
    <d v="2012-08-19T11:10:09"/>
    <s v="Up"/>
    <n v="1"/>
    <n v="4.13"/>
    <n v="68.900000000000006"/>
    <n v="1"/>
    <n v="2"/>
    <n v="9.59"/>
    <n v="10.42"/>
    <n v="2"/>
  </r>
  <r>
    <x v="58"/>
    <d v="1899-12-30T11:36:40"/>
    <d v="2012-08-19T11:36:40"/>
    <s v="Up"/>
    <n v="1"/>
    <n v="3.46"/>
    <n v="77.099999999999994"/>
    <n v="1"/>
    <n v="2"/>
    <n v="9.59"/>
    <n v="10.42"/>
    <n v="2"/>
  </r>
  <r>
    <x v="58"/>
    <d v="1899-12-30T14:02:24"/>
    <d v="2012-08-19T14:02:24"/>
    <s v="Up"/>
    <n v="1"/>
    <n v="1.88"/>
    <n v="73.2"/>
    <n v="1"/>
    <n v="2"/>
    <n v="9.59"/>
    <n v="10.42"/>
    <n v="2"/>
  </r>
  <r>
    <x v="58"/>
    <d v="1899-12-30T15:05:55"/>
    <d v="2012-08-19T15:05:55"/>
    <s v="Up"/>
    <n v="1"/>
    <n v="2.77"/>
    <n v="58.4"/>
    <n v="1"/>
    <n v="2"/>
    <n v="9.59"/>
    <n v="10.42"/>
    <n v="2"/>
  </r>
  <r>
    <x v="58"/>
    <d v="1899-12-30T15:40:08"/>
    <d v="2012-08-19T15:40:08"/>
    <s v="Up"/>
    <n v="1"/>
    <n v="2.3199999999999998"/>
    <n v="63"/>
    <n v="1"/>
    <n v="2"/>
    <n v="9.59"/>
    <n v="10.42"/>
    <n v="2"/>
  </r>
  <r>
    <x v="58"/>
    <d v="1899-12-30T19:08:37"/>
    <d v="2012-08-19T19:08:37"/>
    <s v="Up"/>
    <n v="1"/>
    <n v="2.2000000000000002"/>
    <n v="58.4"/>
    <n v="1"/>
    <n v="2"/>
    <n v="9.59"/>
    <n v="10.42"/>
    <n v="2"/>
  </r>
  <r>
    <x v="58"/>
    <d v="1899-12-30T19:09:08"/>
    <d v="2012-08-19T19:09:08"/>
    <s v="Up"/>
    <n v="1"/>
    <n v="2.1800000000000002"/>
    <n v="78.2"/>
    <n v="1"/>
    <n v="2"/>
    <n v="9.59"/>
    <n v="10.42"/>
    <n v="2"/>
  </r>
  <r>
    <x v="58"/>
    <d v="1899-12-30T21:10:46"/>
    <d v="2012-08-19T21:10:46"/>
    <s v="Up"/>
    <n v="1"/>
    <n v="1.9"/>
    <n v="76.7"/>
    <n v="1"/>
    <n v="2"/>
    <n v="9.59"/>
    <n v="10.42"/>
    <n v="2"/>
  </r>
  <r>
    <x v="58"/>
    <d v="1899-12-30T21:11:18"/>
    <d v="2012-08-19T21:11:18"/>
    <s v="Up"/>
    <n v="1"/>
    <n v="2.46"/>
    <n v="69.400000000000006"/>
    <n v="1"/>
    <n v="2"/>
    <n v="9.59"/>
    <n v="10.42"/>
    <n v="2"/>
  </r>
  <r>
    <x v="58"/>
    <d v="1899-12-30T21:41:39"/>
    <d v="2012-08-19T21:41:39"/>
    <s v="Up"/>
    <n v="1"/>
    <n v="2.71"/>
    <n v="86.7"/>
    <n v="1"/>
    <n v="2"/>
    <n v="9.59"/>
    <n v="10.42"/>
    <n v="2"/>
  </r>
  <r>
    <x v="58"/>
    <d v="1899-12-30T22:01:54"/>
    <d v="2012-08-19T22:01:54"/>
    <s v="Up"/>
    <n v="1"/>
    <n v="2.21"/>
    <n v="84.6"/>
    <n v="1"/>
    <n v="2"/>
    <n v="9.59"/>
    <n v="10.42"/>
    <n v="2"/>
  </r>
  <r>
    <x v="58"/>
    <d v="1899-12-30T22:33:56"/>
    <d v="2012-08-19T22:33:56"/>
    <s v="Up"/>
    <n v="1"/>
    <n v="1.92"/>
    <n v="79.7"/>
    <n v="1"/>
    <n v="2"/>
    <n v="9.59"/>
    <n v="10.42"/>
    <n v="2"/>
  </r>
  <r>
    <x v="59"/>
    <d v="1899-12-30T00:37:35"/>
    <d v="2012-08-20T00:37:35"/>
    <s v="Up"/>
    <n v="1"/>
    <n v="3.16"/>
    <n v="76.900000000000006"/>
    <n v="1"/>
    <n v="2"/>
    <n v="9.59"/>
    <n v="10.42"/>
    <n v="2"/>
  </r>
  <r>
    <x v="59"/>
    <d v="1899-12-30T06:32:26"/>
    <d v="2012-08-20T06:32:26"/>
    <s v="Up"/>
    <n v="1"/>
    <n v="3.3"/>
    <n v="89"/>
    <n v="1"/>
    <n v="2"/>
    <n v="9.59"/>
    <n v="10.42"/>
    <n v="2"/>
  </r>
  <r>
    <x v="59"/>
    <d v="1899-12-30T07:40:53"/>
    <d v="2012-08-20T07:40:53"/>
    <s v="Up"/>
    <n v="1"/>
    <n v="1.92"/>
    <n v="77.2"/>
    <n v="1"/>
    <n v="2"/>
    <n v="9.59"/>
    <n v="10.42"/>
    <n v="2"/>
  </r>
  <r>
    <x v="59"/>
    <d v="1899-12-30T08:09:11"/>
    <d v="2012-08-20T08:09:11"/>
    <s v="Up"/>
    <n v="1"/>
    <n v="3.43"/>
    <n v="72.5"/>
    <n v="1"/>
    <n v="2"/>
    <n v="9.59"/>
    <n v="10.42"/>
    <n v="2"/>
  </r>
  <r>
    <x v="59"/>
    <d v="1899-12-30T10:00:50"/>
    <d v="2012-08-20T10:00:50"/>
    <s v="Up"/>
    <n v="1"/>
    <n v="3.53"/>
    <n v="50.2"/>
    <n v="1"/>
    <n v="2"/>
    <n v="9.59"/>
    <n v="10.42"/>
    <n v="2"/>
  </r>
  <r>
    <x v="59"/>
    <d v="1899-12-30T11:30:04"/>
    <d v="2012-08-20T11:30:04"/>
    <s v="Up"/>
    <n v="1"/>
    <n v="3.55"/>
    <n v="79.2"/>
    <n v="1"/>
    <n v="2"/>
    <n v="9.59"/>
    <n v="10.42"/>
    <n v="2"/>
  </r>
  <r>
    <x v="59"/>
    <d v="1899-12-30T14:09:26"/>
    <d v="2012-08-20T14:09:26"/>
    <s v="Up"/>
    <n v="1"/>
    <n v="2.34"/>
    <n v="57.9"/>
    <n v="1"/>
    <n v="2"/>
    <n v="9.59"/>
    <n v="10.42"/>
    <n v="2"/>
  </r>
  <r>
    <x v="59"/>
    <d v="1899-12-30T16:11:47"/>
    <d v="2012-08-20T16:11:47"/>
    <s v="Up"/>
    <n v="1"/>
    <n v="2.52"/>
    <n v="81"/>
    <n v="1"/>
    <n v="2"/>
    <n v="9.59"/>
    <n v="10.42"/>
    <n v="2"/>
  </r>
  <r>
    <x v="59"/>
    <d v="1899-12-30T18:04:22"/>
    <d v="2012-08-20T18:04:22"/>
    <s v="Up"/>
    <n v="1"/>
    <n v="2.2599999999999998"/>
    <n v="83.8"/>
    <n v="1"/>
    <n v="2"/>
    <n v="9.59"/>
    <n v="10.42"/>
    <n v="2"/>
  </r>
  <r>
    <x v="59"/>
    <d v="1899-12-30T20:30:43"/>
    <d v="2012-08-20T20:30:43"/>
    <s v="Up"/>
    <n v="1"/>
    <n v="2.2400000000000002"/>
    <n v="84.5"/>
    <n v="1"/>
    <n v="2"/>
    <n v="9.59"/>
    <n v="10.42"/>
    <n v="2"/>
  </r>
  <r>
    <x v="59"/>
    <d v="1899-12-30T20:44:12"/>
    <d v="2012-08-20T20:44:12"/>
    <s v="Up"/>
    <n v="1"/>
    <n v="2.39"/>
    <n v="85.9"/>
    <n v="1"/>
    <n v="2"/>
    <n v="9.59"/>
    <n v="10.42"/>
    <n v="2"/>
  </r>
  <r>
    <x v="59"/>
    <d v="1899-12-30T22:38:53"/>
    <d v="2012-08-20T22:38:53"/>
    <s v="Up"/>
    <n v="1"/>
    <n v="2.57"/>
    <n v="94.7"/>
    <n v="1"/>
    <n v="2"/>
    <n v="9.59"/>
    <n v="10.42"/>
    <n v="2"/>
  </r>
  <r>
    <x v="60"/>
    <d v="1899-12-30T00:42:35"/>
    <d v="2012-08-21T00:42:35"/>
    <s v="Up"/>
    <n v="1"/>
    <n v="1.73"/>
    <n v="65.900000000000006"/>
    <n v="1"/>
    <n v="2"/>
    <n v="9.59"/>
    <n v="10.42"/>
    <n v="2"/>
  </r>
  <r>
    <x v="60"/>
    <d v="1899-12-30T01:35:24"/>
    <d v="2012-08-21T01:35:24"/>
    <s v="Up"/>
    <n v="1"/>
    <n v="2.57"/>
    <n v="69.2"/>
    <n v="1"/>
    <n v="2"/>
    <n v="9.59"/>
    <n v="10.42"/>
    <n v="2"/>
  </r>
  <r>
    <x v="60"/>
    <d v="1899-12-30T01:44:38"/>
    <d v="2012-08-21T01:44:38"/>
    <s v="Up"/>
    <n v="1"/>
    <n v="3.2"/>
    <n v="101.7"/>
    <n v="1"/>
    <n v="2"/>
    <n v="9.59"/>
    <n v="10.42"/>
    <n v="2"/>
  </r>
  <r>
    <x v="60"/>
    <d v="1899-12-30T08:04:11"/>
    <d v="2012-08-21T08:04:11"/>
    <s v="Up"/>
    <n v="1"/>
    <n v="1.82"/>
    <n v="89.4"/>
    <n v="1"/>
    <n v="2"/>
    <n v="9.59"/>
    <n v="10.42"/>
    <n v="2"/>
  </r>
  <r>
    <x v="60"/>
    <d v="1899-12-30T13:32:02"/>
    <d v="2012-08-21T13:32:02"/>
    <s v="Up"/>
    <n v="1"/>
    <n v="3.94"/>
    <n v="78.5"/>
    <n v="1"/>
    <n v="2"/>
    <n v="9.59"/>
    <n v="10.42"/>
    <n v="2"/>
  </r>
  <r>
    <x v="60"/>
    <d v="1899-12-30T14:00:10"/>
    <d v="2012-08-21T14:00:10"/>
    <s v="Up"/>
    <n v="1"/>
    <n v="2.23"/>
    <n v="91.2"/>
    <n v="1"/>
    <n v="2"/>
    <n v="9.59"/>
    <n v="10.42"/>
    <n v="2"/>
  </r>
  <r>
    <x v="60"/>
    <d v="1899-12-30T15:04:49"/>
    <d v="2012-08-21T15:04:49"/>
    <s v="Up"/>
    <n v="1"/>
    <n v="2.1800000000000002"/>
    <n v="72.5"/>
    <n v="1"/>
    <n v="2"/>
    <n v="9.59"/>
    <n v="10.42"/>
    <n v="2"/>
  </r>
  <r>
    <x v="60"/>
    <d v="1899-12-30T15:35:16"/>
    <d v="2012-08-21T15:35:16"/>
    <s v="Up"/>
    <n v="1"/>
    <n v="1.77"/>
    <n v="57.7"/>
    <n v="1"/>
    <n v="2"/>
    <n v="9.59"/>
    <n v="10.42"/>
    <n v="2"/>
  </r>
  <r>
    <x v="60"/>
    <d v="1899-12-30T17:30:40"/>
    <d v="2012-08-21T17:30:40"/>
    <s v="Up"/>
    <n v="1"/>
    <n v="2.54"/>
    <n v="71.7"/>
    <n v="1"/>
    <n v="2"/>
    <n v="9.59"/>
    <n v="10.42"/>
    <n v="2"/>
  </r>
  <r>
    <x v="60"/>
    <d v="1899-12-30T18:33:17"/>
    <d v="2012-08-21T18:33:17"/>
    <s v="Up"/>
    <n v="1"/>
    <n v="1.79"/>
    <n v="94.2"/>
    <n v="1"/>
    <n v="2"/>
    <n v="9.59"/>
    <n v="10.42"/>
    <n v="2"/>
  </r>
  <r>
    <x v="60"/>
    <d v="1899-12-30T19:12:05"/>
    <d v="2012-08-21T19:12:05"/>
    <s v="Up"/>
    <n v="1"/>
    <n v="1.95"/>
    <n v="84.1"/>
    <n v="1"/>
    <n v="2"/>
    <n v="9.59"/>
    <n v="10.42"/>
    <n v="2"/>
  </r>
  <r>
    <x v="60"/>
    <d v="1899-12-30T21:35:00"/>
    <d v="2012-08-21T21:35:00"/>
    <s v="Up"/>
    <n v="1"/>
    <n v="2.11"/>
    <n v="88.6"/>
    <n v="1"/>
    <n v="2"/>
    <n v="9.59"/>
    <n v="10.42"/>
    <n v="2"/>
  </r>
  <r>
    <x v="61"/>
    <d v="1899-12-30T00:10:16"/>
    <d v="2012-08-22T00:10:16"/>
    <s v="Up"/>
    <n v="1"/>
    <n v="2.98"/>
    <n v="99.2"/>
    <n v="1"/>
    <n v="2"/>
    <n v="9.59"/>
    <n v="10.42"/>
    <n v="2"/>
  </r>
  <r>
    <x v="61"/>
    <d v="1899-12-30T02:37:47"/>
    <d v="2012-08-22T02:37:47"/>
    <s v="Up"/>
    <n v="1"/>
    <n v="3.36"/>
    <n v="61"/>
    <n v="1"/>
    <n v="2"/>
    <n v="9.59"/>
    <n v="10.42"/>
    <n v="2"/>
  </r>
  <r>
    <x v="61"/>
    <d v="1899-12-30T09:43:50"/>
    <d v="2012-08-22T09:43:50"/>
    <s v="Up"/>
    <n v="1"/>
    <n v="2.7"/>
    <n v="106.9"/>
    <n v="1"/>
    <n v="2"/>
    <n v="9.59"/>
    <n v="10.42"/>
    <n v="2"/>
  </r>
  <r>
    <x v="61"/>
    <d v="1899-12-30T14:37:13"/>
    <d v="2012-08-22T14:37:13"/>
    <s v="Up"/>
    <n v="1"/>
    <n v="1.35"/>
    <n v="60.5"/>
    <n v="1"/>
    <n v="2"/>
    <n v="9.59"/>
    <n v="10.42"/>
    <n v="2"/>
  </r>
  <r>
    <x v="61"/>
    <d v="1899-12-30T15:12:18"/>
    <d v="2012-08-22T15:12:18"/>
    <s v="Up"/>
    <n v="1"/>
    <n v="2.02"/>
    <n v="64.2"/>
    <n v="1"/>
    <n v="2"/>
    <n v="9.59"/>
    <n v="10.42"/>
    <n v="2"/>
  </r>
  <r>
    <x v="61"/>
    <d v="1899-12-30T17:38:34"/>
    <d v="2012-08-22T17:38:34"/>
    <s v="Up"/>
    <n v="1"/>
    <n v="2.68"/>
    <n v="57.1"/>
    <n v="1"/>
    <n v="2"/>
    <n v="9.59"/>
    <n v="10.42"/>
    <n v="2"/>
  </r>
  <r>
    <x v="61"/>
    <d v="1899-12-30T18:31:43"/>
    <d v="2012-08-22T18:31:43"/>
    <s v="Up"/>
    <n v="1"/>
    <n v="1.81"/>
    <n v="68.099999999999994"/>
    <n v="1"/>
    <n v="2"/>
    <n v="9.59"/>
    <n v="10.42"/>
    <n v="2"/>
  </r>
  <r>
    <x v="61"/>
    <d v="1899-12-30T20:02:20"/>
    <d v="2012-08-22T20:02:20"/>
    <s v="Up"/>
    <n v="1"/>
    <n v="2.84"/>
    <n v="83.3"/>
    <n v="1"/>
    <n v="2"/>
    <n v="9.59"/>
    <n v="10.42"/>
    <n v="2"/>
  </r>
  <r>
    <x v="61"/>
    <d v="1899-12-30T22:06:50"/>
    <d v="2012-08-22T22:06:50"/>
    <s v="Up"/>
    <n v="1"/>
    <n v="2.2999999999999998"/>
    <n v="99.6"/>
    <n v="1"/>
    <n v="2"/>
    <n v="9.59"/>
    <n v="10.42"/>
    <n v="2"/>
  </r>
  <r>
    <x v="61"/>
    <d v="1899-12-30T22:35:25"/>
    <d v="2012-08-22T22:35:25"/>
    <s v="Up"/>
    <n v="1"/>
    <n v="2.0299999999999998"/>
    <n v="98.8"/>
    <n v="1"/>
    <n v="2"/>
    <n v="9.59"/>
    <n v="10.42"/>
    <n v="2"/>
  </r>
  <r>
    <x v="61"/>
    <d v="1899-12-30T23:04:30"/>
    <d v="2012-08-22T23:04:30"/>
    <s v="Up"/>
    <n v="1"/>
    <n v="2.84"/>
    <n v="70.400000000000006"/>
    <n v="1"/>
    <n v="2"/>
    <n v="9.59"/>
    <n v="10.42"/>
    <n v="2"/>
  </r>
  <r>
    <x v="61"/>
    <d v="1899-12-30T23:40:04"/>
    <d v="2012-08-22T23:40:04"/>
    <s v="Up"/>
    <n v="1"/>
    <n v="1.76"/>
    <n v="71.099999999999994"/>
    <n v="1"/>
    <n v="2"/>
    <n v="9.59"/>
    <n v="10.42"/>
    <n v="2"/>
  </r>
  <r>
    <x v="62"/>
    <d v="1899-12-30T00:34:25"/>
    <d v="2012-08-23T00:34:25"/>
    <s v="Up"/>
    <n v="1"/>
    <n v="2.1"/>
    <n v="83.8"/>
    <n v="1"/>
    <n v="2"/>
    <n v="9.59"/>
    <n v="10.42"/>
    <n v="2"/>
  </r>
  <r>
    <x v="62"/>
    <d v="1899-12-30T00:34:25"/>
    <d v="2012-08-23T00:34:25"/>
    <s v="Up"/>
    <n v="1"/>
    <n v="2.11"/>
    <n v="85"/>
    <n v="1"/>
    <n v="2"/>
    <n v="9.59"/>
    <n v="10.42"/>
    <n v="2"/>
  </r>
  <r>
    <x v="62"/>
    <d v="1899-12-30T00:37:56"/>
    <d v="2012-08-23T00:37:56"/>
    <s v="Up"/>
    <n v="1"/>
    <n v="1.07"/>
    <n v="70.599999999999994"/>
    <n v="1"/>
    <n v="2"/>
    <n v="9.59"/>
    <n v="10.42"/>
    <n v="2"/>
  </r>
  <r>
    <x v="62"/>
    <d v="1899-12-30T03:42:56"/>
    <d v="2012-08-23T03:42:56"/>
    <s v="Up"/>
    <n v="1"/>
    <n v="2.0699999999999998"/>
    <n v="78.599999999999994"/>
    <n v="1"/>
    <n v="2"/>
    <n v="9.59"/>
    <n v="10.42"/>
    <n v="2"/>
  </r>
  <r>
    <x v="62"/>
    <d v="1899-12-30T07:36:48"/>
    <d v="2012-08-23T07:36:48"/>
    <s v="Up"/>
    <n v="1"/>
    <n v="2.2999999999999998"/>
    <n v="77.2"/>
    <n v="1"/>
    <n v="2"/>
    <n v="9.59"/>
    <n v="10.42"/>
    <n v="2"/>
  </r>
  <r>
    <x v="62"/>
    <d v="1899-12-30T11:40:04"/>
    <d v="2012-08-23T11:40:04"/>
    <s v="Up"/>
    <n v="1"/>
    <n v="1.83"/>
    <n v="84.4"/>
    <n v="1"/>
    <n v="2"/>
    <n v="9.59"/>
    <n v="10.42"/>
    <n v="2"/>
  </r>
  <r>
    <x v="62"/>
    <d v="1899-12-30T16:44:03"/>
    <d v="2012-08-23T16:44:03"/>
    <s v="Up"/>
    <n v="1"/>
    <n v="4.99"/>
    <n v="64"/>
    <n v="1"/>
    <n v="2"/>
    <n v="9.59"/>
    <n v="10.42"/>
    <n v="2"/>
  </r>
  <r>
    <x v="62"/>
    <d v="1899-12-30T19:39:19"/>
    <d v="2012-08-23T19:39:19"/>
    <s v="Up"/>
    <n v="1"/>
    <n v="3.64"/>
    <n v="73.5"/>
    <n v="1"/>
    <n v="2"/>
    <n v="9.59"/>
    <n v="10.42"/>
    <n v="2"/>
  </r>
  <r>
    <x v="62"/>
    <d v="1899-12-30T20:42:56"/>
    <d v="2012-08-23T20:42:56"/>
    <s v="Up"/>
    <n v="1"/>
    <n v="1.74"/>
    <n v="90.1"/>
    <n v="1"/>
    <n v="2"/>
    <n v="9.59"/>
    <n v="10.42"/>
    <n v="2"/>
  </r>
  <r>
    <x v="63"/>
    <d v="1899-12-30T00:10:43"/>
    <d v="2012-08-24T00:10:43"/>
    <s v="Up"/>
    <n v="1"/>
    <n v="0"/>
    <n v="63"/>
    <n v="1"/>
    <n v="2"/>
    <n v="9.59"/>
    <n v="10.42"/>
    <n v="2"/>
  </r>
  <r>
    <x v="63"/>
    <d v="1899-12-30T00:40:09"/>
    <d v="2012-08-24T00:40:09"/>
    <s v="Up"/>
    <n v="1"/>
    <n v="2.57"/>
    <n v="76.8"/>
    <n v="1"/>
    <n v="2"/>
    <n v="9.59"/>
    <n v="10.42"/>
    <n v="2"/>
  </r>
  <r>
    <x v="63"/>
    <d v="1899-12-30T05:34:11"/>
    <d v="2012-08-24T05:34:11"/>
    <s v="Up"/>
    <n v="1"/>
    <n v="3.46"/>
    <n v="70.7"/>
    <n v="1"/>
    <n v="2"/>
    <n v="9.59"/>
    <n v="10.42"/>
    <n v="2"/>
  </r>
  <r>
    <x v="63"/>
    <d v="1899-12-30T05:35:18"/>
    <d v="2012-08-24T05:35:18"/>
    <s v="Up"/>
    <n v="1"/>
    <n v="1.63"/>
    <n v="101.1"/>
    <n v="1"/>
    <n v="2"/>
    <n v="9.59"/>
    <n v="10.42"/>
    <n v="2"/>
  </r>
  <r>
    <x v="63"/>
    <d v="1899-12-30T06:02:49"/>
    <d v="2012-08-24T06:02:49"/>
    <s v="Up"/>
    <n v="1"/>
    <n v="1.88"/>
    <n v="78.7"/>
    <n v="1"/>
    <n v="2"/>
    <n v="9.59"/>
    <n v="10.42"/>
    <n v="2"/>
  </r>
  <r>
    <x v="63"/>
    <d v="1899-12-30T07:00:03"/>
    <d v="2012-08-24T07:00:03"/>
    <s v="Up"/>
    <n v="1"/>
    <n v="1.7"/>
    <n v="59.4"/>
    <n v="1"/>
    <n v="2"/>
    <n v="9.59"/>
    <n v="10.42"/>
    <n v="2"/>
  </r>
  <r>
    <x v="63"/>
    <d v="1899-12-30T07:13:10"/>
    <d v="2012-08-24T07:13:10"/>
    <s v="Up"/>
    <n v="1"/>
    <n v="1.99"/>
    <n v="71.2"/>
    <n v="1"/>
    <n v="2"/>
    <n v="9.59"/>
    <n v="10.42"/>
    <n v="2"/>
  </r>
  <r>
    <x v="63"/>
    <d v="1899-12-30T11:08:42"/>
    <d v="2012-08-24T11:08:42"/>
    <s v="Up"/>
    <n v="1"/>
    <n v="1.66"/>
    <n v="84.3"/>
    <n v="1"/>
    <n v="2"/>
    <n v="9.59"/>
    <n v="10.42"/>
    <n v="2"/>
  </r>
  <r>
    <x v="63"/>
    <d v="1899-12-30T11:11:52"/>
    <d v="2012-08-24T11:11:52"/>
    <s v="Up"/>
    <n v="1"/>
    <n v="3.91"/>
    <n v="84.4"/>
    <n v="1"/>
    <n v="2"/>
    <n v="9.59"/>
    <n v="10.42"/>
    <n v="2"/>
  </r>
  <r>
    <x v="63"/>
    <d v="1899-12-30T12:44:21"/>
    <d v="2012-08-24T12:44:21"/>
    <s v="Up"/>
    <n v="1"/>
    <n v="2.08"/>
    <n v="97.1"/>
    <n v="1"/>
    <n v="2"/>
    <n v="9.59"/>
    <n v="10.42"/>
    <n v="2"/>
  </r>
  <r>
    <x v="63"/>
    <d v="1899-12-30T14:05:26"/>
    <d v="2012-08-24T14:05:26"/>
    <s v="Up"/>
    <n v="1"/>
    <n v="1.95"/>
    <n v="83.9"/>
    <n v="1"/>
    <n v="2"/>
    <n v="9.59"/>
    <n v="10.42"/>
    <n v="2"/>
  </r>
  <r>
    <x v="63"/>
    <d v="1899-12-30T14:06:47"/>
    <d v="2012-08-24T14:06:47"/>
    <s v="Up"/>
    <n v="1"/>
    <n v="6.87"/>
    <n v="71"/>
    <n v="1"/>
    <n v="2"/>
    <n v="9.59"/>
    <n v="10.42"/>
    <n v="2"/>
  </r>
  <r>
    <x v="63"/>
    <d v="1899-12-30T16:31:56"/>
    <d v="2012-08-24T16:31:56"/>
    <s v="Up"/>
    <n v="1"/>
    <n v="2.42"/>
    <n v="73.5"/>
    <n v="1"/>
    <n v="2"/>
    <n v="9.59"/>
    <n v="10.42"/>
    <n v="2"/>
  </r>
  <r>
    <x v="63"/>
    <d v="1899-12-30T20:14:52"/>
    <d v="2012-08-24T20:14:52"/>
    <s v="Up"/>
    <n v="1"/>
    <n v="1.61"/>
    <n v="82.8"/>
    <n v="1"/>
    <n v="2"/>
    <n v="9.59"/>
    <n v="10.42"/>
    <n v="2"/>
  </r>
  <r>
    <x v="63"/>
    <d v="1899-12-30T21:32:04"/>
    <d v="2012-08-24T21:32:04"/>
    <s v="Up"/>
    <n v="1"/>
    <n v="2.56"/>
    <n v="69.2"/>
    <n v="1"/>
    <n v="2"/>
    <n v="9.59"/>
    <n v="10.42"/>
    <n v="2"/>
  </r>
  <r>
    <x v="63"/>
    <d v="1899-12-30T22:37:32"/>
    <d v="2012-08-24T22:37:32"/>
    <s v="Up"/>
    <n v="1"/>
    <n v="1.69"/>
    <n v="83.9"/>
    <n v="1"/>
    <n v="2"/>
    <n v="9.59"/>
    <n v="10.42"/>
    <n v="2"/>
  </r>
  <r>
    <x v="63"/>
    <d v="1899-12-30T23:08:35"/>
    <d v="2012-08-24T23:08:35"/>
    <s v="Up"/>
    <n v="1"/>
    <n v="1.66"/>
    <n v="80.5"/>
    <n v="1"/>
    <n v="2"/>
    <n v="9.59"/>
    <n v="10.42"/>
    <n v="2"/>
  </r>
  <r>
    <x v="64"/>
    <d v="1899-12-30T00:03:31"/>
    <d v="2012-08-25T00:03:31"/>
    <s v="Up"/>
    <n v="1"/>
    <n v="2.71"/>
    <n v="66.599999999999994"/>
    <n v="1"/>
    <n v="2"/>
    <n v="9.59"/>
    <n v="10.42"/>
    <n v="2"/>
  </r>
  <r>
    <x v="64"/>
    <d v="1899-12-30T00:36:12"/>
    <d v="2012-08-25T00:36:12"/>
    <s v="Up"/>
    <n v="1"/>
    <n v="1.77"/>
    <n v="83.1"/>
    <n v="1"/>
    <n v="2"/>
    <n v="9.59"/>
    <n v="10.42"/>
    <n v="2"/>
  </r>
  <r>
    <x v="64"/>
    <d v="1899-12-30T01:10:28"/>
    <d v="2012-08-25T01:10:28"/>
    <s v="Up"/>
    <n v="1"/>
    <n v="2.2000000000000002"/>
    <n v="86.7"/>
    <n v="1"/>
    <n v="2"/>
    <n v="9.59"/>
    <n v="10.42"/>
    <n v="2"/>
  </r>
  <r>
    <x v="64"/>
    <d v="1899-12-30T01:11:44"/>
    <d v="2012-08-25T01:11:44"/>
    <s v="Up"/>
    <n v="1"/>
    <n v="1.95"/>
    <n v="63.9"/>
    <n v="1"/>
    <n v="2"/>
    <n v="9.59"/>
    <n v="10.42"/>
    <n v="2"/>
  </r>
  <r>
    <x v="64"/>
    <d v="1899-12-30T02:43:02"/>
    <d v="2012-08-25T02:43:02"/>
    <s v="Up"/>
    <n v="1"/>
    <n v="2.58"/>
    <n v="67.400000000000006"/>
    <n v="1"/>
    <n v="2"/>
    <n v="9.59"/>
    <n v="10.42"/>
    <n v="2"/>
  </r>
  <r>
    <x v="64"/>
    <d v="1899-12-30T03:09:29"/>
    <d v="2012-08-25T03:09:29"/>
    <s v="Up"/>
    <n v="1"/>
    <n v="1.66"/>
    <n v="76.7"/>
    <n v="1"/>
    <n v="2"/>
    <n v="9.59"/>
    <n v="10.42"/>
    <n v="2"/>
  </r>
  <r>
    <x v="64"/>
    <d v="1899-12-30T08:03:12"/>
    <d v="2012-08-25T08:03:12"/>
    <s v="Up"/>
    <n v="1"/>
    <n v="1.98"/>
    <n v="96.1"/>
    <n v="1"/>
    <n v="2"/>
    <n v="9.59"/>
    <n v="10.42"/>
    <n v="2"/>
  </r>
  <r>
    <x v="64"/>
    <d v="1899-12-30T08:03:52"/>
    <d v="2012-08-25T08:03:52"/>
    <s v="Up"/>
    <n v="1"/>
    <n v="1.59"/>
    <n v="79.8"/>
    <n v="1"/>
    <n v="2"/>
    <n v="9.59"/>
    <n v="10.42"/>
    <n v="2"/>
  </r>
  <r>
    <x v="64"/>
    <d v="1899-12-30T08:12:26"/>
    <d v="2012-08-25T08:12:26"/>
    <s v="Up"/>
    <n v="1"/>
    <n v="2.4300000000000002"/>
    <n v="80.099999999999994"/>
    <n v="1"/>
    <n v="2"/>
    <n v="9.59"/>
    <n v="10.42"/>
    <n v="2"/>
  </r>
  <r>
    <x v="64"/>
    <d v="1899-12-30T08:39:58"/>
    <d v="2012-08-25T08:39:58"/>
    <s v="Up"/>
    <n v="1"/>
    <n v="1.95"/>
    <n v="95.8"/>
    <n v="1"/>
    <n v="2"/>
    <n v="9.59"/>
    <n v="10.42"/>
    <n v="2"/>
  </r>
  <r>
    <x v="64"/>
    <d v="1899-12-30T09:02:18"/>
    <d v="2012-08-25T09:02:18"/>
    <s v="Up"/>
    <n v="1"/>
    <n v="1.65"/>
    <n v="104.5"/>
    <n v="1"/>
    <n v="2"/>
    <n v="9.59"/>
    <n v="10.42"/>
    <n v="2"/>
  </r>
  <r>
    <x v="64"/>
    <d v="1899-12-30T11:10:24"/>
    <d v="2012-08-25T11:10:24"/>
    <s v="Up"/>
    <n v="1"/>
    <n v="1.74"/>
    <n v="88.4"/>
    <n v="1"/>
    <n v="2"/>
    <n v="9.59"/>
    <n v="10.42"/>
    <n v="2"/>
  </r>
  <r>
    <x v="64"/>
    <d v="1899-12-30T14:04:14"/>
    <d v="2012-08-25T14:04:14"/>
    <s v="Up"/>
    <n v="1"/>
    <n v="3.03"/>
    <n v="67.8"/>
    <n v="1"/>
    <n v="2"/>
    <n v="9.59"/>
    <n v="10.42"/>
    <n v="2"/>
  </r>
  <r>
    <x v="64"/>
    <d v="1899-12-30T15:07:18"/>
    <d v="2012-08-25T15:07:18"/>
    <s v="Up"/>
    <n v="1"/>
    <n v="2.81"/>
    <n v="68.8"/>
    <n v="1"/>
    <n v="2"/>
    <n v="9.59"/>
    <n v="10.42"/>
    <n v="2"/>
  </r>
  <r>
    <x v="64"/>
    <d v="1899-12-30T15:12:42"/>
    <d v="2012-08-25T15:12:42"/>
    <s v="Up"/>
    <n v="1"/>
    <n v="1.56"/>
    <n v="78"/>
    <n v="1"/>
    <n v="2"/>
    <n v="9.59"/>
    <n v="10.42"/>
    <n v="2"/>
  </r>
  <r>
    <x v="64"/>
    <d v="1899-12-30T15:14:00"/>
    <d v="2012-08-25T15:14:00"/>
    <s v="Up"/>
    <n v="1"/>
    <n v="1.69"/>
    <n v="85.1"/>
    <n v="1"/>
    <n v="2"/>
    <n v="9.59"/>
    <n v="10.42"/>
    <n v="2"/>
  </r>
  <r>
    <x v="64"/>
    <d v="1899-12-30T15:44:36"/>
    <d v="2012-08-25T15:44:36"/>
    <s v="Up"/>
    <n v="1"/>
    <n v="1.57"/>
    <n v="94.7"/>
    <n v="1"/>
    <n v="2"/>
    <n v="9.59"/>
    <n v="10.42"/>
    <n v="2"/>
  </r>
  <r>
    <x v="64"/>
    <d v="1899-12-30T17:00:13"/>
    <d v="2012-08-25T17:00:13"/>
    <s v="Up"/>
    <n v="1"/>
    <n v="1.93"/>
    <n v="91.7"/>
    <n v="1"/>
    <n v="2"/>
    <n v="9.59"/>
    <n v="10.42"/>
    <n v="2"/>
  </r>
  <r>
    <x v="64"/>
    <d v="1899-12-30T17:07:13"/>
    <d v="2012-08-25T17:07:13"/>
    <s v="Up"/>
    <n v="1"/>
    <n v="1.63"/>
    <n v="79.900000000000006"/>
    <n v="1"/>
    <n v="2"/>
    <n v="9.59"/>
    <n v="10.42"/>
    <n v="2"/>
  </r>
  <r>
    <x v="64"/>
    <d v="1899-12-30T17:08:03"/>
    <d v="2012-08-25T17:08:03"/>
    <s v="Up"/>
    <n v="1"/>
    <n v="2.36"/>
    <n v="72.7"/>
    <n v="1"/>
    <n v="2"/>
    <n v="9.59"/>
    <n v="10.42"/>
    <n v="2"/>
  </r>
  <r>
    <x v="64"/>
    <d v="1899-12-30T17:31:41"/>
    <d v="2012-08-25T17:31:41"/>
    <s v="Up"/>
    <n v="1"/>
    <n v="1.72"/>
    <n v="71.599999999999994"/>
    <n v="1"/>
    <n v="2"/>
    <n v="9.59"/>
    <n v="10.42"/>
    <n v="2"/>
  </r>
  <r>
    <x v="64"/>
    <d v="1899-12-30T18:32:37"/>
    <d v="2012-08-25T18:32:37"/>
    <s v="Up"/>
    <n v="1"/>
    <n v="1.92"/>
    <n v="79.099999999999994"/>
    <n v="1"/>
    <n v="2"/>
    <n v="9.59"/>
    <n v="10.42"/>
    <n v="2"/>
  </r>
  <r>
    <x v="64"/>
    <d v="1899-12-30T18:34:21"/>
    <d v="2012-08-25T18:34:21"/>
    <s v="Up"/>
    <n v="1"/>
    <n v="1.76"/>
    <n v="75.2"/>
    <n v="1"/>
    <n v="2"/>
    <n v="9.59"/>
    <n v="10.42"/>
    <n v="2"/>
  </r>
  <r>
    <x v="64"/>
    <d v="1899-12-30T18:40:06"/>
    <d v="2012-08-25T18:40:06"/>
    <s v="Up"/>
    <n v="1"/>
    <n v="1.78"/>
    <n v="80.900000000000006"/>
    <n v="1"/>
    <n v="2"/>
    <n v="9.59"/>
    <n v="10.42"/>
    <n v="2"/>
  </r>
  <r>
    <x v="64"/>
    <d v="1899-12-30T19:13:26"/>
    <d v="2012-08-25T19:13:26"/>
    <s v="Up"/>
    <n v="1"/>
    <n v="1.84"/>
    <n v="63.2"/>
    <n v="1"/>
    <n v="2"/>
    <n v="9.59"/>
    <n v="10.42"/>
    <n v="2"/>
  </r>
  <r>
    <x v="64"/>
    <d v="1899-12-30T19:30:38"/>
    <d v="2012-08-25T19:30:38"/>
    <s v="Up"/>
    <n v="1"/>
    <n v="2.36"/>
    <n v="74.7"/>
    <n v="1"/>
    <n v="2"/>
    <n v="9.59"/>
    <n v="10.42"/>
    <n v="2"/>
  </r>
  <r>
    <x v="64"/>
    <d v="1899-12-30T19:42:00"/>
    <d v="2012-08-25T19:42:00"/>
    <s v="Up"/>
    <n v="1"/>
    <n v="6.85"/>
    <n v="63"/>
    <n v="1"/>
    <n v="2"/>
    <n v="9.59"/>
    <n v="10.42"/>
    <n v="2"/>
  </r>
  <r>
    <x v="64"/>
    <d v="1899-12-30T23:37:16"/>
    <d v="2012-08-25T23:37:16"/>
    <s v="Up"/>
    <n v="1"/>
    <n v="5.03"/>
    <n v="68.400000000000006"/>
    <n v="1"/>
    <n v="2"/>
    <n v="9.59"/>
    <n v="10.42"/>
    <n v="2"/>
  </r>
  <r>
    <x v="64"/>
    <d v="1899-12-30T23:39:20"/>
    <d v="2012-08-25T23:39:20"/>
    <s v="Up"/>
    <n v="1"/>
    <n v="2.44"/>
    <n v="71.400000000000006"/>
    <n v="1"/>
    <n v="2"/>
    <n v="9.59"/>
    <n v="10.42"/>
    <n v="2"/>
  </r>
  <r>
    <x v="65"/>
    <d v="1899-12-30T15:32:14"/>
    <d v="2012-08-26T15:32:14"/>
    <s v="Up"/>
    <n v="1"/>
    <n v="1.6"/>
    <n v="75.400000000000006"/>
    <n v="1"/>
    <n v="2"/>
    <n v="9.59"/>
    <n v="10.42"/>
    <n v="2"/>
  </r>
  <r>
    <x v="65"/>
    <d v="1899-12-30T16:10:53"/>
    <d v="2012-08-26T16:10:53"/>
    <s v="Up"/>
    <n v="1"/>
    <n v="1.88"/>
    <n v="79.2"/>
    <n v="1"/>
    <n v="2"/>
    <n v="9.59"/>
    <n v="10.42"/>
    <n v="2"/>
  </r>
  <r>
    <x v="65"/>
    <d v="1899-12-30T17:40:18"/>
    <d v="2012-08-26T17:40:18"/>
    <s v="Up"/>
    <n v="1"/>
    <n v="1.89"/>
    <n v="72.2"/>
    <n v="1"/>
    <n v="2"/>
    <n v="9.59"/>
    <n v="10.42"/>
    <n v="2"/>
  </r>
  <r>
    <x v="66"/>
    <d v="1899-12-30T14:12:23"/>
    <d v="2012-08-27T14:12:23"/>
    <s v="Up"/>
    <n v="1"/>
    <n v="1.91"/>
    <n v="66.599999999999994"/>
    <n v="1"/>
    <n v="2"/>
    <n v="9.59"/>
    <n v="10.42"/>
    <n v="2"/>
  </r>
  <r>
    <x v="66"/>
    <d v="1899-12-30T16:40:52"/>
    <d v="2012-08-27T16:40:52"/>
    <s v="Up"/>
    <n v="1"/>
    <n v="3.75"/>
    <n v="61.2"/>
    <n v="1"/>
    <n v="2"/>
    <n v="9.59"/>
    <n v="10.42"/>
    <n v="2"/>
  </r>
  <r>
    <x v="67"/>
    <d v="1899-12-30T23:43:28"/>
    <d v="2012-08-28T23:43:28"/>
    <s v="Up"/>
    <n v="1"/>
    <n v="7.88"/>
    <n v="44.9"/>
    <n v="1"/>
    <n v="2"/>
    <n v="9.59"/>
    <n v="10.42"/>
    <n v="2"/>
  </r>
  <r>
    <x v="68"/>
    <d v="1899-12-30T14:40:33"/>
    <d v="2012-08-29T14:40:33"/>
    <s v="Up"/>
    <n v="1"/>
    <n v="3.89"/>
    <n v="82.3"/>
    <n v="1"/>
    <n v="2"/>
    <n v="9.59"/>
    <n v="10.42"/>
    <n v="2"/>
  </r>
  <r>
    <x v="68"/>
    <d v="1899-12-30T15:03:16"/>
    <d v="2012-08-29T15:03:16"/>
    <s v="Up"/>
    <n v="1"/>
    <n v="3.79"/>
    <n v="60.6"/>
    <n v="1"/>
    <n v="2"/>
    <n v="9.59"/>
    <n v="10.42"/>
    <n v="2"/>
  </r>
  <r>
    <x v="68"/>
    <d v="1899-12-30T15:10:44"/>
    <d v="2012-08-29T15:10:44"/>
    <s v="Up"/>
    <n v="1"/>
    <n v="2.77"/>
    <n v="69.099999999999994"/>
    <n v="1"/>
    <n v="2"/>
    <n v="9.59"/>
    <n v="10.42"/>
    <n v="2"/>
  </r>
  <r>
    <x v="68"/>
    <d v="1899-12-30T17:36:03"/>
    <d v="2012-08-29T17:36:03"/>
    <s v="Up"/>
    <n v="1"/>
    <n v="4.55"/>
    <n v="59.3"/>
    <n v="1"/>
    <n v="2"/>
    <n v="9.59"/>
    <n v="10.42"/>
    <n v="2"/>
  </r>
  <r>
    <x v="68"/>
    <d v="1899-12-30T17:42:32"/>
    <d v="2012-08-29T17:42:32"/>
    <s v="Up"/>
    <n v="1"/>
    <n v="1.46"/>
    <n v="52.1"/>
    <n v="1"/>
    <n v="2"/>
    <n v="9.59"/>
    <n v="10.42"/>
    <n v="2"/>
  </r>
  <r>
    <x v="68"/>
    <d v="1899-12-30T19:39:14"/>
    <d v="2012-08-29T19:39:14"/>
    <s v="Up"/>
    <n v="1"/>
    <n v="2.97"/>
    <n v="66.400000000000006"/>
    <n v="1"/>
    <n v="2"/>
    <n v="9.59"/>
    <n v="10.42"/>
    <n v="2"/>
  </r>
  <r>
    <x v="68"/>
    <d v="1899-12-30T20:05:27"/>
    <d v="2012-08-29T20:05:27"/>
    <s v="Up"/>
    <n v="1"/>
    <n v="2.71"/>
    <n v="75.2"/>
    <n v="1"/>
    <n v="2"/>
    <n v="9.59"/>
    <n v="10.42"/>
    <n v="2"/>
  </r>
  <r>
    <x v="68"/>
    <d v="1899-12-30T20:12:41"/>
    <d v="2012-08-29T20:12:41"/>
    <s v="Up"/>
    <n v="1"/>
    <n v="1.53"/>
    <n v="78.900000000000006"/>
    <n v="1"/>
    <n v="2"/>
    <n v="9.59"/>
    <n v="10.42"/>
    <n v="2"/>
  </r>
  <r>
    <x v="68"/>
    <d v="1899-12-30T21:12:59"/>
    <d v="2012-08-29T21:12:59"/>
    <s v="Up"/>
    <n v="1"/>
    <n v="2.5299999999999998"/>
    <n v="70.7"/>
    <n v="1"/>
    <n v="2"/>
    <n v="9.59"/>
    <n v="10.42"/>
    <n v="2"/>
  </r>
  <r>
    <x v="68"/>
    <d v="1899-12-30T22:10:27"/>
    <d v="2012-08-29T22:10:27"/>
    <s v="Up"/>
    <n v="1"/>
    <n v="2.97"/>
    <n v="76"/>
    <n v="1"/>
    <n v="2"/>
    <n v="9.59"/>
    <n v="10.42"/>
    <n v="2"/>
  </r>
  <r>
    <x v="68"/>
    <d v="1899-12-30T22:30:19"/>
    <d v="2012-08-29T22:30:19"/>
    <s v="Up"/>
    <n v="1"/>
    <n v="5.28"/>
    <n v="68.400000000000006"/>
    <n v="1"/>
    <n v="2"/>
    <n v="9.59"/>
    <n v="10.42"/>
    <n v="2"/>
  </r>
  <r>
    <x v="68"/>
    <d v="1899-12-30T22:36:13"/>
    <d v="2012-08-29T22:36:13"/>
    <s v="Up"/>
    <n v="1"/>
    <n v="4.3"/>
    <n v="89.7"/>
    <n v="1"/>
    <n v="2"/>
    <n v="9.59"/>
    <n v="10.42"/>
    <n v="2"/>
  </r>
  <r>
    <x v="68"/>
    <d v="1899-12-30T22:39:03"/>
    <d v="2012-08-29T22:39:03"/>
    <s v="Up"/>
    <n v="1"/>
    <n v="5.68"/>
    <n v="64.7"/>
    <n v="1"/>
    <n v="2"/>
    <n v="9.59"/>
    <n v="10.42"/>
    <n v="2"/>
  </r>
  <r>
    <x v="69"/>
    <d v="1899-12-30T08:34:00"/>
    <d v="2012-08-30T08:34:00"/>
    <s v="Up"/>
    <n v="1"/>
    <n v="1.74"/>
    <n v="152.6"/>
    <n v="1"/>
    <n v="2"/>
    <n v="9.59"/>
    <n v="10.42"/>
    <n v="2"/>
  </r>
  <r>
    <x v="69"/>
    <d v="1899-12-30T13:36:15"/>
    <d v="2012-08-30T13:36:15"/>
    <s v="Up"/>
    <n v="1"/>
    <n v="4.96"/>
    <n v="58.6"/>
    <n v="1"/>
    <n v="2"/>
    <n v="9.59"/>
    <n v="10.42"/>
    <n v="2"/>
  </r>
  <r>
    <x v="69"/>
    <d v="1899-12-30T13:38:31"/>
    <d v="2012-08-30T13:38:31"/>
    <s v="Up"/>
    <n v="1"/>
    <n v="1.83"/>
    <n v="84.4"/>
    <n v="1"/>
    <n v="2"/>
    <n v="9.59"/>
    <n v="10.42"/>
    <n v="2"/>
  </r>
  <r>
    <x v="69"/>
    <d v="1899-12-30T20:33:11"/>
    <d v="2012-08-30T20:33:11"/>
    <s v="Up"/>
    <n v="1"/>
    <n v="2.79"/>
    <n v="68.3"/>
    <n v="1"/>
    <n v="2"/>
    <n v="9.59"/>
    <n v="10.42"/>
    <n v="2"/>
  </r>
  <r>
    <x v="69"/>
    <d v="1899-12-30T22:06:46"/>
    <d v="2012-08-30T22:06:46"/>
    <s v="Up"/>
    <n v="1"/>
    <n v="3.04"/>
    <n v="64.599999999999994"/>
    <n v="1"/>
    <n v="2"/>
    <n v="9.59"/>
    <n v="10.42"/>
    <n v="2"/>
  </r>
  <r>
    <x v="69"/>
    <d v="1899-12-30T23:09:53"/>
    <d v="2012-08-30T23:09:53"/>
    <s v="Up"/>
    <n v="1"/>
    <n v="6.05"/>
    <n v="64.8"/>
    <n v="1"/>
    <n v="2"/>
    <n v="9.59"/>
    <n v="10.42"/>
    <n v="2"/>
  </r>
  <r>
    <x v="70"/>
    <d v="1899-12-30T16:06:51"/>
    <d v="2012-08-31T16:06:51"/>
    <s v="Up"/>
    <n v="1"/>
    <n v="2.58"/>
    <n v="61.3"/>
    <n v="1"/>
    <n v="2"/>
    <n v="9.59"/>
    <n v="10.42"/>
    <n v="2"/>
  </r>
  <r>
    <x v="70"/>
    <d v="1899-12-30T16:12:17"/>
    <d v="2012-08-31T16:12:17"/>
    <s v="Up"/>
    <n v="1"/>
    <n v="2.5299999999999998"/>
    <n v="62.6"/>
    <n v="1"/>
    <n v="2"/>
    <n v="9.59"/>
    <n v="10.42"/>
    <n v="2"/>
  </r>
  <r>
    <x v="70"/>
    <d v="1899-12-30T23:11:59"/>
    <d v="2012-08-31T23:11:59"/>
    <s v="Up"/>
    <n v="1"/>
    <n v="4.8899999999999997"/>
    <n v="87"/>
    <n v="1"/>
    <n v="2"/>
    <n v="9.59"/>
    <n v="10.42"/>
    <n v="2"/>
  </r>
  <r>
    <x v="71"/>
    <d v="1899-12-30T13:38:52"/>
    <d v="2012-09-01T13:38:52"/>
    <s v="Up"/>
    <n v="1"/>
    <n v="3.03"/>
    <n v="72.099999999999994"/>
    <n v="1"/>
    <n v="2"/>
    <n v="9.59"/>
    <n v="10.42"/>
    <n v="2"/>
  </r>
  <r>
    <x v="72"/>
    <d v="1899-12-30T11:13:13"/>
    <d v="2012-09-02T11:13:13"/>
    <s v="Up"/>
    <n v="1"/>
    <n v="1.57"/>
    <n v="88.7"/>
    <n v="1"/>
    <n v="2"/>
    <n v="9.59"/>
    <n v="10.42"/>
    <n v="2"/>
  </r>
  <r>
    <x v="72"/>
    <d v="1899-12-30T18:39:17"/>
    <d v="2012-09-02T18:39:17"/>
    <s v="Up"/>
    <n v="1"/>
    <n v="1.61"/>
    <n v="82.2"/>
    <n v="1"/>
    <n v="2"/>
    <n v="9.59"/>
    <n v="10.42"/>
    <n v="2"/>
  </r>
  <r>
    <x v="72"/>
    <d v="1899-12-30T20:35:28"/>
    <d v="2012-09-02T20:35:28"/>
    <s v="Up"/>
    <n v="1"/>
    <n v="3.99"/>
    <n v="71.7"/>
    <n v="1"/>
    <n v="2"/>
    <n v="9.59"/>
    <n v="10.42"/>
    <n v="2"/>
  </r>
  <r>
    <x v="72"/>
    <d v="1899-12-30T21:31:02"/>
    <d v="2012-09-02T21:31:02"/>
    <s v="Up"/>
    <n v="1"/>
    <n v="4.3899999999999997"/>
    <n v="64"/>
    <n v="1"/>
    <n v="2"/>
    <n v="9.59"/>
    <n v="10.42"/>
    <n v="2"/>
  </r>
  <r>
    <x v="72"/>
    <d v="1899-12-30T21:33:42"/>
    <d v="2012-09-02T21:33:42"/>
    <s v="Up"/>
    <n v="1"/>
    <n v="1.91"/>
    <n v="74.599999999999994"/>
    <n v="1"/>
    <n v="2"/>
    <n v="9.59"/>
    <n v="10.42"/>
    <n v="2"/>
  </r>
  <r>
    <x v="73"/>
    <d v="1899-12-30T02:08:18"/>
    <d v="2012-09-03T02:08:18"/>
    <s v="Up"/>
    <n v="1"/>
    <n v="2.11"/>
    <n v="76"/>
    <n v="1"/>
    <n v="2"/>
    <n v="9.59"/>
    <n v="10.42"/>
    <n v="2"/>
  </r>
  <r>
    <x v="73"/>
    <d v="1899-12-30T04:01:26"/>
    <d v="2012-09-03T04:01:26"/>
    <s v="Up"/>
    <n v="1"/>
    <n v="3.87"/>
    <n v="67.8"/>
    <n v="1"/>
    <n v="2"/>
    <n v="9.59"/>
    <n v="10.42"/>
    <n v="2"/>
  </r>
  <r>
    <x v="73"/>
    <d v="1899-12-30T09:44:02"/>
    <d v="2012-09-03T09:44:02"/>
    <s v="Up"/>
    <n v="1"/>
    <n v="2.1"/>
    <n v="52.7"/>
    <n v="1"/>
    <n v="2"/>
    <n v="9.59"/>
    <n v="10.42"/>
    <n v="2"/>
  </r>
  <r>
    <x v="73"/>
    <d v="1899-12-30T15:00:38"/>
    <d v="2012-09-03T15:00:38"/>
    <s v="Up"/>
    <n v="1"/>
    <n v="1.56"/>
    <n v="76.599999999999994"/>
    <n v="1"/>
    <n v="2"/>
    <n v="9.59"/>
    <n v="10.42"/>
    <n v="2"/>
  </r>
  <r>
    <x v="74"/>
    <d v="1899-12-30T09:38:31"/>
    <d v="2012-09-04T09:38:31"/>
    <s v="Up"/>
    <n v="1"/>
    <n v="2.0099999999999998"/>
    <n v="74"/>
    <n v="1"/>
    <n v="2"/>
    <n v="9.59"/>
    <n v="10.42"/>
    <n v="2"/>
  </r>
  <r>
    <x v="74"/>
    <d v="1899-12-30T12:30:03"/>
    <d v="2012-09-04T12:30:03"/>
    <s v="Up"/>
    <n v="1"/>
    <n v="2.61"/>
    <n v="89.8"/>
    <n v="1"/>
    <n v="2"/>
    <n v="9.59"/>
    <n v="10.42"/>
    <n v="2"/>
  </r>
  <r>
    <x v="74"/>
    <d v="1899-12-30T13:09:07"/>
    <d v="2012-09-04T13:09:07"/>
    <s v="Up"/>
    <n v="1"/>
    <n v="1.54"/>
    <n v="96.2"/>
    <n v="1"/>
    <n v="2"/>
    <n v="9.59"/>
    <n v="10.42"/>
    <n v="2"/>
  </r>
  <r>
    <x v="74"/>
    <d v="1899-12-30T16:41:00"/>
    <d v="2012-09-04T16:41:00"/>
    <s v="Up"/>
    <n v="1"/>
    <n v="2.39"/>
    <n v="94.6"/>
    <n v="1"/>
    <n v="2"/>
    <n v="9.59"/>
    <n v="10.42"/>
    <n v="2"/>
  </r>
  <r>
    <x v="75"/>
    <d v="1899-12-30T10:39:47"/>
    <d v="2012-09-08T10:39:47"/>
    <s v="Up"/>
    <n v="1"/>
    <n v="2.87"/>
    <n v="59.1"/>
    <n v="1"/>
    <n v="2"/>
    <n v="9.59"/>
    <n v="10.42"/>
    <n v="2"/>
  </r>
  <r>
    <x v="75"/>
    <d v="1899-12-30T13:39:21"/>
    <d v="2012-09-08T13:39:21"/>
    <s v="Up"/>
    <n v="1"/>
    <n v="3.82"/>
    <n v="69.400000000000006"/>
    <n v="1"/>
    <n v="2"/>
    <n v="9.59"/>
    <n v="10.42"/>
    <n v="2"/>
  </r>
  <r>
    <x v="75"/>
    <d v="1899-12-30T17:01:54"/>
    <d v="2012-09-08T17:01:54"/>
    <s v="Up"/>
    <n v="1"/>
    <n v="4.82"/>
    <n v="70.2"/>
    <n v="1"/>
    <n v="2"/>
    <n v="9.59"/>
    <n v="10.42"/>
    <n v="2"/>
  </r>
  <r>
    <x v="76"/>
    <d v="1899-12-30T00:33:03"/>
    <d v="2012-09-09T00:33:03"/>
    <s v="Up"/>
    <n v="1"/>
    <n v="2.91"/>
    <n v="72.7"/>
    <n v="1"/>
    <n v="2"/>
    <n v="9.59"/>
    <n v="10.42"/>
    <n v="2"/>
  </r>
  <r>
    <x v="76"/>
    <d v="1899-12-30T03:13:27"/>
    <d v="2012-09-09T03:13:27"/>
    <s v="Up"/>
    <n v="1"/>
    <n v="2.0699999999999998"/>
    <n v="74.900000000000006"/>
    <n v="1"/>
    <n v="2"/>
    <n v="9.59"/>
    <n v="10.42"/>
    <n v="2"/>
  </r>
  <r>
    <x v="77"/>
    <d v="1899-12-30T03:10:08"/>
    <d v="2012-09-11T03:10:08"/>
    <s v="Up"/>
    <n v="1"/>
    <n v="1.71"/>
    <n v="67.900000000000006"/>
    <n v="1"/>
    <n v="2"/>
    <n v="9.59"/>
    <n v="10.42"/>
    <n v="2"/>
  </r>
  <r>
    <x v="77"/>
    <d v="1899-12-30T03:10:29"/>
    <d v="2012-09-11T03:10:29"/>
    <s v="Up"/>
    <n v="1"/>
    <n v="1.71"/>
    <n v="73.5"/>
    <n v="1"/>
    <n v="2"/>
    <n v="9.59"/>
    <n v="10.42"/>
    <n v="2"/>
  </r>
  <r>
    <x v="77"/>
    <d v="1899-12-30T05:05:42"/>
    <d v="2012-09-11T05:05:42"/>
    <s v="Up"/>
    <n v="1"/>
    <n v="2.98"/>
    <n v="73.099999999999994"/>
    <n v="1"/>
    <n v="2"/>
    <n v="9.59"/>
    <n v="10.42"/>
    <n v="2"/>
  </r>
  <r>
    <x v="77"/>
    <d v="1899-12-30T06:34:46"/>
    <d v="2012-09-11T06:34:46"/>
    <s v="Up"/>
    <n v="1"/>
    <n v="1.7"/>
    <n v="83.4"/>
    <n v="1"/>
    <n v="2"/>
    <n v="9.59"/>
    <n v="10.42"/>
    <n v="2"/>
  </r>
  <r>
    <x v="78"/>
    <d v="1899-12-30T03:43:15"/>
    <d v="2012-09-13T03:43:15"/>
    <s v="Up"/>
    <n v="1"/>
    <n v="1.77"/>
    <n v="75.599999999999994"/>
    <n v="1"/>
    <n v="2"/>
    <n v="9.59"/>
    <n v="10.42"/>
    <n v="2"/>
  </r>
  <r>
    <x v="78"/>
    <d v="1899-12-30T06:32:51"/>
    <d v="2012-09-13T06:32:51"/>
    <s v="Up"/>
    <n v="1"/>
    <n v="1.65"/>
    <n v="77.3"/>
    <n v="1"/>
    <n v="2"/>
    <n v="9.59"/>
    <n v="10.42"/>
    <n v="2"/>
  </r>
  <r>
    <x v="78"/>
    <d v="1899-12-30T09:42:11"/>
    <d v="2012-09-13T09:42:11"/>
    <s v="Up"/>
    <n v="1"/>
    <n v="1.8"/>
    <n v="80.599999999999994"/>
    <n v="1"/>
    <n v="2"/>
    <n v="9.59"/>
    <n v="10.42"/>
    <n v="2"/>
  </r>
  <r>
    <x v="79"/>
    <d v="1899-12-30T13:38:31"/>
    <d v="2012-09-14T13:38:31"/>
    <s v="Up"/>
    <n v="1"/>
    <n v="3.73"/>
    <n v="42.9"/>
    <n v="1"/>
    <n v="2"/>
    <n v="9.59"/>
    <n v="10.42"/>
    <n v="2"/>
  </r>
  <r>
    <x v="79"/>
    <d v="1899-12-30T22:13:39"/>
    <d v="2012-09-14T22:13:39"/>
    <s v="Up"/>
    <n v="1"/>
    <n v="1.58"/>
    <n v="64.2"/>
    <n v="1"/>
    <n v="2"/>
    <n v="9.59"/>
    <n v="10.42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1">
  <r>
    <x v="0"/>
    <d v="1899-12-30T04:53:21"/>
    <d v="2012-05-17T04:53:21"/>
    <s v="Up"/>
    <n v="1"/>
    <n v="9.6300000000000008"/>
    <n v="39.299999999999997"/>
    <n v="2"/>
    <n v="1"/>
    <n v="3.33"/>
    <n v="10.42"/>
    <n v="1"/>
  </r>
  <r>
    <x v="1"/>
    <d v="1899-12-30T11:49:55"/>
    <d v="2012-05-20T11:49:55"/>
    <s v="Up"/>
    <n v="1"/>
    <n v="7.05"/>
    <n v="34.6"/>
    <n v="2"/>
    <n v="1"/>
    <n v="3.33"/>
    <n v="10.42"/>
    <n v="1"/>
  </r>
  <r>
    <x v="2"/>
    <d v="1899-12-30T02:16:26"/>
    <d v="2012-05-22T02:16:26"/>
    <s v="Up"/>
    <n v="1"/>
    <n v="5.63"/>
    <n v="87.3"/>
    <n v="2"/>
    <n v="1"/>
    <n v="3.33"/>
    <n v="10.42"/>
    <n v="1"/>
  </r>
  <r>
    <x v="3"/>
    <d v="1899-12-30T02:59:00"/>
    <d v="2012-05-26T02:59:00"/>
    <s v="Up"/>
    <n v="1"/>
    <n v="15.91"/>
    <n v="75.2"/>
    <n v="2"/>
    <n v="2"/>
    <n v="9.59"/>
    <n v="10.42"/>
    <n v="2"/>
  </r>
  <r>
    <x v="4"/>
    <d v="1899-12-30T02:59:36"/>
    <d v="2012-05-28T02:59:36"/>
    <s v="Up"/>
    <n v="1"/>
    <n v="9.93"/>
    <n v="64.7"/>
    <n v="2"/>
    <n v="2"/>
    <n v="9.59"/>
    <n v="10.42"/>
    <n v="1"/>
  </r>
  <r>
    <x v="5"/>
    <d v="1899-12-30T00:46:42"/>
    <d v="2012-05-30T00:46:42"/>
    <s v="Up"/>
    <n v="1"/>
    <n v="14.49"/>
    <n v="93.1"/>
    <n v="2"/>
    <n v="2"/>
    <n v="9.59"/>
    <n v="10.42"/>
    <n v="2"/>
  </r>
  <r>
    <x v="5"/>
    <d v="1899-12-30T02:52:34"/>
    <d v="2012-05-30T02:52:34"/>
    <s v="Up"/>
    <n v="1"/>
    <n v="15.22"/>
    <n v="80.400000000000006"/>
    <n v="2"/>
    <n v="2"/>
    <n v="9.59"/>
    <n v="10.42"/>
    <n v="2"/>
  </r>
  <r>
    <x v="5"/>
    <d v="1899-12-30T03:20:42"/>
    <d v="2012-05-30T03:20:42"/>
    <s v="Up"/>
    <n v="1"/>
    <n v="14.42"/>
    <n v="91.5"/>
    <n v="2"/>
    <n v="2"/>
    <n v="9.59"/>
    <n v="10.42"/>
    <n v="2"/>
  </r>
  <r>
    <x v="6"/>
    <d v="1899-12-30T03:26:26"/>
    <d v="2012-06-01T03:26:26"/>
    <s v="Up"/>
    <n v="1"/>
    <n v="11.18"/>
    <n v="102.2"/>
    <n v="2"/>
    <n v="2"/>
    <n v="9.59"/>
    <n v="10.42"/>
    <n v="2"/>
  </r>
  <r>
    <x v="7"/>
    <d v="1899-12-30T01:58:43"/>
    <d v="2012-06-02T01:58:43"/>
    <s v="Up"/>
    <n v="1"/>
    <n v="12.84"/>
    <n v="126.8"/>
    <n v="2"/>
    <n v="2"/>
    <n v="9.59"/>
    <n v="10.42"/>
    <n v="2"/>
  </r>
  <r>
    <x v="7"/>
    <d v="1899-12-30T06:15:39"/>
    <d v="2012-06-02T06:15:39"/>
    <s v="Up"/>
    <n v="1"/>
    <n v="10.3"/>
    <n v="100.6"/>
    <n v="2"/>
    <n v="2"/>
    <n v="9.59"/>
    <n v="10.42"/>
    <n v="1"/>
  </r>
  <r>
    <x v="8"/>
    <d v="1899-12-30T01:27:27"/>
    <d v="2012-06-03T01:27:27"/>
    <s v="Up"/>
    <n v="1"/>
    <n v="15.38"/>
    <n v="123.9"/>
    <n v="2"/>
    <n v="2"/>
    <n v="9.59"/>
    <n v="10.42"/>
    <n v="2"/>
  </r>
  <r>
    <x v="8"/>
    <d v="1899-12-30T01:53:11"/>
    <d v="2012-06-03T01:53:11"/>
    <s v="Up"/>
    <n v="1"/>
    <n v="13.03"/>
    <n v="127.8"/>
    <n v="2"/>
    <n v="2"/>
    <n v="9.59"/>
    <n v="10.42"/>
    <n v="2"/>
  </r>
  <r>
    <x v="8"/>
    <d v="1899-12-30T03:55:49"/>
    <d v="2012-06-03T03:55:49"/>
    <s v="Up"/>
    <n v="1"/>
    <n v="12.69"/>
    <n v="109.2"/>
    <n v="2"/>
    <n v="2"/>
    <n v="9.59"/>
    <n v="10.42"/>
    <n v="2"/>
  </r>
  <r>
    <x v="8"/>
    <d v="1899-12-30T14:58:57"/>
    <d v="2012-06-03T14:58:57"/>
    <s v="Up"/>
    <n v="1"/>
    <n v="12.99"/>
    <n v="116.5"/>
    <n v="2"/>
    <n v="2"/>
    <n v="9.59"/>
    <n v="10.42"/>
    <n v="2"/>
  </r>
  <r>
    <x v="8"/>
    <d v="1899-12-30T15:29:21"/>
    <d v="2012-06-03T15:29:21"/>
    <s v="Up"/>
    <n v="1"/>
    <n v="12.18"/>
    <n v="117.3"/>
    <n v="2"/>
    <n v="2"/>
    <n v="9.59"/>
    <n v="10.42"/>
    <n v="2"/>
  </r>
  <r>
    <x v="8"/>
    <d v="1899-12-30T16:51:12"/>
    <d v="2012-06-03T16:51:12"/>
    <s v="Up"/>
    <n v="1"/>
    <n v="10.220000000000001"/>
    <n v="102.9"/>
    <n v="2"/>
    <n v="2"/>
    <n v="9.59"/>
    <n v="10.42"/>
    <n v="1"/>
  </r>
  <r>
    <x v="9"/>
    <d v="1899-12-30T02:58:47"/>
    <d v="2012-06-04T02:58:47"/>
    <s v="Up"/>
    <n v="1"/>
    <n v="11.25"/>
    <n v="128.30000000000001"/>
    <n v="2"/>
    <n v="2"/>
    <n v="9.59"/>
    <n v="10.42"/>
    <n v="2"/>
  </r>
  <r>
    <x v="9"/>
    <d v="1899-12-30T11:15:04"/>
    <d v="2012-06-04T11:15:04"/>
    <s v="Up"/>
    <n v="1"/>
    <n v="10.79"/>
    <n v="120.5"/>
    <n v="2"/>
    <n v="2"/>
    <n v="9.59"/>
    <n v="10.42"/>
    <n v="2"/>
  </r>
  <r>
    <x v="10"/>
    <d v="1899-12-30T01:28:49"/>
    <d v="2012-06-05T01:28:49"/>
    <s v="Up"/>
    <n v="1"/>
    <n v="10.33"/>
    <n v="86.2"/>
    <n v="2"/>
    <n v="2"/>
    <n v="9.59"/>
    <n v="10.42"/>
    <n v="1"/>
  </r>
  <r>
    <x v="10"/>
    <d v="1899-12-30T13:29:27"/>
    <d v="2012-06-05T13:29:27"/>
    <s v="Up"/>
    <n v="1"/>
    <n v="13.03"/>
    <n v="115.2"/>
    <n v="2"/>
    <n v="2"/>
    <n v="9.59"/>
    <n v="10.42"/>
    <n v="2"/>
  </r>
  <r>
    <x v="10"/>
    <d v="1899-12-30T17:54:59"/>
    <d v="2012-06-05T17:54:59"/>
    <s v="Up"/>
    <n v="1"/>
    <n v="14.74"/>
    <n v="105.7"/>
    <n v="2"/>
    <n v="2"/>
    <n v="9.59"/>
    <n v="10.42"/>
    <n v="2"/>
  </r>
  <r>
    <x v="10"/>
    <d v="1899-12-30T18:17:12"/>
    <d v="2012-06-05T18:17:12"/>
    <s v="Up"/>
    <n v="1"/>
    <n v="12.58"/>
    <n v="107.9"/>
    <n v="2"/>
    <n v="2"/>
    <n v="9.59"/>
    <n v="10.42"/>
    <n v="2"/>
  </r>
  <r>
    <x v="11"/>
    <d v="1899-12-30T01:18:35"/>
    <d v="2012-06-06T01:18:35"/>
    <s v="Up"/>
    <n v="1"/>
    <n v="10.6"/>
    <n v="72.5"/>
    <n v="2"/>
    <n v="2"/>
    <n v="9.59"/>
    <n v="10.42"/>
    <n v="2"/>
  </r>
  <r>
    <x v="11"/>
    <d v="1899-12-30T03:15:53"/>
    <d v="2012-06-06T03:15:53"/>
    <s v="Up"/>
    <n v="1"/>
    <n v="13.81"/>
    <n v="90.1"/>
    <n v="2"/>
    <n v="2"/>
    <n v="9.59"/>
    <n v="10.42"/>
    <n v="2"/>
  </r>
  <r>
    <x v="11"/>
    <d v="1899-12-30T07:52:53"/>
    <d v="2012-06-06T07:52:53"/>
    <s v="Up"/>
    <n v="1"/>
    <n v="11.45"/>
    <n v="66.900000000000006"/>
    <n v="2"/>
    <n v="2"/>
    <n v="9.59"/>
    <n v="10.42"/>
    <n v="2"/>
  </r>
  <r>
    <x v="11"/>
    <d v="1899-12-30T08:29:38"/>
    <d v="2012-06-06T08:29:38"/>
    <s v="Up"/>
    <n v="1"/>
    <n v="9.82"/>
    <n v="65.099999999999994"/>
    <n v="2"/>
    <n v="2"/>
    <n v="9.59"/>
    <n v="10.42"/>
    <n v="1"/>
  </r>
  <r>
    <x v="11"/>
    <d v="1899-12-30T10:18:17"/>
    <d v="2012-06-06T10:18:17"/>
    <s v="Up"/>
    <n v="1"/>
    <n v="14.63"/>
    <n v="74.2"/>
    <n v="2"/>
    <n v="2"/>
    <n v="9.59"/>
    <n v="10.42"/>
    <n v="2"/>
  </r>
  <r>
    <x v="11"/>
    <d v="1899-12-30T17:45:55"/>
    <d v="2012-06-06T17:45:55"/>
    <s v="Up"/>
    <n v="1"/>
    <n v="14.76"/>
    <n v="79.099999999999994"/>
    <n v="2"/>
    <n v="2"/>
    <n v="9.59"/>
    <n v="10.42"/>
    <n v="2"/>
  </r>
  <r>
    <x v="11"/>
    <d v="1899-12-30T23:15:29"/>
    <d v="2012-06-06T23:15:29"/>
    <s v="Up"/>
    <n v="1"/>
    <n v="11.96"/>
    <n v="84.5"/>
    <n v="2"/>
    <n v="2"/>
    <n v="9.59"/>
    <n v="10.42"/>
    <n v="2"/>
  </r>
  <r>
    <x v="12"/>
    <d v="1899-12-30T00:51:33"/>
    <d v="2012-06-07T00:51:33"/>
    <s v="Up"/>
    <n v="1"/>
    <n v="15.6"/>
    <n v="99.4"/>
    <n v="2"/>
    <n v="2"/>
    <n v="9.59"/>
    <n v="10.42"/>
    <n v="2"/>
  </r>
  <r>
    <x v="12"/>
    <d v="1899-12-30T05:25:06"/>
    <d v="2012-06-07T05:25:06"/>
    <s v="Up"/>
    <n v="1"/>
    <n v="10.029999999999999"/>
    <n v="59.6"/>
    <n v="2"/>
    <n v="2"/>
    <n v="9.59"/>
    <n v="10.42"/>
    <n v="1"/>
  </r>
  <r>
    <x v="12"/>
    <d v="1899-12-30T07:24:48"/>
    <d v="2012-06-07T07:24:48"/>
    <s v="Up"/>
    <n v="1"/>
    <n v="13.74"/>
    <n v="88.6"/>
    <n v="2"/>
    <n v="2"/>
    <n v="9.59"/>
    <n v="10.42"/>
    <n v="2"/>
  </r>
  <r>
    <x v="12"/>
    <d v="1899-12-30T10:46:42"/>
    <d v="2012-06-07T10:46:42"/>
    <s v="Up"/>
    <n v="1"/>
    <n v="15.86"/>
    <n v="82.9"/>
    <n v="2"/>
    <n v="2"/>
    <n v="9.59"/>
    <n v="10.42"/>
    <n v="2"/>
  </r>
  <r>
    <x v="12"/>
    <d v="1899-12-30T18:28:41"/>
    <d v="2012-06-07T18:28:41"/>
    <s v="Up"/>
    <n v="1"/>
    <n v="14.3"/>
    <n v="108.6"/>
    <n v="2"/>
    <n v="2"/>
    <n v="9.59"/>
    <n v="10.42"/>
    <n v="2"/>
  </r>
  <r>
    <x v="12"/>
    <d v="1899-12-30T23:23:20"/>
    <d v="2012-06-07T23:23:20"/>
    <s v="Up"/>
    <n v="1"/>
    <n v="14.62"/>
    <n v="105.5"/>
    <n v="2"/>
    <n v="2"/>
    <n v="9.59"/>
    <n v="10.42"/>
    <n v="2"/>
  </r>
  <r>
    <x v="13"/>
    <d v="1899-12-30T00:50:44"/>
    <d v="2012-06-08T00:50:44"/>
    <s v="Up"/>
    <n v="1"/>
    <n v="16.18"/>
    <n v="83.5"/>
    <n v="2"/>
    <n v="2"/>
    <n v="9.59"/>
    <n v="10.42"/>
    <n v="2"/>
  </r>
  <r>
    <x v="13"/>
    <d v="1899-12-30T00:51:38"/>
    <d v="2012-06-08T00:51:38"/>
    <s v="Up"/>
    <n v="1"/>
    <n v="15.97"/>
    <n v="58.6"/>
    <n v="2"/>
    <n v="2"/>
    <n v="9.59"/>
    <n v="10.42"/>
    <n v="2"/>
  </r>
  <r>
    <x v="13"/>
    <d v="1899-12-30T00:52:57"/>
    <d v="2012-06-08T00:52:57"/>
    <s v="Dn"/>
    <n v="-1"/>
    <n v="11.4"/>
    <n v="79"/>
    <n v="2"/>
    <n v="2"/>
    <n v="9.59"/>
    <n v="10.42"/>
    <n v="-2"/>
  </r>
  <r>
    <x v="13"/>
    <d v="1899-12-30T00:55:08"/>
    <d v="2012-06-08T00:55:08"/>
    <s v="Up"/>
    <n v="1"/>
    <n v="17.07"/>
    <n v="50.7"/>
    <n v="2"/>
    <n v="2"/>
    <n v="9.59"/>
    <n v="10.42"/>
    <n v="2"/>
  </r>
  <r>
    <x v="13"/>
    <d v="1899-12-30T02:17:34"/>
    <d v="2012-06-08T02:17:34"/>
    <s v="Up"/>
    <n v="1"/>
    <n v="16.16"/>
    <n v="70.3"/>
    <n v="2"/>
    <n v="2"/>
    <n v="9.59"/>
    <n v="10.42"/>
    <n v="2"/>
  </r>
  <r>
    <x v="13"/>
    <d v="1899-12-30T02:17:35"/>
    <d v="2012-06-08T02:17:35"/>
    <s v="Up"/>
    <n v="1"/>
    <n v="13.1"/>
    <n v="113.3"/>
    <n v="2"/>
    <n v="2"/>
    <n v="9.59"/>
    <n v="10.42"/>
    <n v="2"/>
  </r>
  <r>
    <x v="14"/>
    <d v="1899-12-30T01:54:24"/>
    <d v="2012-06-09T01:54:24"/>
    <s v="Up"/>
    <n v="1"/>
    <n v="15.53"/>
    <n v="75.400000000000006"/>
    <n v="2"/>
    <n v="2"/>
    <n v="9.59"/>
    <n v="10.42"/>
    <n v="2"/>
  </r>
  <r>
    <x v="14"/>
    <d v="1899-12-30T01:54:37"/>
    <d v="2012-06-09T01:54:37"/>
    <s v="Up"/>
    <n v="1"/>
    <n v="14.9"/>
    <n v="68.400000000000006"/>
    <n v="2"/>
    <n v="2"/>
    <n v="9.59"/>
    <n v="10.42"/>
    <n v="2"/>
  </r>
  <r>
    <x v="14"/>
    <d v="1899-12-30T02:47:43"/>
    <d v="2012-06-09T02:47:43"/>
    <s v="Up"/>
    <n v="1"/>
    <n v="15.31"/>
    <n v="94"/>
    <n v="2"/>
    <n v="2"/>
    <n v="9.59"/>
    <n v="10.42"/>
    <n v="2"/>
  </r>
  <r>
    <x v="14"/>
    <d v="1899-12-30T04:48:00"/>
    <d v="2012-06-09T04:48:00"/>
    <s v="Up"/>
    <n v="1"/>
    <n v="10.15"/>
    <n v="58.1"/>
    <n v="2"/>
    <n v="2"/>
    <n v="9.59"/>
    <n v="10.42"/>
    <n v="1"/>
  </r>
  <r>
    <x v="14"/>
    <d v="1899-12-30T07:22:39"/>
    <d v="2012-06-09T07:22:39"/>
    <s v="Up"/>
    <n v="1"/>
    <n v="14.55"/>
    <n v="101.9"/>
    <n v="2"/>
    <n v="2"/>
    <n v="9.59"/>
    <n v="10.42"/>
    <n v="2"/>
  </r>
  <r>
    <x v="14"/>
    <d v="1899-12-30T08:18:47"/>
    <d v="2012-06-09T08:18:47"/>
    <s v="Up"/>
    <n v="1"/>
    <n v="16.41"/>
    <n v="62.6"/>
    <n v="2"/>
    <n v="2"/>
    <n v="9.59"/>
    <n v="10.42"/>
    <n v="2"/>
  </r>
  <r>
    <x v="14"/>
    <d v="1899-12-30T09:53:13"/>
    <d v="2012-06-09T09:53:13"/>
    <s v="Up"/>
    <n v="1"/>
    <n v="15.34"/>
    <n v="82"/>
    <n v="2"/>
    <n v="2"/>
    <n v="9.59"/>
    <n v="10.42"/>
    <n v="2"/>
  </r>
  <r>
    <x v="15"/>
    <d v="1899-12-30T01:29:59"/>
    <d v="2012-06-10T01:29:59"/>
    <s v="Up"/>
    <n v="1"/>
    <n v="15.99"/>
    <n v="102.9"/>
    <n v="2"/>
    <n v="2"/>
    <n v="9.59"/>
    <n v="10.42"/>
    <n v="2"/>
  </r>
  <r>
    <x v="15"/>
    <d v="1899-12-30T07:58:08"/>
    <d v="2012-06-10T07:58:08"/>
    <s v="Up"/>
    <n v="1"/>
    <n v="15.81"/>
    <n v="103.1"/>
    <n v="2"/>
    <n v="2"/>
    <n v="9.59"/>
    <n v="10.42"/>
    <n v="2"/>
  </r>
  <r>
    <x v="15"/>
    <d v="1899-12-30T21:55:42"/>
    <d v="2012-06-10T21:55:42"/>
    <s v="Up"/>
    <n v="1"/>
    <n v="11.36"/>
    <n v="53.6"/>
    <n v="2"/>
    <n v="2"/>
    <n v="9.59"/>
    <n v="10.42"/>
    <n v="2"/>
  </r>
  <r>
    <x v="16"/>
    <d v="1899-12-30T02:19:01"/>
    <d v="2012-06-11T02:19:01"/>
    <s v="Up"/>
    <n v="1"/>
    <n v="10.15"/>
    <n v="93.7"/>
    <n v="2"/>
    <n v="2"/>
    <n v="9.59"/>
    <n v="10.42"/>
    <n v="1"/>
  </r>
  <r>
    <x v="16"/>
    <d v="1899-12-30T16:59:57"/>
    <d v="2012-06-11T16:59:57"/>
    <s v="Up"/>
    <n v="1"/>
    <n v="11.15"/>
    <n v="74.2"/>
    <n v="2"/>
    <n v="2"/>
    <n v="9.59"/>
    <n v="10.42"/>
    <n v="2"/>
  </r>
  <r>
    <x v="17"/>
    <d v="1899-12-30T03:46:25"/>
    <d v="2012-06-12T03:46:25"/>
    <s v="Up"/>
    <n v="1"/>
    <n v="18.95"/>
    <n v="91"/>
    <n v="2"/>
    <n v="2"/>
    <n v="9.59"/>
    <n v="10.42"/>
    <n v="2"/>
  </r>
  <r>
    <x v="17"/>
    <d v="1899-12-30T04:52:34"/>
    <d v="2012-06-12T04:52:34"/>
    <s v="Up"/>
    <n v="1"/>
    <n v="18.850000000000001"/>
    <n v="102.9"/>
    <n v="2"/>
    <n v="2"/>
    <n v="9.59"/>
    <n v="10.42"/>
    <n v="2"/>
  </r>
  <r>
    <x v="17"/>
    <d v="1899-12-30T15:56:19"/>
    <d v="2012-06-12T15:56:19"/>
    <s v="Up"/>
    <n v="1"/>
    <n v="9.74"/>
    <n v="89"/>
    <n v="2"/>
    <n v="2"/>
    <n v="9.59"/>
    <n v="10.42"/>
    <n v="1"/>
  </r>
  <r>
    <x v="18"/>
    <d v="1899-12-30T04:23:00"/>
    <d v="2012-06-13T04:23:00"/>
    <s v="Up"/>
    <n v="1"/>
    <n v="10.58"/>
    <n v="80.599999999999994"/>
    <n v="2"/>
    <n v="2"/>
    <n v="9.59"/>
    <n v="10.42"/>
    <n v="2"/>
  </r>
  <r>
    <x v="19"/>
    <d v="1899-12-30T15:52:48"/>
    <d v="2012-06-14T15:52:48"/>
    <s v="Up"/>
    <n v="1"/>
    <n v="18.91"/>
    <n v="84.2"/>
    <n v="2"/>
    <n v="2"/>
    <n v="9.59"/>
    <n v="10.42"/>
    <n v="2"/>
  </r>
  <r>
    <x v="19"/>
    <d v="1899-12-30T17:57:39"/>
    <d v="2012-06-14T17:57:39"/>
    <s v="Up"/>
    <n v="1"/>
    <n v="10.31"/>
    <n v="103.1"/>
    <n v="2"/>
    <n v="2"/>
    <n v="9.59"/>
    <n v="10.42"/>
    <n v="1"/>
  </r>
  <r>
    <x v="19"/>
    <d v="1899-12-30T21:47:33"/>
    <d v="2012-06-14T21:47:33"/>
    <s v="Up"/>
    <n v="1"/>
    <n v="17.809999999999999"/>
    <n v="88.7"/>
    <n v="2"/>
    <n v="2"/>
    <n v="9.59"/>
    <n v="10.42"/>
    <n v="2"/>
  </r>
  <r>
    <x v="20"/>
    <d v="1899-12-30T21:19:58"/>
    <d v="2012-06-15T21:19:58"/>
    <s v="Up"/>
    <n v="1"/>
    <n v="10.58"/>
    <n v="75.5"/>
    <n v="2"/>
    <n v="2"/>
    <n v="9.59"/>
    <n v="10.42"/>
    <n v="2"/>
  </r>
  <r>
    <x v="21"/>
    <d v="1899-12-30T08:27:58"/>
    <d v="2012-06-16T08:27:58"/>
    <s v="Up"/>
    <n v="1"/>
    <n v="16.899999999999999"/>
    <n v="72.400000000000006"/>
    <n v="2"/>
    <n v="2"/>
    <n v="9.59"/>
    <n v="10.42"/>
    <n v="2"/>
  </r>
  <r>
    <x v="21"/>
    <d v="1899-12-30T13:55:47"/>
    <d v="2012-06-16T13:55:47"/>
    <s v="Up"/>
    <n v="1"/>
    <n v="10.55"/>
    <n v="96.9"/>
    <n v="2"/>
    <n v="2"/>
    <n v="9.59"/>
    <n v="10.42"/>
    <n v="2"/>
  </r>
  <r>
    <x v="21"/>
    <d v="1899-12-30T21:50:15"/>
    <d v="2012-06-16T21:50:15"/>
    <s v="Up"/>
    <n v="1"/>
    <n v="17.38"/>
    <n v="107.4"/>
    <n v="2"/>
    <n v="2"/>
    <n v="9.59"/>
    <n v="10.42"/>
    <n v="2"/>
  </r>
  <r>
    <x v="22"/>
    <d v="1899-12-30T19:27:21"/>
    <d v="2012-06-17T19:27:21"/>
    <s v="Up"/>
    <n v="1"/>
    <n v="16.84"/>
    <n v="98.1"/>
    <n v="2"/>
    <n v="2"/>
    <n v="9.59"/>
    <n v="10.42"/>
    <n v="2"/>
  </r>
  <r>
    <x v="22"/>
    <d v="1899-12-30T19:27:42"/>
    <d v="2012-06-17T19:27:42"/>
    <s v="Up"/>
    <n v="1"/>
    <n v="18.54"/>
    <n v="87.9"/>
    <n v="2"/>
    <n v="2"/>
    <n v="9.59"/>
    <n v="10.42"/>
    <n v="2"/>
  </r>
  <r>
    <x v="22"/>
    <d v="1899-12-30T23:49:42"/>
    <d v="2012-06-17T23:49:42"/>
    <s v="Up"/>
    <n v="1"/>
    <n v="17.399999999999999"/>
    <n v="91.8"/>
    <n v="2"/>
    <n v="2"/>
    <n v="9.59"/>
    <n v="10.42"/>
    <n v="2"/>
  </r>
  <r>
    <x v="23"/>
    <d v="1899-12-30T04:17:21"/>
    <d v="2012-06-18T04:17:21"/>
    <s v="Up"/>
    <n v="1"/>
    <n v="17.82"/>
    <n v="119.1"/>
    <n v="2"/>
    <n v="2"/>
    <n v="9.59"/>
    <n v="10.42"/>
    <n v="2"/>
  </r>
  <r>
    <x v="23"/>
    <d v="1899-12-30T12:18:31"/>
    <d v="2012-06-18T12:18:31"/>
    <s v="Up"/>
    <n v="1"/>
    <n v="11.1"/>
    <n v="107.9"/>
    <n v="2"/>
    <n v="2"/>
    <n v="9.59"/>
    <n v="10.42"/>
    <n v="2"/>
  </r>
  <r>
    <x v="24"/>
    <d v="1899-12-30T06:15:14"/>
    <d v="2012-06-30T06:15:14"/>
    <s v="Up"/>
    <n v="1"/>
    <n v="13.68"/>
    <n v="83.7"/>
    <n v="2"/>
    <n v="2"/>
    <n v="9.59"/>
    <n v="10.42"/>
    <n v="2"/>
  </r>
  <r>
    <x v="24"/>
    <d v="1899-12-30T07:19:48"/>
    <d v="2012-06-30T07:19:48"/>
    <s v="Up"/>
    <n v="1"/>
    <n v="17.68"/>
    <n v="86"/>
    <n v="2"/>
    <n v="2"/>
    <n v="9.59"/>
    <n v="10.42"/>
    <n v="2"/>
  </r>
  <r>
    <x v="25"/>
    <d v="1899-12-30T00:58:04"/>
    <d v="2012-07-01T00:58:04"/>
    <s v="Up"/>
    <n v="1"/>
    <n v="13.25"/>
    <n v="98.7"/>
    <n v="2"/>
    <n v="2"/>
    <n v="9.59"/>
    <n v="10.42"/>
    <n v="2"/>
  </r>
  <r>
    <x v="25"/>
    <d v="1899-12-30T07:16:32"/>
    <d v="2012-07-01T07:16:32"/>
    <s v="Up"/>
    <n v="1"/>
    <n v="15.33"/>
    <n v="86.4"/>
    <n v="2"/>
    <n v="2"/>
    <n v="9.59"/>
    <n v="10.42"/>
    <n v="2"/>
  </r>
  <r>
    <x v="25"/>
    <d v="1899-12-30T14:18:09"/>
    <d v="2012-07-01T14:18:09"/>
    <s v="Up"/>
    <n v="1"/>
    <n v="9.74"/>
    <n v="76.900000000000006"/>
    <n v="2"/>
    <n v="2"/>
    <n v="9.59"/>
    <n v="10.42"/>
    <n v="1"/>
  </r>
  <r>
    <x v="26"/>
    <d v="1899-12-30T01:24:25"/>
    <d v="2012-07-03T01:24:25"/>
    <s v="Up"/>
    <n v="1"/>
    <n v="16.93"/>
    <n v="91.6"/>
    <n v="2"/>
    <n v="2"/>
    <n v="9.59"/>
    <n v="10.42"/>
    <n v="2"/>
  </r>
  <r>
    <x v="27"/>
    <d v="1899-12-30T20:45:31"/>
    <d v="2012-07-04T20:45:31"/>
    <s v="Up"/>
    <n v="1"/>
    <n v="13.66"/>
    <n v="125"/>
    <n v="2"/>
    <n v="2"/>
    <n v="9.59"/>
    <n v="10.42"/>
    <n v="2"/>
  </r>
  <r>
    <x v="27"/>
    <d v="1899-12-30T21:19:35"/>
    <d v="2012-07-04T21:19:35"/>
    <s v="Up"/>
    <n v="1"/>
    <n v="13.72"/>
    <n v="77.3"/>
    <n v="2"/>
    <n v="2"/>
    <n v="9.59"/>
    <n v="10.42"/>
    <n v="2"/>
  </r>
  <r>
    <x v="28"/>
    <d v="1899-12-30T03:45:14"/>
    <d v="2012-07-05T03:45:14"/>
    <s v="Up"/>
    <n v="1"/>
    <n v="13.54"/>
    <n v="96.1"/>
    <n v="2"/>
    <n v="2"/>
    <n v="9.59"/>
    <n v="10.42"/>
    <n v="2"/>
  </r>
  <r>
    <x v="28"/>
    <d v="1899-12-30T22:20:08"/>
    <d v="2012-07-05T22:20:08"/>
    <s v="Up"/>
    <n v="1"/>
    <n v="16.22"/>
    <n v="93.6"/>
    <n v="2"/>
    <n v="2"/>
    <n v="9.59"/>
    <n v="10.42"/>
    <n v="2"/>
  </r>
  <r>
    <x v="28"/>
    <d v="1899-12-30T22:46:16"/>
    <d v="2012-07-05T22:46:16"/>
    <s v="Up"/>
    <n v="1"/>
    <n v="10.31"/>
    <n v="89.1"/>
    <n v="2"/>
    <n v="2"/>
    <n v="9.59"/>
    <n v="10.42"/>
    <n v="1"/>
  </r>
  <r>
    <x v="29"/>
    <d v="1899-12-30T15:19:47"/>
    <d v="2012-07-08T15:19:47"/>
    <s v="Up"/>
    <n v="1"/>
    <n v="17.579999999999998"/>
    <n v="103"/>
    <n v="2"/>
    <n v="2"/>
    <n v="9.59"/>
    <n v="10.42"/>
    <n v="2"/>
  </r>
  <r>
    <x v="29"/>
    <d v="1899-12-30T18:24:56"/>
    <d v="2012-07-08T18:24:56"/>
    <s v="Up"/>
    <n v="1"/>
    <n v="15.57"/>
    <n v="67.3"/>
    <n v="2"/>
    <n v="2"/>
    <n v="9.59"/>
    <n v="10.42"/>
    <n v="2"/>
  </r>
  <r>
    <x v="29"/>
    <d v="1899-12-30T18:57:28"/>
    <d v="2012-07-08T18:57:28"/>
    <s v="Up"/>
    <n v="1"/>
    <n v="15.63"/>
    <n v="79.400000000000006"/>
    <n v="2"/>
    <n v="2"/>
    <n v="9.59"/>
    <n v="10.42"/>
    <n v="2"/>
  </r>
  <r>
    <x v="29"/>
    <d v="1899-12-30T20:18:26"/>
    <d v="2012-07-08T20:18:26"/>
    <s v="Up"/>
    <n v="1"/>
    <n v="14.62"/>
    <n v="81.2"/>
    <n v="2"/>
    <n v="2"/>
    <n v="9.59"/>
    <n v="10.42"/>
    <n v="2"/>
  </r>
  <r>
    <x v="29"/>
    <d v="1899-12-30T21:47:18"/>
    <d v="2012-07-08T21:47:18"/>
    <s v="Up"/>
    <n v="1"/>
    <n v="13.35"/>
    <n v="89.3"/>
    <n v="2"/>
    <n v="2"/>
    <n v="9.59"/>
    <n v="10.42"/>
    <n v="2"/>
  </r>
  <r>
    <x v="30"/>
    <d v="1899-12-30T14:58:03"/>
    <d v="2012-07-09T14:58:03"/>
    <s v="Up"/>
    <n v="1"/>
    <n v="13.74"/>
    <n v="78.900000000000006"/>
    <n v="2"/>
    <n v="2"/>
    <n v="9.59"/>
    <n v="10.42"/>
    <n v="2"/>
  </r>
  <r>
    <x v="30"/>
    <d v="1899-12-30T17:25:58"/>
    <d v="2012-07-09T17:25:58"/>
    <s v="Up"/>
    <n v="1"/>
    <n v="16.32"/>
    <n v="82.8"/>
    <n v="2"/>
    <n v="2"/>
    <n v="9.59"/>
    <n v="10.42"/>
    <n v="2"/>
  </r>
  <r>
    <x v="30"/>
    <d v="1899-12-30T22:45:48"/>
    <d v="2012-07-09T22:45:48"/>
    <s v="Up"/>
    <n v="1"/>
    <n v="17.760000000000002"/>
    <n v="102.7"/>
    <n v="2"/>
    <n v="2"/>
    <n v="9.59"/>
    <n v="10.42"/>
    <n v="2"/>
  </r>
  <r>
    <x v="31"/>
    <d v="1899-12-30T04:22:39"/>
    <d v="2012-07-10T04:22:39"/>
    <s v="Up"/>
    <n v="1"/>
    <n v="12.25"/>
    <n v="90.3"/>
    <n v="2"/>
    <n v="2"/>
    <n v="9.59"/>
    <n v="10.42"/>
    <n v="2"/>
  </r>
  <r>
    <x v="31"/>
    <d v="1899-12-30T15:00:00"/>
    <d v="2012-07-10T15:00:00"/>
    <s v="Up"/>
    <n v="1"/>
    <n v="13.05"/>
    <n v="0"/>
    <n v="2"/>
    <n v="2"/>
    <n v="9.59"/>
    <n v="10.42"/>
    <n v="2"/>
  </r>
  <r>
    <x v="31"/>
    <d v="1899-12-30T18:28:52"/>
    <d v="2012-07-10T18:28:52"/>
    <s v="Up"/>
    <n v="1"/>
    <n v="17.64"/>
    <n v="102.1"/>
    <n v="2"/>
    <n v="2"/>
    <n v="9.59"/>
    <n v="10.42"/>
    <n v="2"/>
  </r>
  <r>
    <x v="31"/>
    <d v="1899-12-30T18:50:45"/>
    <d v="2012-07-10T18:50:45"/>
    <s v="Up"/>
    <n v="1"/>
    <n v="17.829999999999998"/>
    <n v="76.2"/>
    <n v="2"/>
    <n v="2"/>
    <n v="9.59"/>
    <n v="10.42"/>
    <n v="2"/>
  </r>
  <r>
    <x v="31"/>
    <d v="1899-12-30T21:06:17"/>
    <d v="2012-07-10T21:06:17"/>
    <s v="Up"/>
    <n v="1"/>
    <n v="10.24"/>
    <n v="118.3"/>
    <n v="2"/>
    <n v="2"/>
    <n v="9.59"/>
    <n v="10.42"/>
    <n v="1"/>
  </r>
  <r>
    <x v="31"/>
    <d v="1899-12-30T21:18:43"/>
    <d v="2012-07-10T21:18:43"/>
    <s v="Up"/>
    <n v="1"/>
    <n v="13.05"/>
    <n v="102.5"/>
    <n v="2"/>
    <n v="2"/>
    <n v="9.59"/>
    <n v="10.42"/>
    <n v="2"/>
  </r>
  <r>
    <x v="32"/>
    <d v="1899-12-30T12:56:35"/>
    <d v="2012-07-11T12:56:35"/>
    <s v="Up"/>
    <n v="1"/>
    <n v="15.05"/>
    <n v="87.8"/>
    <n v="2"/>
    <n v="2"/>
    <n v="9.59"/>
    <n v="10.42"/>
    <n v="2"/>
  </r>
  <r>
    <x v="32"/>
    <d v="1899-12-30T13:19:44"/>
    <d v="2012-07-11T13:19:44"/>
    <s v="Up"/>
    <n v="1"/>
    <n v="17.73"/>
    <n v="50"/>
    <n v="2"/>
    <n v="2"/>
    <n v="9.59"/>
    <n v="10.42"/>
    <n v="2"/>
  </r>
  <r>
    <x v="32"/>
    <d v="1899-12-30T13:58:58"/>
    <d v="2012-07-11T13:58:58"/>
    <s v="Up"/>
    <n v="1"/>
    <n v="13.5"/>
    <n v="79.400000000000006"/>
    <n v="2"/>
    <n v="2"/>
    <n v="9.59"/>
    <n v="10.42"/>
    <n v="2"/>
  </r>
  <r>
    <x v="32"/>
    <d v="1899-12-30T15:20:54"/>
    <d v="2012-07-11T15:20:54"/>
    <s v="Up"/>
    <n v="1"/>
    <n v="16.27"/>
    <n v="72.900000000000006"/>
    <n v="2"/>
    <n v="2"/>
    <n v="9.59"/>
    <n v="10.42"/>
    <n v="2"/>
  </r>
  <r>
    <x v="32"/>
    <d v="1899-12-30T16:28:01"/>
    <d v="2012-07-11T16:28:01"/>
    <s v="Up"/>
    <n v="1"/>
    <n v="17.55"/>
    <n v="50.7"/>
    <n v="2"/>
    <n v="2"/>
    <n v="9.59"/>
    <n v="10.42"/>
    <n v="2"/>
  </r>
  <r>
    <x v="33"/>
    <d v="1899-12-30T00:58:29"/>
    <d v="2012-07-12T00:58:29"/>
    <s v="Up"/>
    <n v="1"/>
    <n v="16.66"/>
    <n v="71.599999999999994"/>
    <n v="2"/>
    <n v="2"/>
    <n v="9.59"/>
    <n v="10.42"/>
    <n v="2"/>
  </r>
  <r>
    <x v="33"/>
    <d v="1899-12-30T09:53:33"/>
    <d v="2012-07-12T09:53:33"/>
    <s v="Up"/>
    <n v="1"/>
    <n v="17.53"/>
    <n v="68.599999999999994"/>
    <n v="2"/>
    <n v="2"/>
    <n v="9.59"/>
    <n v="10.42"/>
    <n v="2"/>
  </r>
  <r>
    <x v="34"/>
    <d v="1899-12-30T08:21:24"/>
    <d v="2012-07-14T08:21:24"/>
    <s v="Up"/>
    <n v="1"/>
    <n v="13.64"/>
    <n v="64.099999999999994"/>
    <n v="2"/>
    <n v="2"/>
    <n v="9.59"/>
    <n v="10.42"/>
    <n v="2"/>
  </r>
  <r>
    <x v="34"/>
    <d v="1899-12-30T16:27:55"/>
    <d v="2012-07-14T16:27:55"/>
    <s v="Up"/>
    <n v="1"/>
    <n v="11.38"/>
    <n v="72.099999999999994"/>
    <n v="2"/>
    <n v="2"/>
    <n v="9.59"/>
    <n v="10.42"/>
    <n v="2"/>
  </r>
  <r>
    <x v="35"/>
    <d v="1899-12-30T15:16:13"/>
    <d v="2012-07-31T15:16:13"/>
    <s v="Up"/>
    <n v="1"/>
    <n v="16.96"/>
    <n v="64.5"/>
    <n v="2"/>
    <n v="2"/>
    <n v="9.59"/>
    <n v="10.42"/>
    <n v="2"/>
  </r>
  <r>
    <x v="35"/>
    <d v="1899-12-30T15:16:24"/>
    <d v="2012-07-31T15:16:24"/>
    <s v="Up"/>
    <n v="1"/>
    <n v="18.71"/>
    <n v="81.5"/>
    <n v="2"/>
    <n v="2"/>
    <n v="9.59"/>
    <n v="10.42"/>
    <n v="2"/>
  </r>
  <r>
    <x v="35"/>
    <d v="1899-12-30T19:49:52"/>
    <d v="2012-07-31T19:49:52"/>
    <s v="Up"/>
    <n v="1"/>
    <n v="10.029999999999999"/>
    <n v="94.4"/>
    <n v="2"/>
    <n v="2"/>
    <n v="9.59"/>
    <n v="10.42"/>
    <n v="1"/>
  </r>
  <r>
    <x v="36"/>
    <d v="1899-12-30T02:24:00"/>
    <d v="2012-08-01T02:24:00"/>
    <s v="Up"/>
    <n v="1"/>
    <n v="17.48"/>
    <n v="66.599999999999994"/>
    <n v="2"/>
    <n v="2"/>
    <n v="9.59"/>
    <n v="10.42"/>
    <n v="2"/>
  </r>
  <r>
    <x v="36"/>
    <d v="1899-12-30T12:55:04"/>
    <d v="2012-08-01T12:55:04"/>
    <s v="Up"/>
    <n v="1"/>
    <n v="17.36"/>
    <n v="75"/>
    <n v="2"/>
    <n v="2"/>
    <n v="9.59"/>
    <n v="10.42"/>
    <n v="2"/>
  </r>
  <r>
    <x v="37"/>
    <d v="1899-12-30T00:46:26"/>
    <d v="2012-08-02T00:46:26"/>
    <s v="Up"/>
    <n v="1"/>
    <n v="11.53"/>
    <n v="87.3"/>
    <n v="2"/>
    <n v="2"/>
    <n v="9.59"/>
    <n v="10.42"/>
    <n v="2"/>
  </r>
  <r>
    <x v="38"/>
    <d v="1899-12-30T16:26:56"/>
    <d v="2012-08-04T16:26:56"/>
    <s v="Down"/>
    <n v="-1"/>
    <n v="13.81"/>
    <n v="72.7"/>
    <n v="2"/>
    <n v="2"/>
    <n v="9.59"/>
    <n v="10.42"/>
    <n v="-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46">
  <r>
    <d v="2012-05-17T00:00:00"/>
    <d v="1899-12-30T04:53:21"/>
    <d v="2012-05-17T04:53:21"/>
    <d v="2012-05-17T04:00:00"/>
    <x v="0"/>
    <d v="2012-05-17T06:00:00"/>
    <d v="2012-05-16T17:49:00"/>
    <x v="0"/>
    <s v="Up"/>
    <n v="1"/>
    <n v="9.6300000000000008"/>
    <n v="39.299999999999997"/>
    <n v="2"/>
    <n v="1"/>
    <n v="3.33"/>
    <n v="10.42"/>
    <n v="1"/>
    <s v="Aquacoustics"/>
  </r>
  <r>
    <d v="2012-05-20T00:00:00"/>
    <d v="1899-12-30T11:49:55"/>
    <d v="2012-05-20T11:49:55"/>
    <d v="2012-05-20T11:00:00"/>
    <x v="1"/>
    <d v="2012-05-20T12:00:00"/>
    <d v="2012-05-20T07:26:00"/>
    <x v="1"/>
    <s v="Up"/>
    <n v="1"/>
    <n v="7.05"/>
    <n v="34.6"/>
    <n v="2"/>
    <n v="1"/>
    <n v="3.33"/>
    <n v="10.42"/>
    <n v="1"/>
    <s v="Aquacoustics"/>
  </r>
  <r>
    <d v="2012-05-22T00:00:00"/>
    <d v="1899-12-30T02:16:26"/>
    <d v="2012-05-22T02:16:26"/>
    <d v="2012-05-22T02:00:00"/>
    <x v="2"/>
    <d v="2012-05-22T03:00:00"/>
    <d v="2012-05-21T20:59:00"/>
    <x v="2"/>
    <s v="Up"/>
    <n v="1"/>
    <n v="5.63"/>
    <n v="87.3"/>
    <n v="2"/>
    <n v="1"/>
    <n v="3.33"/>
    <n v="10.42"/>
    <n v="1"/>
    <s v="Aquacoustics"/>
  </r>
  <r>
    <d v="2012-05-22T00:00:00"/>
    <d v="1899-12-30T20:02:47"/>
    <d v="2012-05-22T20:02:47"/>
    <d v="2012-05-22T20:00:00"/>
    <x v="3"/>
    <d v="2012-05-22T21:00:00"/>
    <d v="2012-05-22T08:33:00"/>
    <x v="3"/>
    <s v="Up"/>
    <n v="1"/>
    <n v="2.36"/>
    <n v="31.1"/>
    <n v="1"/>
    <n v="1"/>
    <n v="3.33"/>
    <n v="10.42"/>
    <n v="2"/>
    <s v="Aquacoustics"/>
  </r>
  <r>
    <d v="2012-05-26T00:00:00"/>
    <d v="1899-12-30T02:59:00"/>
    <d v="2012-05-26T02:59:00"/>
    <d v="2012-05-26T02:00:00"/>
    <x v="2"/>
    <d v="2012-05-26T03:00:00"/>
    <d v="2012-05-25T23:28:00"/>
    <x v="4"/>
    <s v="Up"/>
    <n v="1"/>
    <n v="15.91"/>
    <n v="75.2"/>
    <n v="2"/>
    <n v="2"/>
    <n v="9.59"/>
    <n v="10.42"/>
    <n v="2"/>
    <s v="Aquacoustics"/>
  </r>
  <r>
    <d v="2012-05-28T00:00:00"/>
    <d v="1899-12-30T02:59:36"/>
    <d v="2012-05-28T02:59:36"/>
    <d v="2012-05-28T02:00:00"/>
    <x v="2"/>
    <d v="2012-05-28T03:00:00"/>
    <d v="2012-05-28T00:54:00"/>
    <x v="5"/>
    <s v="Up"/>
    <n v="1"/>
    <n v="9.93"/>
    <n v="64.7"/>
    <n v="2"/>
    <n v="2"/>
    <n v="9.59"/>
    <n v="10.42"/>
    <n v="1"/>
    <s v="Aquacoustics"/>
  </r>
  <r>
    <d v="2012-05-28T00:00:00"/>
    <d v="1899-12-30T03:00:12"/>
    <d v="2012-05-28T03:00:12"/>
    <d v="2012-05-28T03:00:00"/>
    <x v="4"/>
    <d v="2012-05-28T03:00:00"/>
    <d v="2012-05-28T00:54:00"/>
    <x v="6"/>
    <s v="Up"/>
    <n v="1"/>
    <n v="6.98"/>
    <n v="66.599999999999994"/>
    <n v="1"/>
    <n v="2"/>
    <n v="9.59"/>
    <n v="10.42"/>
    <n v="2"/>
    <s v="Aquacoustics"/>
  </r>
  <r>
    <d v="2012-05-29T00:00:00"/>
    <d v="1899-12-30T02:42:17"/>
    <d v="2012-05-29T02:42:17"/>
    <d v="2012-05-29T02:00:00"/>
    <x v="2"/>
    <d v="2012-05-29T03:00:00"/>
    <d v="2012-05-29T01:48:00"/>
    <x v="7"/>
    <s v="Up"/>
    <n v="1"/>
    <n v="7.31"/>
    <n v="62.8"/>
    <n v="1"/>
    <n v="2"/>
    <n v="9.59"/>
    <n v="10.42"/>
    <n v="2"/>
    <s v="Aquacoustics"/>
  </r>
  <r>
    <d v="2012-05-30T00:00:00"/>
    <d v="1899-12-30T00:46:42"/>
    <d v="2012-05-30T00:46:42"/>
    <d v="2012-05-30T00:00:00"/>
    <x v="5"/>
    <d v="2012-05-30T00:00:00"/>
    <d v="2012-05-29T14:02:00"/>
    <x v="8"/>
    <s v="Up"/>
    <n v="1"/>
    <n v="14.49"/>
    <n v="93.1"/>
    <n v="2"/>
    <n v="2"/>
    <n v="9.59"/>
    <n v="10.42"/>
    <n v="2"/>
    <s v="Aquacoustics"/>
  </r>
  <r>
    <d v="2012-05-30T00:00:00"/>
    <d v="1899-12-30T02:52:34"/>
    <d v="2012-05-30T02:52:34"/>
    <d v="2012-05-30T02:00:00"/>
    <x v="2"/>
    <d v="2012-05-30T03:00:00"/>
    <d v="2012-05-30T02:50:00"/>
    <x v="9"/>
    <s v="Up"/>
    <n v="1"/>
    <n v="15.22"/>
    <n v="80.400000000000006"/>
    <n v="2"/>
    <n v="2"/>
    <n v="9.59"/>
    <n v="10.42"/>
    <n v="2"/>
    <s v="Aquacoustics"/>
  </r>
  <r>
    <d v="2012-05-30T00:00:00"/>
    <d v="1899-12-30T03:20:42"/>
    <d v="2012-05-30T03:20:42"/>
    <d v="2012-05-30T03:00:00"/>
    <x v="4"/>
    <d v="2012-05-30T03:00:00"/>
    <d v="2012-05-30T02:50:00"/>
    <x v="10"/>
    <s v="Up"/>
    <n v="1"/>
    <n v="14.42"/>
    <n v="91.5"/>
    <n v="2"/>
    <n v="2"/>
    <n v="9.59"/>
    <n v="10.42"/>
    <n v="2"/>
    <s v="Aquacoustics"/>
  </r>
  <r>
    <d v="2012-06-01T00:00:00"/>
    <d v="1899-12-30T03:26:26"/>
    <d v="2012-06-01T03:26:26"/>
    <d v="2012-06-01T03:00:00"/>
    <x v="4"/>
    <d v="2012-06-01T03:00:00"/>
    <d v="2012-05-31T16:38:00"/>
    <x v="11"/>
    <s v="Up"/>
    <n v="1"/>
    <n v="11.18"/>
    <n v="102.2"/>
    <n v="2"/>
    <n v="2"/>
    <n v="9.59"/>
    <n v="10.42"/>
    <n v="2"/>
    <s v="Aquacoustics"/>
  </r>
  <r>
    <d v="2012-06-02T00:00:00"/>
    <d v="1899-12-30T01:58:43"/>
    <d v="2012-06-02T01:58:43"/>
    <d v="2012-06-02T01:00:00"/>
    <x v="6"/>
    <d v="2012-06-02T03:00:00"/>
    <d v="2012-06-01T17:51:00"/>
    <x v="12"/>
    <s v="Up"/>
    <n v="1"/>
    <n v="12.84"/>
    <n v="126.8"/>
    <n v="2"/>
    <n v="2"/>
    <n v="9.59"/>
    <n v="10.42"/>
    <n v="2"/>
    <s v="Aquacoustics"/>
  </r>
  <r>
    <d v="2012-06-02T00:00:00"/>
    <d v="1899-12-30T06:15:39"/>
    <d v="2012-06-02T06:15:39"/>
    <d v="2012-06-02T06:00:00"/>
    <x v="7"/>
    <d v="2012-06-02T06:00:00"/>
    <d v="2012-06-02T05:45:00"/>
    <x v="13"/>
    <s v="Up"/>
    <n v="1"/>
    <n v="10.3"/>
    <n v="100.6"/>
    <n v="2"/>
    <n v="2"/>
    <n v="9.59"/>
    <n v="10.42"/>
    <n v="1"/>
    <s v="Aquacoustics"/>
  </r>
  <r>
    <d v="2012-06-02T00:00:00"/>
    <d v="1899-12-30T23:39:51"/>
    <d v="2012-06-02T23:39:51"/>
    <d v="2012-06-02T23:00:00"/>
    <x v="8"/>
    <d v="2012-06-03T00:00:00"/>
    <d v="2012-06-02T18:50:00"/>
    <x v="14"/>
    <s v="Up"/>
    <n v="1"/>
    <n v="4.3499999999999996"/>
    <n v="38.1"/>
    <n v="1"/>
    <n v="2"/>
    <n v="9.59"/>
    <n v="10.42"/>
    <n v="2"/>
    <s v="Aquacoustics"/>
  </r>
  <r>
    <d v="2012-06-03T00:00:00"/>
    <d v="1899-12-30T01:27:27"/>
    <d v="2012-06-03T01:27:27"/>
    <d v="2012-06-03T01:00:00"/>
    <x v="6"/>
    <d v="2012-06-03T00:00:00"/>
    <d v="2012-06-02T18:50:00"/>
    <x v="15"/>
    <s v="Up"/>
    <n v="1"/>
    <n v="15.38"/>
    <n v="123.9"/>
    <n v="2"/>
    <n v="2"/>
    <n v="9.59"/>
    <n v="10.42"/>
    <n v="2"/>
    <s v="Aquacoustics"/>
  </r>
  <r>
    <d v="2012-06-03T00:00:00"/>
    <d v="1899-12-30T01:53:11"/>
    <d v="2012-06-03T01:53:11"/>
    <d v="2012-06-03T01:00:00"/>
    <x v="6"/>
    <d v="2012-06-03T03:00:00"/>
    <d v="2012-06-02T18:50:00"/>
    <x v="16"/>
    <s v="Up"/>
    <n v="1"/>
    <n v="13.03"/>
    <n v="127.8"/>
    <n v="2"/>
    <n v="2"/>
    <n v="9.59"/>
    <n v="10.42"/>
    <n v="2"/>
    <s v="Aquacoustics"/>
  </r>
  <r>
    <d v="2012-06-03T00:00:00"/>
    <d v="1899-12-30T03:55:49"/>
    <d v="2012-06-03T03:55:49"/>
    <d v="2012-06-03T03:00:00"/>
    <x v="4"/>
    <d v="2012-06-03T03:00:00"/>
    <d v="2012-06-02T18:50:00"/>
    <x v="17"/>
    <s v="Up"/>
    <n v="1"/>
    <n v="12.69"/>
    <n v="109.2"/>
    <n v="2"/>
    <n v="2"/>
    <n v="9.59"/>
    <n v="10.42"/>
    <n v="2"/>
    <s v="Aquacoustics"/>
  </r>
  <r>
    <d v="2012-06-03T00:00:00"/>
    <d v="1899-12-30T14:58:57"/>
    <d v="2012-06-03T14:58:57"/>
    <d v="2012-06-03T14:00:00"/>
    <x v="9"/>
    <d v="2012-06-03T15:00:00"/>
    <d v="2012-06-03T06:35:00"/>
    <x v="18"/>
    <s v="Up"/>
    <n v="1"/>
    <n v="12.99"/>
    <n v="116.5"/>
    <n v="2"/>
    <n v="2"/>
    <n v="9.59"/>
    <n v="10.42"/>
    <n v="2"/>
    <s v="Aquacoustics"/>
  </r>
  <r>
    <d v="2012-06-03T00:00:00"/>
    <d v="1899-12-30T15:29:21"/>
    <d v="2012-06-03T15:29:21"/>
    <d v="2012-06-03T15:00:00"/>
    <x v="10"/>
    <d v="2012-06-03T15:00:00"/>
    <d v="2012-06-03T06:35:00"/>
    <x v="19"/>
    <s v="Up"/>
    <n v="1"/>
    <n v="12.18"/>
    <n v="117.3"/>
    <n v="2"/>
    <n v="2"/>
    <n v="9.59"/>
    <n v="10.42"/>
    <n v="2"/>
    <s v="Aquacoustics"/>
  </r>
  <r>
    <d v="2012-06-03T00:00:00"/>
    <d v="1899-12-30T16:51:12"/>
    <d v="2012-06-03T16:51:12"/>
    <d v="2012-06-03T16:00:00"/>
    <x v="11"/>
    <d v="2012-06-03T18:00:00"/>
    <d v="2012-06-03T06:35:00"/>
    <x v="20"/>
    <s v="Up"/>
    <n v="1"/>
    <n v="10.220000000000001"/>
    <n v="102.9"/>
    <n v="2"/>
    <n v="2"/>
    <n v="9.59"/>
    <n v="10.42"/>
    <n v="1"/>
    <s v="Aquacoustics"/>
  </r>
  <r>
    <d v="2012-06-04T00:00:00"/>
    <d v="1899-12-30T02:58:47"/>
    <d v="2012-06-04T02:58:47"/>
    <d v="2012-06-04T02:00:00"/>
    <x v="2"/>
    <d v="2012-06-04T03:00:00"/>
    <d v="2012-06-03T19:42:00"/>
    <x v="21"/>
    <s v="Up"/>
    <n v="1"/>
    <n v="11.25"/>
    <n v="128.30000000000001"/>
    <n v="2"/>
    <n v="2"/>
    <n v="9.59"/>
    <n v="10.42"/>
    <n v="2"/>
    <s v="Aquacoustics"/>
  </r>
  <r>
    <d v="2012-06-04T00:00:00"/>
    <d v="1899-12-30T03:10:49"/>
    <d v="2012-06-04T03:10:49"/>
    <d v="2012-06-04T03:00:00"/>
    <x v="4"/>
    <d v="2012-06-04T03:00:00"/>
    <d v="2012-06-03T19:42:00"/>
    <x v="22"/>
    <s v="Up"/>
    <n v="1"/>
    <n v="5.77"/>
    <n v="79.400000000000006"/>
    <n v="1"/>
    <n v="2"/>
    <n v="9.59"/>
    <n v="10.42"/>
    <n v="2"/>
    <s v="Aquacoustics"/>
  </r>
  <r>
    <d v="2012-06-04T00:00:00"/>
    <d v="1899-12-30T11:15:04"/>
    <d v="2012-06-04T11:15:04"/>
    <d v="2012-06-04T11:00:00"/>
    <x v="1"/>
    <d v="2012-06-04T12:00:00"/>
    <d v="2012-06-04T07:23:00"/>
    <x v="23"/>
    <s v="Up"/>
    <n v="1"/>
    <n v="10.79"/>
    <n v="120.5"/>
    <n v="2"/>
    <n v="2"/>
    <n v="9.59"/>
    <n v="10.42"/>
    <n v="2"/>
    <s v="Aquacoustics"/>
  </r>
  <r>
    <d v="2012-06-05T00:00:00"/>
    <d v="1899-12-30T01:28:49"/>
    <d v="2012-06-05T01:28:49"/>
    <d v="2012-06-05T01:00:00"/>
    <x v="6"/>
    <d v="2012-06-05T00:00:00"/>
    <d v="2012-06-04T20:29:00"/>
    <x v="24"/>
    <s v="Up"/>
    <n v="1"/>
    <n v="10.33"/>
    <n v="86.2"/>
    <n v="2"/>
    <n v="2"/>
    <n v="9.59"/>
    <n v="10.42"/>
    <n v="1"/>
    <s v="Aquacoustics"/>
  </r>
  <r>
    <d v="2012-06-05T00:00:00"/>
    <d v="1899-12-30T11:43:17"/>
    <d v="2012-06-05T11:43:17"/>
    <d v="2012-06-05T11:00:00"/>
    <x v="1"/>
    <d v="2012-06-05T12:00:00"/>
    <d v="2012-06-05T08:10:00"/>
    <x v="25"/>
    <s v="Up"/>
    <n v="1"/>
    <n v="9.4700000000000006"/>
    <n v="87.6"/>
    <n v="1"/>
    <n v="2"/>
    <n v="9.59"/>
    <n v="10.42"/>
    <n v="2"/>
    <s v="Aquacoustics"/>
  </r>
  <r>
    <d v="2012-06-05T00:00:00"/>
    <d v="1899-12-30T13:29:27"/>
    <d v="2012-06-05T13:29:27"/>
    <d v="2012-06-05T13:00:00"/>
    <x v="12"/>
    <d v="2012-06-05T12:00:00"/>
    <d v="2012-06-05T08:10:00"/>
    <x v="26"/>
    <s v="Up"/>
    <n v="1"/>
    <n v="13.03"/>
    <n v="115.2"/>
    <n v="2"/>
    <n v="2"/>
    <n v="9.59"/>
    <n v="10.42"/>
    <n v="2"/>
    <s v="Aquacoustics"/>
  </r>
  <r>
    <d v="2012-06-05T00:00:00"/>
    <d v="1899-12-30T17:54:59"/>
    <d v="2012-06-05T17:54:59"/>
    <d v="2012-06-05T17:00:00"/>
    <x v="13"/>
    <d v="2012-06-05T18:00:00"/>
    <d v="2012-06-05T08:10:00"/>
    <x v="27"/>
    <s v="Up"/>
    <n v="1"/>
    <n v="14.74"/>
    <n v="105.7"/>
    <n v="2"/>
    <n v="2"/>
    <n v="9.59"/>
    <n v="10.42"/>
    <n v="2"/>
    <s v="Aquacoustics"/>
  </r>
  <r>
    <d v="2012-06-05T00:00:00"/>
    <d v="1899-12-30T18:17:12"/>
    <d v="2012-06-05T18:17:12"/>
    <d v="2012-06-05T18:00:00"/>
    <x v="14"/>
    <d v="2012-06-05T18:00:00"/>
    <d v="2012-06-05T08:10:00"/>
    <x v="28"/>
    <s v="Up"/>
    <n v="1"/>
    <n v="12.58"/>
    <n v="107.9"/>
    <n v="2"/>
    <n v="2"/>
    <n v="9.59"/>
    <n v="10.42"/>
    <n v="2"/>
    <s v="Aquacoustics"/>
  </r>
  <r>
    <d v="2012-06-06T00:00:00"/>
    <d v="1899-12-30T00:02:28"/>
    <d v="2012-06-06T00:02:28"/>
    <d v="2012-06-06T00:00:00"/>
    <x v="5"/>
    <d v="2012-06-06T00:00:00"/>
    <d v="2012-06-05T21:15:00"/>
    <x v="29"/>
    <s v="Up"/>
    <n v="1"/>
    <n v="3.07"/>
    <n v="42.3"/>
    <n v="1"/>
    <n v="2"/>
    <n v="9.59"/>
    <n v="10.42"/>
    <n v="2"/>
    <s v="Aquacoustics"/>
  </r>
  <r>
    <d v="2012-06-06T00:00:00"/>
    <d v="1899-12-30T01:10:25"/>
    <d v="2012-06-06T01:10:25"/>
    <d v="2012-06-06T01:00:00"/>
    <x v="6"/>
    <d v="2012-06-06T00:00:00"/>
    <d v="2012-06-05T21:15:00"/>
    <x v="30"/>
    <s v="Up"/>
    <n v="1"/>
    <n v="5.9"/>
    <n v="49.1"/>
    <n v="1"/>
    <n v="2"/>
    <n v="9.59"/>
    <n v="10.42"/>
    <n v="2"/>
    <s v="Aquacoustics"/>
  </r>
  <r>
    <d v="2012-06-06T00:00:00"/>
    <d v="1899-12-30T01:10:47"/>
    <d v="2012-06-06T01:10:47"/>
    <d v="2012-06-06T01:00:00"/>
    <x v="6"/>
    <d v="2012-06-06T00:00:00"/>
    <d v="2012-06-05T21:15:00"/>
    <x v="31"/>
    <s v="Up"/>
    <n v="1"/>
    <n v="5.47"/>
    <n v="73.5"/>
    <n v="1"/>
    <n v="2"/>
    <n v="9.59"/>
    <n v="10.42"/>
    <n v="2"/>
    <s v="Aquacoustics"/>
  </r>
  <r>
    <d v="2012-06-06T00:00:00"/>
    <d v="1899-12-30T01:18:35"/>
    <d v="2012-06-06T01:18:35"/>
    <d v="2012-06-06T01:00:00"/>
    <x v="6"/>
    <d v="2012-06-06T00:00:00"/>
    <d v="2012-06-05T21:15:00"/>
    <x v="32"/>
    <s v="Up"/>
    <n v="1"/>
    <n v="10.6"/>
    <n v="72.5"/>
    <n v="2"/>
    <n v="2"/>
    <n v="9.59"/>
    <n v="10.42"/>
    <n v="2"/>
    <s v="Aquacoustics"/>
  </r>
  <r>
    <d v="2012-06-06T00:00:00"/>
    <d v="1899-12-30T03:03:52"/>
    <d v="2012-06-06T03:03:52"/>
    <d v="2012-06-06T03:00:00"/>
    <x v="4"/>
    <d v="2012-06-06T03:00:00"/>
    <d v="2012-06-05T21:15:00"/>
    <x v="33"/>
    <s v="Up"/>
    <n v="1"/>
    <n v="3.53"/>
    <n v="48.8"/>
    <n v="1"/>
    <n v="2"/>
    <n v="9.59"/>
    <n v="10.42"/>
    <n v="2"/>
    <s v="Aquacoustics"/>
  </r>
  <r>
    <d v="2012-06-06T00:00:00"/>
    <d v="1899-12-30T03:15:53"/>
    <d v="2012-06-06T03:15:53"/>
    <d v="2012-06-06T03:00:00"/>
    <x v="4"/>
    <d v="2012-06-06T03:00:00"/>
    <d v="2012-06-05T21:15:00"/>
    <x v="34"/>
    <s v="Up"/>
    <n v="1"/>
    <n v="13.81"/>
    <n v="90.1"/>
    <n v="2"/>
    <n v="2"/>
    <n v="9.59"/>
    <n v="10.42"/>
    <n v="2"/>
    <s v="Aquacoustics"/>
  </r>
  <r>
    <d v="2012-06-06T00:00:00"/>
    <d v="1899-12-30T07:52:53"/>
    <d v="2012-06-06T07:52:53"/>
    <d v="2012-06-06T07:00:00"/>
    <x v="15"/>
    <d v="2012-06-06T09:00:00"/>
    <d v="2012-06-05T21:15:00"/>
    <x v="35"/>
    <s v="Up"/>
    <n v="1"/>
    <n v="11.45"/>
    <n v="66.900000000000006"/>
    <n v="2"/>
    <n v="2"/>
    <n v="9.59"/>
    <n v="10.42"/>
    <n v="2"/>
    <s v="Aquacoustics"/>
  </r>
  <r>
    <d v="2012-06-06T00:00:00"/>
    <d v="1899-12-30T08:29:38"/>
    <d v="2012-06-06T08:29:38"/>
    <d v="2012-06-06T08:00:00"/>
    <x v="16"/>
    <d v="2012-06-06T09:00:00"/>
    <d v="2012-06-05T21:15:00"/>
    <x v="36"/>
    <s v="Up"/>
    <n v="1"/>
    <n v="9.82"/>
    <n v="65.099999999999994"/>
    <n v="2"/>
    <n v="2"/>
    <n v="9.59"/>
    <n v="10.42"/>
    <n v="1"/>
    <s v="Aquacoustics"/>
  </r>
  <r>
    <d v="2012-06-06T00:00:00"/>
    <d v="1899-12-30T10:18:17"/>
    <d v="2012-06-06T10:18:17"/>
    <d v="2012-06-06T10:00:00"/>
    <x v="17"/>
    <d v="2012-06-06T09:00:00"/>
    <d v="2012-06-06T08:58:00"/>
    <x v="37"/>
    <s v="Up"/>
    <n v="1"/>
    <n v="14.63"/>
    <n v="74.2"/>
    <n v="2"/>
    <n v="2"/>
    <n v="9.59"/>
    <n v="10.42"/>
    <n v="2"/>
    <s v="Aquacoustics"/>
  </r>
  <r>
    <d v="2012-06-06T00:00:00"/>
    <d v="1899-12-30T17:45:55"/>
    <d v="2012-06-06T17:45:55"/>
    <d v="2012-06-06T17:00:00"/>
    <x v="13"/>
    <d v="2012-06-06T18:00:00"/>
    <d v="2012-06-06T08:58:00"/>
    <x v="38"/>
    <s v="Up"/>
    <n v="1"/>
    <n v="14.76"/>
    <n v="79.099999999999994"/>
    <n v="2"/>
    <n v="2"/>
    <n v="9.59"/>
    <n v="10.42"/>
    <n v="2"/>
    <s v="Aquacoustics"/>
  </r>
  <r>
    <d v="2012-06-06T00:00:00"/>
    <d v="1899-12-30T23:15:29"/>
    <d v="2012-06-06T23:15:29"/>
    <d v="2012-06-06T23:00:00"/>
    <x v="8"/>
    <d v="2012-06-07T00:00:00"/>
    <d v="2012-06-06T22:01:00"/>
    <x v="39"/>
    <s v="Up"/>
    <n v="1"/>
    <n v="11.96"/>
    <n v="84.5"/>
    <n v="2"/>
    <n v="2"/>
    <n v="9.59"/>
    <n v="10.42"/>
    <n v="2"/>
    <s v="Aquacoustics"/>
  </r>
  <r>
    <d v="2012-06-07T00:00:00"/>
    <d v="1899-12-30T00:51:33"/>
    <d v="2012-06-07T00:51:33"/>
    <d v="2012-06-07T00:00:00"/>
    <x v="5"/>
    <d v="2012-06-07T00:00:00"/>
    <d v="2012-06-06T22:01:00"/>
    <x v="40"/>
    <s v="Up"/>
    <n v="1"/>
    <n v="15.6"/>
    <n v="99.4"/>
    <n v="2"/>
    <n v="2"/>
    <n v="9.59"/>
    <n v="10.42"/>
    <n v="2"/>
    <s v="Aquacoustics"/>
  </r>
  <r>
    <d v="2012-06-07T00:00:00"/>
    <d v="1899-12-30T02:32:45"/>
    <d v="2012-06-07T02:32:45"/>
    <d v="2012-06-07T02:00:00"/>
    <x v="2"/>
    <d v="2012-06-07T03:00:00"/>
    <d v="2012-06-06T22:01:00"/>
    <x v="41"/>
    <s v="Up"/>
    <n v="1"/>
    <n v="5.33"/>
    <n v="70.900000000000006"/>
    <n v="1"/>
    <n v="2"/>
    <n v="9.59"/>
    <n v="10.42"/>
    <n v="2"/>
    <s v="Aquacoustics"/>
  </r>
  <r>
    <d v="2012-06-07T00:00:00"/>
    <d v="1899-12-30T05:01:55"/>
    <d v="2012-06-07T05:01:55"/>
    <d v="2012-06-07T05:00:00"/>
    <x v="18"/>
    <d v="2012-06-07T06:00:00"/>
    <d v="2012-06-06T22:01:00"/>
    <x v="42"/>
    <s v="Up"/>
    <n v="1"/>
    <n v="5.7"/>
    <n v="109.7"/>
    <n v="1"/>
    <n v="2"/>
    <n v="9.59"/>
    <n v="10.42"/>
    <n v="2"/>
    <s v="Aquacoustics"/>
  </r>
  <r>
    <d v="2012-06-07T00:00:00"/>
    <d v="1899-12-30T05:11:46"/>
    <d v="2012-06-07T05:11:46"/>
    <d v="2012-06-07T05:00:00"/>
    <x v="18"/>
    <d v="2012-06-07T06:00:00"/>
    <d v="2012-06-06T22:01:00"/>
    <x v="43"/>
    <s v="Up"/>
    <n v="1"/>
    <n v="8.19"/>
    <n v="70.400000000000006"/>
    <n v="1"/>
    <n v="2"/>
    <n v="9.59"/>
    <n v="10.42"/>
    <n v="2"/>
    <s v="Aquacoustics"/>
  </r>
  <r>
    <d v="2012-06-07T00:00:00"/>
    <d v="1899-12-30T05:25:06"/>
    <d v="2012-06-07T05:25:06"/>
    <d v="2012-06-07T05:00:00"/>
    <x v="18"/>
    <d v="2012-06-07T06:00:00"/>
    <d v="2012-06-06T22:01:00"/>
    <x v="44"/>
    <s v="Up"/>
    <n v="1"/>
    <n v="10.029999999999999"/>
    <n v="59.6"/>
    <n v="2"/>
    <n v="2"/>
    <n v="9.59"/>
    <n v="10.42"/>
    <n v="1"/>
    <s v="Aquacoustics"/>
  </r>
  <r>
    <d v="2012-06-07T00:00:00"/>
    <d v="1899-12-30T06:06:57"/>
    <d v="2012-06-07T06:06:57"/>
    <d v="2012-06-07T06:00:00"/>
    <x v="7"/>
    <d v="2012-06-07T06:00:00"/>
    <d v="2012-06-06T22:01:00"/>
    <x v="45"/>
    <s v="Up"/>
    <n v="1"/>
    <n v="5.69"/>
    <n v="57.9"/>
    <n v="1"/>
    <n v="2"/>
    <n v="9.59"/>
    <n v="10.42"/>
    <n v="2"/>
    <s v="Aquacoustics"/>
  </r>
  <r>
    <d v="2012-06-07T00:00:00"/>
    <d v="1899-12-30T07:24:48"/>
    <d v="2012-06-07T07:24:48"/>
    <d v="2012-06-07T07:00:00"/>
    <x v="15"/>
    <d v="2012-06-07T06:00:00"/>
    <d v="2012-06-06T22:01:00"/>
    <x v="46"/>
    <s v="Up"/>
    <n v="1"/>
    <n v="13.74"/>
    <n v="88.6"/>
    <n v="2"/>
    <n v="2"/>
    <n v="9.59"/>
    <n v="10.42"/>
    <n v="2"/>
    <s v="Aquacoustics"/>
  </r>
  <r>
    <d v="2012-06-07T00:00:00"/>
    <d v="1899-12-30T10:46:42"/>
    <d v="2012-06-07T10:46:42"/>
    <d v="2012-06-07T10:00:00"/>
    <x v="17"/>
    <d v="2012-06-07T12:00:00"/>
    <d v="2012-06-07T09:47:00"/>
    <x v="47"/>
    <s v="Up"/>
    <n v="1"/>
    <n v="15.86"/>
    <n v="82.9"/>
    <n v="2"/>
    <n v="2"/>
    <n v="9.59"/>
    <n v="10.42"/>
    <n v="2"/>
    <s v="Aquacoustics"/>
  </r>
  <r>
    <d v="2012-06-07T00:00:00"/>
    <d v="1899-12-30T15:36:48"/>
    <d v="2012-06-07T15:36:48"/>
    <d v="2012-06-07T15:00:00"/>
    <x v="10"/>
    <d v="2012-06-07T15:00:00"/>
    <d v="2012-06-07T09:47:00"/>
    <x v="48"/>
    <s v="Up"/>
    <n v="1"/>
    <n v="2.77"/>
    <n v="36.299999999999997"/>
    <n v="1"/>
    <n v="2"/>
    <n v="9.59"/>
    <n v="10.42"/>
    <n v="2"/>
    <s v="Aquacoustics"/>
  </r>
  <r>
    <d v="2012-06-07T00:00:00"/>
    <d v="1899-12-30T18:28:41"/>
    <d v="2012-06-07T18:28:41"/>
    <d v="2012-06-07T18:00:00"/>
    <x v="14"/>
    <d v="2012-06-07T18:00:00"/>
    <d v="2012-06-07T09:47:00"/>
    <x v="49"/>
    <s v="Up"/>
    <n v="1"/>
    <n v="14.3"/>
    <n v="108.6"/>
    <n v="2"/>
    <n v="2"/>
    <n v="9.59"/>
    <n v="10.42"/>
    <n v="2"/>
    <s v="Aquacoustics"/>
  </r>
  <r>
    <d v="2012-06-07T00:00:00"/>
    <d v="1899-12-30T23:23:20"/>
    <d v="2012-06-07T23:23:20"/>
    <d v="2012-06-07T23:00:00"/>
    <x v="8"/>
    <d v="2012-06-08T00:00:00"/>
    <d v="2012-06-07T22:46:00"/>
    <x v="50"/>
    <s v="Up"/>
    <n v="1"/>
    <n v="14.62"/>
    <n v="105.5"/>
    <n v="2"/>
    <n v="2"/>
    <n v="9.59"/>
    <n v="10.42"/>
    <n v="2"/>
    <s v="Aquacoustics"/>
  </r>
  <r>
    <d v="2012-06-08T00:00:00"/>
    <d v="1899-12-30T00:50:44"/>
    <d v="2012-06-08T00:50:44"/>
    <d v="2012-06-08T00:00:00"/>
    <x v="5"/>
    <d v="2012-06-08T00:00:00"/>
    <d v="2012-06-07T22:46:00"/>
    <x v="51"/>
    <s v="Up"/>
    <n v="1"/>
    <n v="16.18"/>
    <n v="83.5"/>
    <n v="2"/>
    <n v="2"/>
    <n v="9.59"/>
    <n v="10.42"/>
    <n v="2"/>
    <s v="Aquacoustics"/>
  </r>
  <r>
    <d v="2012-06-08T00:00:00"/>
    <d v="1899-12-30T00:51:38"/>
    <d v="2012-06-08T00:51:38"/>
    <d v="2012-06-08T00:00:00"/>
    <x v="5"/>
    <d v="2012-06-08T00:00:00"/>
    <d v="2012-06-07T22:46:00"/>
    <x v="52"/>
    <s v="Up"/>
    <n v="1"/>
    <n v="15.97"/>
    <n v="58.6"/>
    <n v="2"/>
    <n v="2"/>
    <n v="9.59"/>
    <n v="10.42"/>
    <n v="2"/>
    <s v="Aquacoustics"/>
  </r>
  <r>
    <d v="2012-06-08T00:00:00"/>
    <d v="1899-12-30T00:52:57"/>
    <d v="2012-06-08T00:52:57"/>
    <d v="2012-06-08T00:00:00"/>
    <x v="5"/>
    <d v="2012-06-08T00:00:00"/>
    <d v="2012-06-07T22:46:00"/>
    <x v="53"/>
    <s v="Dn"/>
    <n v="-1"/>
    <n v="11.4"/>
    <n v="79"/>
    <n v="2"/>
    <n v="2"/>
    <n v="9.59"/>
    <n v="10.42"/>
    <n v="-2"/>
    <s v="Aquacoustics"/>
  </r>
  <r>
    <d v="2012-06-08T00:00:00"/>
    <d v="1899-12-30T00:55:08"/>
    <d v="2012-06-08T00:55:08"/>
    <d v="2012-06-08T00:00:00"/>
    <x v="5"/>
    <d v="2012-06-08T00:00:00"/>
    <d v="2012-06-07T22:46:00"/>
    <x v="54"/>
    <s v="Up"/>
    <n v="1"/>
    <n v="17.07"/>
    <n v="50.7"/>
    <n v="2"/>
    <n v="2"/>
    <n v="9.59"/>
    <n v="10.42"/>
    <n v="2"/>
    <s v="Aquacoustics"/>
  </r>
  <r>
    <d v="2012-06-08T00:00:00"/>
    <d v="1899-12-30T01:09:17"/>
    <d v="2012-06-08T01:09:17"/>
    <d v="2012-06-08T01:00:00"/>
    <x v="6"/>
    <d v="2012-06-08T00:00:00"/>
    <d v="2012-06-07T22:46:00"/>
    <x v="55"/>
    <s v="Up"/>
    <n v="1"/>
    <n v="2.64"/>
    <n v="46.7"/>
    <n v="1"/>
    <n v="2"/>
    <n v="9.59"/>
    <n v="10.42"/>
    <n v="2"/>
    <s v="Aquacoustics"/>
  </r>
  <r>
    <d v="2012-06-08T00:00:00"/>
    <d v="1899-12-30T02:17:34"/>
    <d v="2012-06-08T02:17:34"/>
    <d v="2012-06-08T02:00:00"/>
    <x v="2"/>
    <d v="2012-06-08T03:00:00"/>
    <d v="2012-06-07T22:46:00"/>
    <x v="56"/>
    <s v="Up"/>
    <n v="1"/>
    <n v="16.16"/>
    <n v="70.3"/>
    <n v="2"/>
    <n v="2"/>
    <n v="9.59"/>
    <n v="10.42"/>
    <n v="2"/>
    <s v="Aquacoustics"/>
  </r>
  <r>
    <d v="2012-06-08T00:00:00"/>
    <d v="1899-12-30T02:17:35"/>
    <d v="2012-06-08T02:17:35"/>
    <d v="2012-06-08T02:00:00"/>
    <x v="2"/>
    <d v="2012-06-08T03:00:00"/>
    <d v="2012-06-07T22:46:00"/>
    <x v="57"/>
    <s v="Up"/>
    <n v="1"/>
    <n v="13.1"/>
    <n v="113.3"/>
    <n v="2"/>
    <n v="2"/>
    <n v="9.59"/>
    <n v="10.42"/>
    <n v="2"/>
    <s v="Aquacoustics"/>
  </r>
  <r>
    <d v="2012-06-08T00:00:00"/>
    <d v="1899-12-30T03:03:57"/>
    <d v="2012-06-08T03:03:57"/>
    <d v="2012-06-08T03:00:00"/>
    <x v="4"/>
    <d v="2012-06-08T03:00:00"/>
    <d v="2012-06-07T22:46:00"/>
    <x v="58"/>
    <s v="Up"/>
    <n v="1"/>
    <n v="5.66"/>
    <n v="78.5"/>
    <n v="1"/>
    <n v="2"/>
    <n v="9.59"/>
    <n v="10.42"/>
    <n v="2"/>
    <s v="Aquacoustics"/>
  </r>
  <r>
    <d v="2012-06-08T00:00:00"/>
    <d v="1899-12-30T03:05:54"/>
    <d v="2012-06-08T03:05:54"/>
    <d v="2012-06-08T03:00:00"/>
    <x v="4"/>
    <d v="2012-06-08T03:00:00"/>
    <d v="2012-06-07T22:46:00"/>
    <x v="59"/>
    <s v="Up"/>
    <n v="1"/>
    <n v="2.63"/>
    <n v="47.5"/>
    <n v="1"/>
    <n v="2"/>
    <n v="9.59"/>
    <n v="10.42"/>
    <n v="2"/>
    <s v="Aquacoustics"/>
  </r>
  <r>
    <d v="2012-06-08T00:00:00"/>
    <d v="1899-12-30T15:31:09"/>
    <d v="2012-06-08T15:31:09"/>
    <d v="2012-06-08T15:00:00"/>
    <x v="10"/>
    <d v="2012-06-08T15:00:00"/>
    <d v="2012-06-08T10:37:00"/>
    <x v="60"/>
    <s v="Up"/>
    <n v="1"/>
    <n v="4.22"/>
    <n v="42.1"/>
    <n v="1"/>
    <n v="2"/>
    <n v="9.59"/>
    <n v="10.42"/>
    <n v="2"/>
    <s v="Aquacoustics"/>
  </r>
  <r>
    <d v="2012-06-08T00:00:00"/>
    <d v="1899-12-30T18:10:30"/>
    <d v="2012-06-08T18:10:30"/>
    <d v="2012-06-08T18:00:00"/>
    <x v="14"/>
    <d v="2012-06-08T18:00:00"/>
    <d v="2012-06-08T10:37:00"/>
    <x v="61"/>
    <s v="Up"/>
    <n v="1"/>
    <n v="2.54"/>
    <n v="52.2"/>
    <n v="1"/>
    <n v="2"/>
    <n v="9.59"/>
    <n v="10.42"/>
    <n v="2"/>
    <s v="Aquacoustics"/>
  </r>
  <r>
    <d v="2012-06-08T00:00:00"/>
    <d v="1899-12-30T18:13:26"/>
    <d v="2012-06-08T18:13:26"/>
    <d v="2012-06-08T18:00:00"/>
    <x v="14"/>
    <d v="2012-06-08T18:00:00"/>
    <d v="2012-06-08T10:37:00"/>
    <x v="62"/>
    <s v="Up"/>
    <n v="1"/>
    <n v="4.43"/>
    <n v="74.599999999999994"/>
    <n v="1"/>
    <n v="2"/>
    <n v="9.59"/>
    <n v="10.42"/>
    <n v="2"/>
    <s v="Aquacoustics"/>
  </r>
  <r>
    <d v="2012-06-09T00:00:00"/>
    <d v="1899-12-30T00:38:57"/>
    <d v="2012-06-09T00:38:57"/>
    <d v="2012-06-09T00:00:00"/>
    <x v="5"/>
    <d v="2012-06-09T00:00:00"/>
    <d v="2012-06-08T23:34:00"/>
    <x v="63"/>
    <s v="Up"/>
    <n v="1"/>
    <n v="1.31"/>
    <n v="48.9"/>
    <n v="1"/>
    <n v="2"/>
    <n v="9.59"/>
    <n v="10.42"/>
    <n v="2"/>
    <s v="Aquacoustics"/>
  </r>
  <r>
    <d v="2012-06-09T00:00:00"/>
    <d v="1899-12-30T01:36:03"/>
    <d v="2012-06-09T01:36:03"/>
    <d v="2012-06-09T01:00:00"/>
    <x v="6"/>
    <d v="2012-06-09T03:00:00"/>
    <d v="2012-06-08T23:34:00"/>
    <x v="64"/>
    <s v="Up"/>
    <n v="1"/>
    <n v="2.64"/>
    <n v="95.2"/>
    <n v="1"/>
    <n v="2"/>
    <n v="9.59"/>
    <n v="10.42"/>
    <n v="2"/>
    <s v="Aquacoustics"/>
  </r>
  <r>
    <d v="2012-06-09T00:00:00"/>
    <d v="1899-12-30T01:54:24"/>
    <d v="2012-06-09T01:54:24"/>
    <d v="2012-06-09T01:00:00"/>
    <x v="6"/>
    <d v="2012-06-09T03:00:00"/>
    <d v="2012-06-08T23:34:00"/>
    <x v="65"/>
    <s v="Up"/>
    <n v="1"/>
    <n v="15.53"/>
    <n v="75.400000000000006"/>
    <n v="2"/>
    <n v="2"/>
    <n v="9.59"/>
    <n v="10.42"/>
    <n v="2"/>
    <s v="Aquacoustics"/>
  </r>
  <r>
    <d v="2012-06-09T00:00:00"/>
    <d v="1899-12-30T01:54:37"/>
    <d v="2012-06-09T01:54:37"/>
    <d v="2012-06-09T01:00:00"/>
    <x v="6"/>
    <d v="2012-06-09T03:00:00"/>
    <d v="2012-06-08T23:34:00"/>
    <x v="66"/>
    <s v="Up"/>
    <n v="1"/>
    <n v="14.9"/>
    <n v="68.400000000000006"/>
    <n v="2"/>
    <n v="2"/>
    <n v="9.59"/>
    <n v="10.42"/>
    <n v="2"/>
    <s v="Aquacoustics"/>
  </r>
  <r>
    <d v="2012-06-09T00:00:00"/>
    <d v="1899-12-30T02:47:43"/>
    <d v="2012-06-09T02:47:43"/>
    <d v="2012-06-09T02:00:00"/>
    <x v="2"/>
    <d v="2012-06-09T03:00:00"/>
    <d v="2012-06-08T23:34:00"/>
    <x v="67"/>
    <s v="Up"/>
    <n v="1"/>
    <n v="15.31"/>
    <n v="94"/>
    <n v="2"/>
    <n v="2"/>
    <n v="9.59"/>
    <n v="10.42"/>
    <n v="2"/>
    <s v="Aquacoustics"/>
  </r>
  <r>
    <d v="2012-06-09T00:00:00"/>
    <d v="1899-12-30T03:33:56"/>
    <d v="2012-06-09T03:33:56"/>
    <d v="2012-06-09T03:00:00"/>
    <x v="4"/>
    <d v="2012-06-09T03:00:00"/>
    <d v="2012-06-08T23:34:00"/>
    <x v="68"/>
    <s v="Up"/>
    <n v="1"/>
    <n v="4.45"/>
    <n v="91.9"/>
    <n v="1"/>
    <n v="2"/>
    <n v="9.59"/>
    <n v="10.42"/>
    <n v="2"/>
    <s v="Aquacoustics"/>
  </r>
  <r>
    <d v="2012-06-09T00:00:00"/>
    <d v="1899-12-30T04:48:00"/>
    <d v="2012-06-09T04:48:00"/>
    <d v="2012-06-09T04:00:00"/>
    <x v="0"/>
    <d v="2012-06-09T06:00:00"/>
    <d v="2012-06-08T23:34:00"/>
    <x v="69"/>
    <s v="Up"/>
    <n v="1"/>
    <n v="10.15"/>
    <n v="58.1"/>
    <n v="2"/>
    <n v="2"/>
    <n v="9.59"/>
    <n v="10.42"/>
    <n v="1"/>
    <s v="Aquacoustics"/>
  </r>
  <r>
    <d v="2012-06-09T00:00:00"/>
    <d v="1899-12-30T07:22:39"/>
    <d v="2012-06-09T07:22:39"/>
    <d v="2012-06-09T07:00:00"/>
    <x v="15"/>
    <d v="2012-06-09T06:00:00"/>
    <d v="2012-06-08T23:34:00"/>
    <x v="70"/>
    <s v="Up"/>
    <n v="1"/>
    <n v="14.55"/>
    <n v="101.9"/>
    <n v="2"/>
    <n v="2"/>
    <n v="9.59"/>
    <n v="10.42"/>
    <n v="2"/>
    <s v="Aquacoustics"/>
  </r>
  <r>
    <d v="2012-06-09T00:00:00"/>
    <d v="1899-12-30T08:18:47"/>
    <d v="2012-06-09T08:18:47"/>
    <d v="2012-06-09T08:00:00"/>
    <x v="16"/>
    <d v="2012-06-09T09:00:00"/>
    <d v="2012-06-08T23:34:00"/>
    <x v="71"/>
    <s v="Up"/>
    <n v="1"/>
    <n v="16.41"/>
    <n v="62.6"/>
    <n v="2"/>
    <n v="2"/>
    <n v="9.59"/>
    <n v="10.42"/>
    <n v="2"/>
    <s v="Aquacoustics"/>
  </r>
  <r>
    <d v="2012-06-09T00:00:00"/>
    <d v="1899-12-30T08:34:57"/>
    <d v="2012-06-09T08:34:57"/>
    <d v="2012-06-09T08:00:00"/>
    <x v="16"/>
    <d v="2012-06-09T09:00:00"/>
    <d v="2012-06-08T23:34:00"/>
    <x v="72"/>
    <s v="Up"/>
    <n v="1"/>
    <n v="3.01"/>
    <n v="39.6"/>
    <n v="1"/>
    <n v="2"/>
    <n v="9.59"/>
    <n v="10.42"/>
    <n v="2"/>
    <s v="Aquacoustics"/>
  </r>
  <r>
    <d v="2012-06-09T00:00:00"/>
    <d v="1899-12-30T09:53:13"/>
    <d v="2012-06-09T09:53:13"/>
    <d v="2012-06-09T09:00:00"/>
    <x v="19"/>
    <d v="2012-06-09T09:00:00"/>
    <d v="2012-06-08T23:34:00"/>
    <x v="73"/>
    <s v="Up"/>
    <n v="1"/>
    <n v="15.34"/>
    <n v="82"/>
    <n v="2"/>
    <n v="2"/>
    <n v="9.59"/>
    <n v="10.42"/>
    <n v="2"/>
    <s v="Aquacoustics"/>
  </r>
  <r>
    <d v="2012-06-09T00:00:00"/>
    <d v="1899-12-30T13:32:08"/>
    <d v="2012-06-09T13:32:08"/>
    <d v="2012-06-09T13:00:00"/>
    <x v="12"/>
    <d v="2012-06-09T15:00:00"/>
    <d v="2012-06-09T11:29:00"/>
    <x v="74"/>
    <s v="Up"/>
    <n v="1"/>
    <n v="1.35"/>
    <n v="58.1"/>
    <n v="1"/>
    <n v="2"/>
    <n v="9.59"/>
    <n v="10.42"/>
    <n v="2"/>
    <s v="Aquacoustics"/>
  </r>
  <r>
    <d v="2012-06-09T00:00:00"/>
    <d v="1899-12-30T16:31:42"/>
    <d v="2012-06-09T16:31:42"/>
    <d v="2012-06-09T16:00:00"/>
    <x v="11"/>
    <d v="2012-06-09T18:00:00"/>
    <d v="2012-06-09T11:29:00"/>
    <x v="75"/>
    <s v="Up"/>
    <n v="1"/>
    <n v="4.3600000000000003"/>
    <n v="93"/>
    <n v="1"/>
    <n v="2"/>
    <n v="9.59"/>
    <n v="10.42"/>
    <n v="2"/>
    <s v="Aquacoustics"/>
  </r>
  <r>
    <d v="2012-06-09T00:00:00"/>
    <d v="1899-12-30T16:42:21"/>
    <d v="2012-06-09T16:42:21"/>
    <d v="2012-06-09T16:00:00"/>
    <x v="11"/>
    <d v="2012-06-09T18:00:00"/>
    <d v="2012-06-09T11:29:00"/>
    <x v="76"/>
    <s v="Up"/>
    <n v="1"/>
    <n v="2.72"/>
    <n v="63.1"/>
    <n v="1"/>
    <n v="2"/>
    <n v="9.59"/>
    <n v="10.42"/>
    <n v="2"/>
    <s v="Aquacoustics"/>
  </r>
  <r>
    <d v="2012-06-10T00:00:00"/>
    <d v="1899-12-30T01:29:59"/>
    <d v="2012-06-10T01:29:59"/>
    <d v="2012-06-10T01:00:00"/>
    <x v="6"/>
    <d v="2012-06-10T00:00:00"/>
    <d v="2012-06-10T00:23:00"/>
    <x v="77"/>
    <s v="Up"/>
    <n v="1"/>
    <n v="15.99"/>
    <n v="102.9"/>
    <n v="2"/>
    <n v="2"/>
    <n v="9.59"/>
    <n v="10.42"/>
    <n v="2"/>
    <s v="Aquacoustics"/>
  </r>
  <r>
    <d v="2012-06-10T00:00:00"/>
    <d v="1899-12-30T01:37:13"/>
    <d v="2012-06-10T01:37:13"/>
    <d v="2012-06-10T01:00:00"/>
    <x v="6"/>
    <d v="2012-06-10T03:00:00"/>
    <d v="2012-06-10T00:23:00"/>
    <x v="78"/>
    <s v="Up"/>
    <n v="1"/>
    <n v="2.42"/>
    <n v="92.4"/>
    <n v="1"/>
    <n v="2"/>
    <n v="9.59"/>
    <n v="10.42"/>
    <n v="2"/>
    <s v="Aquacoustics"/>
  </r>
  <r>
    <d v="2012-06-10T00:00:00"/>
    <d v="1899-12-30T04:30:45"/>
    <d v="2012-06-10T04:30:45"/>
    <d v="2012-06-10T04:00:00"/>
    <x v="0"/>
    <d v="2012-06-10T06:00:00"/>
    <d v="2012-06-10T00:23:00"/>
    <x v="79"/>
    <s v="Up"/>
    <n v="1"/>
    <n v="1.23"/>
    <n v="81.2"/>
    <n v="1"/>
    <n v="2"/>
    <n v="9.59"/>
    <n v="10.42"/>
    <n v="2"/>
    <s v="Aquacoustics"/>
  </r>
  <r>
    <d v="2012-06-10T00:00:00"/>
    <d v="1899-12-30T05:12:11"/>
    <d v="2012-06-10T05:12:11"/>
    <d v="2012-06-10T05:00:00"/>
    <x v="18"/>
    <d v="2012-06-10T06:00:00"/>
    <d v="2012-06-10T00:23:00"/>
    <x v="80"/>
    <s v="Up"/>
    <n v="1"/>
    <n v="2.74"/>
    <n v="48"/>
    <n v="1"/>
    <n v="2"/>
    <n v="9.59"/>
    <n v="10.42"/>
    <n v="2"/>
    <s v="Aquacoustics"/>
  </r>
  <r>
    <d v="2012-06-10T00:00:00"/>
    <d v="1899-12-30T07:44:52"/>
    <d v="2012-06-10T07:44:52"/>
    <d v="2012-06-10T07:00:00"/>
    <x v="15"/>
    <d v="2012-06-10T09:00:00"/>
    <d v="2012-06-10T00:23:00"/>
    <x v="81"/>
    <s v="Up"/>
    <n v="1"/>
    <n v="10.07"/>
    <n v="95.1"/>
    <n v="1"/>
    <n v="2"/>
    <n v="9.59"/>
    <n v="10.42"/>
    <n v="1"/>
    <s v="Aquacoustics"/>
  </r>
  <r>
    <d v="2012-06-10T00:00:00"/>
    <d v="1899-12-30T07:58:08"/>
    <d v="2012-06-10T07:58:08"/>
    <d v="2012-06-10T07:00:00"/>
    <x v="15"/>
    <d v="2012-06-10T09:00:00"/>
    <d v="2012-06-10T00:23:00"/>
    <x v="82"/>
    <s v="Up"/>
    <n v="1"/>
    <n v="15.81"/>
    <n v="103.1"/>
    <n v="2"/>
    <n v="2"/>
    <n v="9.59"/>
    <n v="10.42"/>
    <n v="2"/>
    <s v="Aquacoustics"/>
  </r>
  <r>
    <d v="2012-06-10T00:00:00"/>
    <d v="1899-12-30T08:42:32"/>
    <d v="2012-06-10T08:42:32"/>
    <d v="2012-06-10T08:00:00"/>
    <x v="16"/>
    <d v="2012-06-10T09:00:00"/>
    <d v="2012-06-10T00:23:00"/>
    <x v="83"/>
    <s v="Up"/>
    <n v="1"/>
    <n v="4.33"/>
    <n v="91.4"/>
    <n v="1"/>
    <n v="2"/>
    <n v="9.59"/>
    <n v="10.42"/>
    <n v="2"/>
    <s v="Aquacoustics"/>
  </r>
  <r>
    <d v="2012-06-10T00:00:00"/>
    <d v="1899-12-30T10:35:57"/>
    <d v="2012-06-10T10:35:57"/>
    <d v="2012-06-10T10:00:00"/>
    <x v="17"/>
    <d v="2012-06-10T12:00:00"/>
    <d v="2012-06-10T00:23:00"/>
    <x v="84"/>
    <s v="Up"/>
    <n v="1"/>
    <n v="2.93"/>
    <n v="47.4"/>
    <n v="1"/>
    <n v="2"/>
    <n v="9.59"/>
    <n v="10.42"/>
    <n v="2"/>
    <s v="Aquacoustics"/>
  </r>
  <r>
    <d v="2012-06-10T00:00:00"/>
    <d v="1899-12-30T15:33:49"/>
    <d v="2012-06-10T15:33:49"/>
    <d v="2012-06-10T15:00:00"/>
    <x v="10"/>
    <d v="2012-06-10T15:00:00"/>
    <d v="2012-06-10T12:26:00"/>
    <x v="85"/>
    <s v="Up"/>
    <n v="1"/>
    <n v="1.56"/>
    <n v="54.7"/>
    <n v="1"/>
    <n v="2"/>
    <n v="9.59"/>
    <n v="10.42"/>
    <n v="2"/>
    <s v="Aquacoustics"/>
  </r>
  <r>
    <d v="2012-06-10T00:00:00"/>
    <d v="1899-12-30T18:02:02"/>
    <d v="2012-06-10T18:02:02"/>
    <d v="2012-06-10T18:00:00"/>
    <x v="14"/>
    <d v="2012-06-10T18:00:00"/>
    <d v="2012-06-10T12:26:00"/>
    <x v="86"/>
    <s v="Up"/>
    <n v="1"/>
    <n v="2.08"/>
    <n v="45.6"/>
    <n v="1"/>
    <n v="2"/>
    <n v="9.59"/>
    <n v="10.42"/>
    <n v="2"/>
    <s v="Aquacoustics"/>
  </r>
  <r>
    <d v="2012-06-10T00:00:00"/>
    <d v="1899-12-30T18:35:17"/>
    <d v="2012-06-10T18:35:17"/>
    <d v="2012-06-10T18:00:00"/>
    <x v="14"/>
    <d v="2012-06-10T18:00:00"/>
    <d v="2012-06-10T12:26:00"/>
    <x v="87"/>
    <s v="Up"/>
    <n v="1"/>
    <n v="2.3199999999999998"/>
    <n v="51.3"/>
    <n v="1"/>
    <n v="2"/>
    <n v="9.59"/>
    <n v="10.42"/>
    <n v="2"/>
    <s v="Aquacoustics"/>
  </r>
  <r>
    <d v="2012-06-10T00:00:00"/>
    <d v="1899-12-30T21:55:42"/>
    <d v="2012-06-10T21:55:42"/>
    <d v="2012-06-10T21:00:00"/>
    <x v="20"/>
    <d v="2012-06-10T21:00:00"/>
    <d v="2012-06-10T12:26:00"/>
    <x v="88"/>
    <s v="Up"/>
    <n v="1"/>
    <n v="11.36"/>
    <n v="53.6"/>
    <n v="2"/>
    <n v="2"/>
    <n v="9.59"/>
    <n v="10.42"/>
    <n v="2"/>
    <s v="Aquacoustics"/>
  </r>
  <r>
    <d v="2012-06-11T00:00:00"/>
    <d v="1899-12-30T00:14:51"/>
    <d v="2012-06-11T00:14:51"/>
    <d v="2012-06-11T00:00:00"/>
    <x v="5"/>
    <d v="2012-06-11T00:00:00"/>
    <d v="2012-06-10T12:26:00"/>
    <x v="89"/>
    <s v="Up"/>
    <n v="1"/>
    <n v="0.9"/>
    <n v="69.3"/>
    <n v="1"/>
    <n v="2"/>
    <n v="9.59"/>
    <n v="10.42"/>
    <n v="2"/>
    <s v="Aquacoustics"/>
  </r>
  <r>
    <d v="2012-06-11T00:00:00"/>
    <d v="1899-12-30T01:14:12"/>
    <d v="2012-06-11T01:14:12"/>
    <d v="2012-06-11T01:00:00"/>
    <x v="6"/>
    <d v="2012-06-11T00:00:00"/>
    <d v="2012-06-10T12:26:00"/>
    <x v="90"/>
    <s v="Up"/>
    <n v="1"/>
    <n v="2.95"/>
    <n v="73.900000000000006"/>
    <n v="1"/>
    <n v="2"/>
    <n v="9.59"/>
    <n v="10.42"/>
    <n v="2"/>
    <s v="Aquacoustics"/>
  </r>
  <r>
    <d v="2012-06-11T00:00:00"/>
    <d v="1899-12-30T01:33:32"/>
    <d v="2012-06-11T01:33:32"/>
    <d v="2012-06-11T01:00:00"/>
    <x v="6"/>
    <d v="2012-06-11T03:00:00"/>
    <d v="2012-06-11T01:15:00"/>
    <x v="91"/>
    <s v="Up"/>
    <n v="1"/>
    <n v="3.5"/>
    <n v="75.400000000000006"/>
    <n v="1"/>
    <n v="2"/>
    <n v="9.59"/>
    <n v="10.42"/>
    <n v="2"/>
    <s v="Aquacoustics"/>
  </r>
  <r>
    <d v="2012-06-11T00:00:00"/>
    <d v="1899-12-30T01:41:28"/>
    <d v="2012-06-11T01:41:28"/>
    <d v="2012-06-11T01:00:00"/>
    <x v="6"/>
    <d v="2012-06-11T03:00:00"/>
    <d v="2012-06-11T01:15:00"/>
    <x v="92"/>
    <s v="Up"/>
    <n v="1"/>
    <n v="1.57"/>
    <n v="60.2"/>
    <n v="1"/>
    <n v="2"/>
    <n v="9.59"/>
    <n v="10.42"/>
    <n v="2"/>
    <s v="Aquacoustics"/>
  </r>
  <r>
    <d v="2012-06-11T00:00:00"/>
    <d v="1899-12-30T01:43:12"/>
    <d v="2012-06-11T01:43:12"/>
    <d v="2012-06-11T01:00:00"/>
    <x v="6"/>
    <d v="2012-06-11T03:00:00"/>
    <d v="2012-06-11T01:15:00"/>
    <x v="93"/>
    <s v="Up"/>
    <n v="1"/>
    <n v="7.04"/>
    <n v="97"/>
    <n v="1"/>
    <n v="2"/>
    <n v="9.59"/>
    <n v="10.42"/>
    <n v="2"/>
    <s v="Aquacoustics"/>
  </r>
  <r>
    <d v="2012-06-11T00:00:00"/>
    <d v="1899-12-30T02:04:07"/>
    <d v="2012-06-11T02:04:07"/>
    <d v="2012-06-11T02:00:00"/>
    <x v="2"/>
    <d v="2012-06-11T03:00:00"/>
    <d v="2012-06-11T01:15:00"/>
    <x v="94"/>
    <s v="Up"/>
    <n v="1"/>
    <n v="8.85"/>
    <n v="102.9"/>
    <n v="1"/>
    <n v="2"/>
    <n v="9.59"/>
    <n v="10.42"/>
    <n v="2"/>
    <s v="Aquacoustics"/>
  </r>
  <r>
    <d v="2012-06-11T00:00:00"/>
    <d v="1899-12-30T02:06:31"/>
    <d v="2012-06-11T02:06:31"/>
    <d v="2012-06-11T02:00:00"/>
    <x v="2"/>
    <d v="2012-06-11T03:00:00"/>
    <d v="2012-06-11T01:15:00"/>
    <x v="95"/>
    <s v="Up"/>
    <n v="1"/>
    <n v="7.91"/>
    <n v="63.6"/>
    <n v="1"/>
    <n v="2"/>
    <n v="9.59"/>
    <n v="10.42"/>
    <n v="2"/>
    <s v="Aquacoustics"/>
  </r>
  <r>
    <d v="2012-06-11T00:00:00"/>
    <d v="1899-12-30T02:08:52"/>
    <d v="2012-06-11T02:08:52"/>
    <d v="2012-06-11T02:00:00"/>
    <x v="2"/>
    <d v="2012-06-11T03:00:00"/>
    <d v="2012-06-11T01:15:00"/>
    <x v="96"/>
    <s v="Up"/>
    <n v="1"/>
    <n v="3.25"/>
    <n v="68.900000000000006"/>
    <n v="1"/>
    <n v="2"/>
    <n v="9.59"/>
    <n v="10.42"/>
    <n v="2"/>
    <s v="Aquacoustics"/>
  </r>
  <r>
    <d v="2012-06-11T00:00:00"/>
    <d v="1899-12-30T02:12:20"/>
    <d v="2012-06-11T02:12:20"/>
    <d v="2012-06-11T02:00:00"/>
    <x v="2"/>
    <d v="2012-06-11T03:00:00"/>
    <d v="2012-06-11T01:15:00"/>
    <x v="97"/>
    <s v="Up"/>
    <n v="1"/>
    <n v="9.84"/>
    <n v="105.6"/>
    <n v="1"/>
    <n v="2"/>
    <n v="9.59"/>
    <n v="10.42"/>
    <n v="1"/>
    <s v="Aquacoustics"/>
  </r>
  <r>
    <d v="2012-06-11T00:00:00"/>
    <d v="1899-12-30T02:19:01"/>
    <d v="2012-06-11T02:19:01"/>
    <d v="2012-06-11T02:00:00"/>
    <x v="2"/>
    <d v="2012-06-11T03:00:00"/>
    <d v="2012-06-11T01:15:00"/>
    <x v="98"/>
    <s v="Up"/>
    <n v="1"/>
    <n v="10.15"/>
    <n v="93.7"/>
    <n v="2"/>
    <n v="2"/>
    <n v="9.59"/>
    <n v="10.42"/>
    <n v="1"/>
    <s v="Aquacoustics"/>
  </r>
  <r>
    <d v="2012-06-11T00:00:00"/>
    <d v="1899-12-30T05:30:36"/>
    <d v="2012-06-11T05:30:36"/>
    <d v="2012-06-11T05:00:00"/>
    <x v="18"/>
    <d v="2012-06-11T06:00:00"/>
    <d v="2012-06-11T01:15:00"/>
    <x v="99"/>
    <s v="Up"/>
    <n v="1"/>
    <n v="1.77"/>
    <n v="57.8"/>
    <n v="1"/>
    <n v="2"/>
    <n v="9.59"/>
    <n v="10.42"/>
    <n v="2"/>
    <s v="Aquacoustics"/>
  </r>
  <r>
    <d v="2012-06-11T00:00:00"/>
    <d v="1899-12-30T05:44:14"/>
    <d v="2012-06-11T05:44:14"/>
    <d v="2012-06-11T05:00:00"/>
    <x v="18"/>
    <d v="2012-06-11T06:00:00"/>
    <d v="2012-06-11T01:15:00"/>
    <x v="100"/>
    <s v="Up"/>
    <n v="1"/>
    <n v="5.18"/>
    <n v="76.2"/>
    <n v="1"/>
    <n v="2"/>
    <n v="9.59"/>
    <n v="10.42"/>
    <n v="2"/>
    <s v="Aquacoustics"/>
  </r>
  <r>
    <d v="2012-06-11T00:00:00"/>
    <d v="1899-12-30T06:06:40"/>
    <d v="2012-06-11T06:06:40"/>
    <d v="2012-06-11T06:00:00"/>
    <x v="7"/>
    <d v="2012-06-11T06:00:00"/>
    <d v="2012-06-11T01:15:00"/>
    <x v="101"/>
    <s v="Up"/>
    <n v="1"/>
    <n v="1.93"/>
    <n v="51.5"/>
    <n v="1"/>
    <n v="2"/>
    <n v="9.59"/>
    <n v="10.42"/>
    <n v="2"/>
    <s v="Aquacoustics"/>
  </r>
  <r>
    <d v="2012-06-11T00:00:00"/>
    <d v="1899-12-30T09:14:21"/>
    <d v="2012-06-11T09:14:21"/>
    <d v="2012-06-11T09:00:00"/>
    <x v="19"/>
    <d v="2012-06-11T09:00:00"/>
    <d v="2012-06-11T01:15:00"/>
    <x v="102"/>
    <s v="Dn"/>
    <n v="-1"/>
    <n v="2.86"/>
    <n v="42.8"/>
    <n v="1"/>
    <n v="2"/>
    <n v="9.59"/>
    <n v="10.42"/>
    <n v="-2"/>
    <s v="Aquacoustics"/>
  </r>
  <r>
    <d v="2012-06-11T00:00:00"/>
    <d v="1899-12-30T09:43:18"/>
    <d v="2012-06-11T09:43:18"/>
    <d v="2012-06-11T09:00:00"/>
    <x v="19"/>
    <d v="2012-06-11T09:00:00"/>
    <d v="2012-06-11T01:15:00"/>
    <x v="103"/>
    <s v="Up"/>
    <n v="1"/>
    <n v="4.43"/>
    <n v="79.7"/>
    <n v="1"/>
    <n v="2"/>
    <n v="9.59"/>
    <n v="10.42"/>
    <n v="2"/>
    <s v="Aquacoustics"/>
  </r>
  <r>
    <d v="2012-06-11T00:00:00"/>
    <d v="1899-12-30T11:39:36"/>
    <d v="2012-06-11T11:39:36"/>
    <d v="2012-06-11T11:00:00"/>
    <x v="1"/>
    <d v="2012-06-11T12:00:00"/>
    <d v="2012-06-11T01:15:00"/>
    <x v="104"/>
    <s v="Up"/>
    <n v="1"/>
    <n v="7.95"/>
    <n v="70.900000000000006"/>
    <n v="1"/>
    <n v="2"/>
    <n v="9.59"/>
    <n v="10.42"/>
    <n v="2"/>
    <s v="Aquacoustics"/>
  </r>
  <r>
    <d v="2012-06-11T00:00:00"/>
    <d v="1899-12-30T12:06:03"/>
    <d v="2012-06-11T12:06:03"/>
    <d v="2012-06-11T12:00:00"/>
    <x v="21"/>
    <d v="2012-06-11T12:00:00"/>
    <d v="2012-06-11T01:15:00"/>
    <x v="105"/>
    <s v="Up"/>
    <n v="1"/>
    <n v="1.18"/>
    <n v="64.900000000000006"/>
    <n v="1"/>
    <n v="2"/>
    <n v="9.59"/>
    <n v="10.42"/>
    <n v="2"/>
    <s v="Aquacoustics"/>
  </r>
  <r>
    <d v="2012-06-11T00:00:00"/>
    <d v="1899-12-30T15:35:32"/>
    <d v="2012-06-11T15:35:32"/>
    <d v="2012-06-11T15:00:00"/>
    <x v="10"/>
    <d v="2012-06-11T15:00:00"/>
    <d v="2012-06-11T13:31:00"/>
    <x v="106"/>
    <s v="Up"/>
    <n v="1"/>
    <n v="4.74"/>
    <n v="81.599999999999994"/>
    <n v="1"/>
    <n v="2"/>
    <n v="9.59"/>
    <n v="10.42"/>
    <n v="2"/>
    <s v="Aquacoustics"/>
  </r>
  <r>
    <d v="2012-06-11T00:00:00"/>
    <d v="1899-12-30T15:41:48"/>
    <d v="2012-06-11T15:41:48"/>
    <d v="2012-06-11T15:00:00"/>
    <x v="10"/>
    <d v="2012-06-11T15:00:00"/>
    <d v="2012-06-11T13:31:00"/>
    <x v="107"/>
    <s v="Up"/>
    <n v="1"/>
    <n v="2"/>
    <n v="53.4"/>
    <n v="1"/>
    <n v="2"/>
    <n v="9.59"/>
    <n v="10.42"/>
    <n v="2"/>
    <s v="Aquacoustics"/>
  </r>
  <r>
    <d v="2012-06-11T00:00:00"/>
    <d v="1899-12-30T16:59:57"/>
    <d v="2012-06-11T16:59:57"/>
    <d v="2012-06-11T16:00:00"/>
    <x v="11"/>
    <d v="2012-06-11T18:00:00"/>
    <d v="2012-06-11T13:31:00"/>
    <x v="108"/>
    <s v="Up"/>
    <n v="1"/>
    <n v="11.15"/>
    <n v="74.2"/>
    <n v="2"/>
    <n v="2"/>
    <n v="9.59"/>
    <n v="10.42"/>
    <n v="2"/>
    <s v="Aquacoustics"/>
  </r>
  <r>
    <d v="2012-06-11T00:00:00"/>
    <d v="1899-12-30T23:12:02"/>
    <d v="2012-06-11T23:12:02"/>
    <d v="2012-06-11T23:00:00"/>
    <x v="8"/>
    <d v="2012-06-12T00:00:00"/>
    <d v="2012-06-11T13:31:00"/>
    <x v="109"/>
    <s v="Up"/>
    <n v="1"/>
    <n v="7.42"/>
    <n v="101.4"/>
    <n v="1"/>
    <n v="2"/>
    <n v="9.59"/>
    <n v="10.42"/>
    <n v="2"/>
    <s v="Aquacoustics"/>
  </r>
  <r>
    <d v="2012-06-12T00:00:00"/>
    <d v="1899-12-30T02:08:22"/>
    <d v="2012-06-12T02:08:22"/>
    <d v="2012-06-12T02:00:00"/>
    <x v="2"/>
    <d v="2012-06-12T03:00:00"/>
    <d v="2012-06-11T13:31:00"/>
    <x v="110"/>
    <s v="Up"/>
    <n v="1"/>
    <n v="6.02"/>
    <n v="63.3"/>
    <n v="1"/>
    <n v="2"/>
    <n v="9.59"/>
    <n v="10.42"/>
    <n v="2"/>
    <s v="Aquacoustics"/>
  </r>
  <r>
    <d v="2012-06-12T00:00:00"/>
    <d v="1899-12-30T03:46:25"/>
    <d v="2012-06-12T03:46:25"/>
    <d v="2012-06-12T03:00:00"/>
    <x v="4"/>
    <d v="2012-06-12T03:00:00"/>
    <d v="2012-06-12T02:09:00"/>
    <x v="111"/>
    <s v="Up"/>
    <n v="1"/>
    <n v="18.95"/>
    <n v="91"/>
    <n v="2"/>
    <n v="2"/>
    <n v="9.59"/>
    <n v="10.42"/>
    <n v="2"/>
    <s v="Aquacoustics"/>
  </r>
  <r>
    <d v="2012-06-12T00:00:00"/>
    <d v="1899-12-30T04:52:34"/>
    <d v="2012-06-12T04:52:34"/>
    <d v="2012-06-12T04:00:00"/>
    <x v="0"/>
    <d v="2012-06-12T06:00:00"/>
    <d v="2012-06-12T02:09:00"/>
    <x v="112"/>
    <s v="Up"/>
    <n v="1"/>
    <n v="18.850000000000001"/>
    <n v="102.9"/>
    <n v="2"/>
    <n v="2"/>
    <n v="9.59"/>
    <n v="10.42"/>
    <n v="2"/>
    <s v="Aquacoustics"/>
  </r>
  <r>
    <d v="2012-06-12T00:00:00"/>
    <d v="1899-12-30T15:34:42"/>
    <d v="2012-06-12T15:34:42"/>
    <d v="2012-06-12T15:00:00"/>
    <x v="10"/>
    <d v="2012-06-12T15:00:00"/>
    <d v="2012-06-12T14:44:00"/>
    <x v="113"/>
    <s v="Dn"/>
    <n v="-1"/>
    <n v="3.25"/>
    <n v="65.7"/>
    <n v="1"/>
    <n v="2"/>
    <n v="9.59"/>
    <n v="10.42"/>
    <n v="-2"/>
    <s v="Aquacoustics"/>
  </r>
  <r>
    <d v="2012-06-12T00:00:00"/>
    <d v="1899-12-30T15:56:19"/>
    <d v="2012-06-12T15:56:19"/>
    <d v="2012-06-12T15:00:00"/>
    <x v="10"/>
    <d v="2012-06-12T15:00:00"/>
    <d v="2012-06-12T14:44:00"/>
    <x v="114"/>
    <s v="Up"/>
    <n v="1"/>
    <n v="9.74"/>
    <n v="89"/>
    <n v="2"/>
    <n v="2"/>
    <n v="9.59"/>
    <n v="10.42"/>
    <n v="1"/>
    <s v="Aquacoustics"/>
  </r>
  <r>
    <d v="2012-06-12T00:00:00"/>
    <d v="1899-12-30T17:09:48"/>
    <d v="2012-06-12T17:09:48"/>
    <d v="2012-06-12T17:00:00"/>
    <x v="13"/>
    <d v="2012-06-12T18:00:00"/>
    <d v="2012-06-12T14:44:00"/>
    <x v="115"/>
    <s v="Up"/>
    <n v="1"/>
    <n v="7.66"/>
    <n v="103.7"/>
    <n v="1"/>
    <n v="2"/>
    <n v="9.59"/>
    <n v="10.42"/>
    <n v="2"/>
    <s v="Aquacoustics"/>
  </r>
  <r>
    <d v="2012-06-12T00:00:00"/>
    <d v="1899-12-30T22:43:30"/>
    <d v="2012-06-12T22:43:30"/>
    <d v="2012-06-12T22:00:00"/>
    <x v="22"/>
    <d v="2012-06-13T00:00:00"/>
    <d v="2012-06-12T14:44:00"/>
    <x v="116"/>
    <s v="Up"/>
    <n v="1"/>
    <n v="7.35"/>
    <n v="71.2"/>
    <n v="1"/>
    <n v="2"/>
    <n v="9.59"/>
    <n v="10.42"/>
    <n v="2"/>
    <s v="Aquacoustics"/>
  </r>
  <r>
    <d v="2012-06-12T00:00:00"/>
    <d v="1899-12-30T23:31:29"/>
    <d v="2012-06-12T23:31:29"/>
    <d v="2012-06-12T23:00:00"/>
    <x v="8"/>
    <d v="2012-06-13T00:00:00"/>
    <d v="2012-06-12T14:44:00"/>
    <x v="117"/>
    <s v="Up"/>
    <n v="1"/>
    <n v="1.23"/>
    <n v="58.6"/>
    <n v="1"/>
    <n v="2"/>
    <n v="9.59"/>
    <n v="10.42"/>
    <n v="2"/>
    <s v="Aquacoustics"/>
  </r>
  <r>
    <d v="2012-06-13T00:00:00"/>
    <d v="1899-12-30T01:38:25"/>
    <d v="2012-06-13T01:38:25"/>
    <d v="2012-06-13T01:00:00"/>
    <x v="6"/>
    <d v="2012-06-13T03:00:00"/>
    <d v="2012-06-12T14:44:00"/>
    <x v="118"/>
    <s v="Up"/>
    <n v="1"/>
    <n v="2.9"/>
    <n v="89.5"/>
    <n v="1"/>
    <n v="2"/>
    <n v="9.59"/>
    <n v="10.42"/>
    <n v="2"/>
    <s v="Aquacoustics"/>
  </r>
  <r>
    <d v="2012-06-13T00:00:00"/>
    <d v="1899-12-30T04:08:51"/>
    <d v="2012-06-13T04:08:51"/>
    <d v="2012-06-13T04:00:00"/>
    <x v="0"/>
    <d v="2012-06-13T03:00:00"/>
    <d v="2012-06-13T03:05:00"/>
    <x v="119"/>
    <s v="Up"/>
    <n v="1"/>
    <n v="7.79"/>
    <n v="101.4"/>
    <n v="1"/>
    <n v="2"/>
    <n v="9.59"/>
    <n v="10.42"/>
    <n v="2"/>
    <s v="Aquacoustics"/>
  </r>
  <r>
    <d v="2012-06-13T00:00:00"/>
    <d v="1899-12-30T04:23:00"/>
    <d v="2012-06-13T04:23:00"/>
    <d v="2012-06-13T04:00:00"/>
    <x v="0"/>
    <d v="2012-06-13T03:00:00"/>
    <d v="2012-06-13T03:05:00"/>
    <x v="120"/>
    <s v="Up"/>
    <n v="1"/>
    <n v="10.58"/>
    <n v="80.599999999999994"/>
    <n v="2"/>
    <n v="2"/>
    <n v="9.59"/>
    <n v="10.42"/>
    <n v="2"/>
    <s v="Aquacoustics"/>
  </r>
  <r>
    <d v="2012-06-13T00:00:00"/>
    <d v="1899-12-30T19:04:03"/>
    <d v="2012-06-13T19:04:03"/>
    <d v="2012-06-13T19:00:00"/>
    <x v="23"/>
    <d v="2012-06-13T18:00:00"/>
    <d v="2012-06-13T16:14:00"/>
    <x v="121"/>
    <s v="Dn"/>
    <n v="-1"/>
    <n v="2.95"/>
    <n v="47.6"/>
    <n v="1"/>
    <n v="2"/>
    <n v="9.59"/>
    <n v="10.42"/>
    <n v="-2"/>
    <s v="Aquacoustics"/>
  </r>
  <r>
    <d v="2012-06-14T00:00:00"/>
    <d v="1899-12-30T00:10:11"/>
    <d v="2012-06-14T00:10:11"/>
    <d v="2012-06-14T00:00:00"/>
    <x v="5"/>
    <d v="2012-06-14T00:00:00"/>
    <d v="2012-06-13T16:14:00"/>
    <x v="122"/>
    <s v="Up"/>
    <n v="1"/>
    <n v="6.33"/>
    <n v="108.4"/>
    <n v="1"/>
    <n v="2"/>
    <n v="9.59"/>
    <n v="10.42"/>
    <n v="2"/>
    <s v="Aquacoustics"/>
  </r>
  <r>
    <d v="2012-06-14T00:00:00"/>
    <d v="1899-12-30T04:31:04"/>
    <d v="2012-06-14T04:31:04"/>
    <d v="2012-06-14T04:00:00"/>
    <x v="0"/>
    <d v="2012-06-14T06:00:00"/>
    <d v="2012-06-14T04:03:00"/>
    <x v="123"/>
    <s v="Up"/>
    <n v="1"/>
    <n v="4.87"/>
    <n v="100.8"/>
    <n v="1"/>
    <n v="2"/>
    <n v="9.59"/>
    <n v="10.42"/>
    <n v="2"/>
    <s v="Aquacoustics"/>
  </r>
  <r>
    <d v="2012-06-14T00:00:00"/>
    <d v="1899-12-30T10:38:29"/>
    <d v="2012-06-14T10:38:29"/>
    <d v="2012-06-14T10:00:00"/>
    <x v="17"/>
    <d v="2012-06-14T12:00:00"/>
    <d v="2012-06-14T04:03:00"/>
    <x v="124"/>
    <s v="Up"/>
    <n v="1"/>
    <n v="6.21"/>
    <n v="89.7"/>
    <n v="1"/>
    <n v="2"/>
    <n v="9.59"/>
    <n v="10.42"/>
    <n v="2"/>
    <s v="Aquacoustics"/>
  </r>
  <r>
    <d v="2012-06-14T00:00:00"/>
    <d v="1899-12-30T12:08:00"/>
    <d v="2012-06-14T12:08:00"/>
    <d v="2012-06-14T12:00:00"/>
    <x v="21"/>
    <d v="2012-06-14T12:00:00"/>
    <d v="2012-06-14T04:03:00"/>
    <x v="125"/>
    <s v="Up"/>
    <n v="1"/>
    <n v="2.09"/>
    <n v="62.8"/>
    <n v="1"/>
    <n v="2"/>
    <n v="9.59"/>
    <n v="10.42"/>
    <n v="2"/>
    <s v="Aquacoustics"/>
  </r>
  <r>
    <d v="2012-06-14T00:00:00"/>
    <d v="1899-12-30T12:35:26"/>
    <d v="2012-06-14T12:35:26"/>
    <d v="2012-06-14T12:00:00"/>
    <x v="21"/>
    <d v="2012-06-14T12:00:00"/>
    <d v="2012-06-14T04:03:00"/>
    <x v="126"/>
    <s v="Up"/>
    <n v="1"/>
    <n v="2.1800000000000002"/>
    <n v="56.5"/>
    <n v="1"/>
    <n v="2"/>
    <n v="9.59"/>
    <n v="10.42"/>
    <n v="2"/>
    <s v="Aquacoustics"/>
  </r>
  <r>
    <d v="2012-06-14T00:00:00"/>
    <d v="1899-12-30T12:38:33"/>
    <d v="2012-06-14T12:38:33"/>
    <d v="2012-06-14T12:00:00"/>
    <x v="21"/>
    <d v="2012-06-14T12:00:00"/>
    <d v="2012-06-14T04:03:00"/>
    <x v="127"/>
    <s v="Up"/>
    <n v="1"/>
    <n v="1.97"/>
    <n v="52.7"/>
    <n v="1"/>
    <n v="2"/>
    <n v="9.59"/>
    <n v="10.42"/>
    <n v="2"/>
    <s v="Aquacoustics"/>
  </r>
  <r>
    <d v="2012-06-14T00:00:00"/>
    <d v="1899-12-30T15:41:56"/>
    <d v="2012-06-14T15:41:56"/>
    <d v="2012-06-14T15:00:00"/>
    <x v="10"/>
    <d v="2012-06-14T15:00:00"/>
    <d v="2012-06-14T04:03:00"/>
    <x v="128"/>
    <s v="Up"/>
    <n v="1"/>
    <n v="8.1199999999999992"/>
    <n v="113.6"/>
    <n v="1"/>
    <n v="2"/>
    <n v="9.59"/>
    <n v="10.42"/>
    <n v="2"/>
    <s v="Aquacoustics"/>
  </r>
  <r>
    <d v="2012-06-14T00:00:00"/>
    <d v="1899-12-30T15:52:48"/>
    <d v="2012-06-14T15:52:48"/>
    <d v="2012-06-14T15:00:00"/>
    <x v="10"/>
    <d v="2012-06-14T15:00:00"/>
    <d v="2012-06-14T04:03:00"/>
    <x v="129"/>
    <s v="Up"/>
    <n v="1"/>
    <n v="18.91"/>
    <n v="84.2"/>
    <n v="2"/>
    <n v="2"/>
    <n v="9.59"/>
    <n v="10.42"/>
    <n v="2"/>
    <s v="Aquacoustics"/>
  </r>
  <r>
    <d v="2012-06-14T00:00:00"/>
    <d v="1899-12-30T17:32:03"/>
    <d v="2012-06-14T17:32:03"/>
    <d v="2012-06-14T17:00:00"/>
    <x v="13"/>
    <d v="2012-06-14T18:00:00"/>
    <d v="2012-06-14T17:26:00"/>
    <x v="130"/>
    <s v="Dn"/>
    <n v="-1"/>
    <n v="1.73"/>
    <n v="47.3"/>
    <n v="1"/>
    <n v="2"/>
    <n v="9.59"/>
    <n v="10.42"/>
    <n v="-2"/>
    <s v="Aquacoustics"/>
  </r>
  <r>
    <d v="2012-06-14T00:00:00"/>
    <d v="1899-12-30T17:57:39"/>
    <d v="2012-06-14T17:57:39"/>
    <d v="2012-06-14T17:00:00"/>
    <x v="13"/>
    <d v="2012-06-14T18:00:00"/>
    <d v="2012-06-14T17:26:00"/>
    <x v="131"/>
    <s v="Up"/>
    <n v="1"/>
    <n v="10.31"/>
    <n v="103.1"/>
    <n v="2"/>
    <n v="2"/>
    <n v="9.59"/>
    <n v="10.42"/>
    <n v="1"/>
    <s v="Aquacoustics"/>
  </r>
  <r>
    <d v="2012-06-14T00:00:00"/>
    <d v="1899-12-30T18:01:23"/>
    <d v="2012-06-14T18:01:23"/>
    <d v="2012-06-14T18:00:00"/>
    <x v="14"/>
    <d v="2012-06-14T18:00:00"/>
    <d v="2012-06-14T17:26:00"/>
    <x v="132"/>
    <s v="Up"/>
    <n v="1"/>
    <n v="7.92"/>
    <n v="79.099999999999994"/>
    <n v="1"/>
    <n v="2"/>
    <n v="9.59"/>
    <n v="10.42"/>
    <n v="2"/>
    <s v="Aquacoustics"/>
  </r>
  <r>
    <d v="2012-06-14T00:00:00"/>
    <d v="1899-12-30T21:47:33"/>
    <d v="2012-06-14T21:47:33"/>
    <d v="2012-06-14T21:00:00"/>
    <x v="20"/>
    <d v="2012-06-14T21:00:00"/>
    <d v="2012-06-14T17:26:00"/>
    <x v="133"/>
    <s v="Up"/>
    <n v="1"/>
    <n v="17.809999999999999"/>
    <n v="88.7"/>
    <n v="2"/>
    <n v="2"/>
    <n v="9.59"/>
    <n v="10.42"/>
    <n v="2"/>
    <s v="Aquacoustics"/>
  </r>
  <r>
    <d v="2012-06-14T00:00:00"/>
    <d v="1899-12-30T22:03:41"/>
    <d v="2012-06-14T22:03:41"/>
    <d v="2012-06-14T22:00:00"/>
    <x v="22"/>
    <d v="2012-06-14T21:00:00"/>
    <d v="2012-06-14T17:26:00"/>
    <x v="134"/>
    <s v="Up"/>
    <n v="1"/>
    <n v="9.2200000000000006"/>
    <n v="123.5"/>
    <n v="1"/>
    <n v="2"/>
    <n v="9.59"/>
    <n v="10.42"/>
    <n v="2"/>
    <s v="Aquacoustics"/>
  </r>
  <r>
    <d v="2012-06-14T00:00:00"/>
    <d v="1899-12-30T22:07:44"/>
    <d v="2012-06-14T22:07:44"/>
    <d v="2012-06-14T22:00:00"/>
    <x v="22"/>
    <d v="2012-06-14T21:00:00"/>
    <d v="2012-06-14T17:26:00"/>
    <x v="135"/>
    <s v="Up"/>
    <n v="1"/>
    <n v="8.07"/>
    <n v="106"/>
    <n v="1"/>
    <n v="2"/>
    <n v="9.59"/>
    <n v="10.42"/>
    <n v="2"/>
    <s v="Aquacoustics"/>
  </r>
  <r>
    <d v="2012-06-14T00:00:00"/>
    <d v="1899-12-30T22:08:49"/>
    <d v="2012-06-14T22:08:49"/>
    <d v="2012-06-14T22:00:00"/>
    <x v="22"/>
    <d v="2012-06-14T21:00:00"/>
    <d v="2012-06-14T17:26:00"/>
    <x v="136"/>
    <s v="Up"/>
    <n v="1"/>
    <n v="3.79"/>
    <n v="41.8"/>
    <n v="1"/>
    <n v="2"/>
    <n v="9.59"/>
    <n v="10.42"/>
    <n v="2"/>
    <s v="Aquacoustics"/>
  </r>
  <r>
    <d v="2012-06-14T00:00:00"/>
    <d v="1899-12-30T22:38:44"/>
    <d v="2012-06-14T22:38:44"/>
    <d v="2012-06-14T22:00:00"/>
    <x v="22"/>
    <d v="2012-06-15T00:00:00"/>
    <d v="2012-06-14T17:26:00"/>
    <x v="137"/>
    <s v="Up"/>
    <n v="1"/>
    <n v="3.35"/>
    <n v="43.4"/>
    <n v="1"/>
    <n v="2"/>
    <n v="9.59"/>
    <n v="10.42"/>
    <n v="2"/>
    <s v="Aquacoustics"/>
  </r>
  <r>
    <d v="2012-06-15T00:00:00"/>
    <d v="1899-12-30T05:00:40"/>
    <d v="2012-06-15T05:00:40"/>
    <d v="2012-06-15T05:00:00"/>
    <x v="18"/>
    <d v="2012-06-15T06:00:00"/>
    <d v="2012-06-15T04:58:00"/>
    <x v="138"/>
    <s v="Up"/>
    <n v="1"/>
    <n v="7.09"/>
    <n v="98.4"/>
    <n v="1"/>
    <n v="2"/>
    <n v="9.59"/>
    <n v="10.42"/>
    <n v="2"/>
    <s v="Aquacoustics"/>
  </r>
  <r>
    <d v="2012-06-15T00:00:00"/>
    <d v="1899-12-30T05:40:32"/>
    <d v="2012-06-15T05:40:32"/>
    <d v="2012-06-15T05:00:00"/>
    <x v="18"/>
    <d v="2012-06-15T06:00:00"/>
    <d v="2012-06-15T04:58:00"/>
    <x v="139"/>
    <s v="Up"/>
    <n v="1"/>
    <n v="6.83"/>
    <n v="106.4"/>
    <n v="1"/>
    <n v="2"/>
    <n v="9.59"/>
    <n v="10.42"/>
    <n v="2"/>
    <s v="Aquacoustics"/>
  </r>
  <r>
    <d v="2012-06-15T00:00:00"/>
    <d v="1899-12-30T06:03:12"/>
    <d v="2012-06-15T06:03:12"/>
    <d v="2012-06-15T06:00:00"/>
    <x v="7"/>
    <d v="2012-06-15T06:00:00"/>
    <d v="2012-06-15T04:58:00"/>
    <x v="140"/>
    <s v="Up"/>
    <n v="1"/>
    <n v="7.3"/>
    <n v="90.7"/>
    <n v="1"/>
    <n v="2"/>
    <n v="9.59"/>
    <n v="10.42"/>
    <n v="2"/>
    <s v="Aquacoustics"/>
  </r>
  <r>
    <d v="2012-06-15T00:00:00"/>
    <d v="1899-12-30T06:10:07"/>
    <d v="2012-06-15T06:10:07"/>
    <d v="2012-06-15T06:00:00"/>
    <x v="7"/>
    <d v="2012-06-15T06:00:00"/>
    <d v="2012-06-15T04:58:00"/>
    <x v="141"/>
    <s v="Up"/>
    <n v="1"/>
    <n v="7.44"/>
    <n v="88.9"/>
    <n v="1"/>
    <n v="2"/>
    <n v="9.59"/>
    <n v="10.42"/>
    <n v="2"/>
    <s v="Aquacoustics"/>
  </r>
  <r>
    <d v="2012-06-15T00:00:00"/>
    <d v="1899-12-30T15:35:11"/>
    <d v="2012-06-15T15:35:11"/>
    <d v="2012-06-15T15:00:00"/>
    <x v="10"/>
    <d v="2012-06-15T15:00:00"/>
    <d v="2012-06-15T04:58:00"/>
    <x v="142"/>
    <s v="Up"/>
    <n v="1"/>
    <n v="3.14"/>
    <n v="48.3"/>
    <n v="1"/>
    <n v="2"/>
    <n v="9.59"/>
    <n v="10.42"/>
    <n v="2"/>
    <s v="Aquacoustics"/>
  </r>
  <r>
    <d v="2012-06-15T00:00:00"/>
    <d v="1899-12-30T17:09:30"/>
    <d v="2012-06-15T17:09:30"/>
    <d v="2012-06-15T17:00:00"/>
    <x v="13"/>
    <d v="2012-06-15T18:00:00"/>
    <d v="2012-06-15T04:58:00"/>
    <x v="143"/>
    <s v="Up"/>
    <n v="1"/>
    <n v="7.95"/>
    <n v="112.7"/>
    <n v="1"/>
    <n v="2"/>
    <n v="9.59"/>
    <n v="10.42"/>
    <n v="2"/>
    <s v="Aquacoustics"/>
  </r>
  <r>
    <d v="2012-06-15T00:00:00"/>
    <d v="1899-12-30T21:19:58"/>
    <d v="2012-06-15T21:19:58"/>
    <d v="2012-06-15T21:00:00"/>
    <x v="20"/>
    <d v="2012-06-15T21:00:00"/>
    <d v="2012-06-15T18:20:00"/>
    <x v="144"/>
    <s v="Up"/>
    <n v="1"/>
    <n v="10.58"/>
    <n v="75.5"/>
    <n v="2"/>
    <n v="2"/>
    <n v="9.59"/>
    <n v="10.42"/>
    <n v="2"/>
    <s v="Aquacoustics"/>
  </r>
  <r>
    <d v="2012-06-15T00:00:00"/>
    <d v="1899-12-30T23:44:09"/>
    <d v="2012-06-15T23:44:09"/>
    <d v="2012-06-15T23:00:00"/>
    <x v="8"/>
    <d v="2012-06-16T00:00:00"/>
    <d v="2012-06-15T18:20:00"/>
    <x v="145"/>
    <s v="Up"/>
    <n v="1"/>
    <n v="3.59"/>
    <n v="41.2"/>
    <n v="1"/>
    <n v="2"/>
    <n v="9.59"/>
    <n v="10.42"/>
    <n v="2"/>
    <s v="Aquacoustics"/>
  </r>
  <r>
    <d v="2012-06-16T00:00:00"/>
    <d v="1899-12-30T02:30:08"/>
    <d v="2012-06-16T02:30:08"/>
    <d v="2012-06-16T02:00:00"/>
    <x v="2"/>
    <d v="2012-06-16T03:00:00"/>
    <d v="2012-06-15T18:20:00"/>
    <x v="146"/>
    <s v="Up"/>
    <n v="1"/>
    <n v="1.99"/>
    <n v="46.4"/>
    <n v="1"/>
    <n v="2"/>
    <n v="9.59"/>
    <n v="10.42"/>
    <n v="2"/>
    <s v="Aquacoustics"/>
  </r>
  <r>
    <d v="2012-06-16T00:00:00"/>
    <d v="1899-12-30T02:39:07"/>
    <d v="2012-06-16T02:39:07"/>
    <d v="2012-06-16T02:00:00"/>
    <x v="2"/>
    <d v="2012-06-16T03:00:00"/>
    <d v="2012-06-15T18:20:00"/>
    <x v="147"/>
    <s v="Up"/>
    <n v="1"/>
    <n v="1.1399999999999999"/>
    <n v="51.9"/>
    <n v="1"/>
    <n v="2"/>
    <n v="9.59"/>
    <n v="10.42"/>
    <n v="2"/>
    <s v="Aquacoustics"/>
  </r>
  <r>
    <d v="2012-06-16T00:00:00"/>
    <d v="1899-12-30T06:02:54"/>
    <d v="2012-06-16T06:02:54"/>
    <d v="2012-06-16T06:00:00"/>
    <x v="7"/>
    <d v="2012-06-16T06:00:00"/>
    <d v="2012-06-16T05:45:00"/>
    <x v="148"/>
    <s v="Up"/>
    <n v="1"/>
    <n v="8.82"/>
    <n v="82.8"/>
    <n v="1"/>
    <n v="2"/>
    <n v="9.59"/>
    <n v="10.42"/>
    <n v="2"/>
    <s v="Aquacoustics"/>
  </r>
  <r>
    <d v="2012-06-16T00:00:00"/>
    <d v="1899-12-30T06:36:11"/>
    <d v="2012-06-16T06:36:11"/>
    <d v="2012-06-16T06:00:00"/>
    <x v="7"/>
    <d v="2012-06-16T06:00:00"/>
    <d v="2012-06-16T05:45:00"/>
    <x v="149"/>
    <s v="Up"/>
    <n v="1"/>
    <n v="2.5499999999999998"/>
    <n v="49"/>
    <n v="1"/>
    <n v="2"/>
    <n v="9.59"/>
    <n v="10.42"/>
    <n v="2"/>
    <s v="Aquacoustics"/>
  </r>
  <r>
    <d v="2012-06-16T00:00:00"/>
    <d v="1899-12-30T08:27:58"/>
    <d v="2012-06-16T08:27:58"/>
    <d v="2012-06-16T08:00:00"/>
    <x v="16"/>
    <d v="2012-06-16T09:00:00"/>
    <d v="2012-06-16T05:45:00"/>
    <x v="150"/>
    <s v="Up"/>
    <n v="1"/>
    <n v="16.899999999999999"/>
    <n v="72.400000000000006"/>
    <n v="2"/>
    <n v="2"/>
    <n v="9.59"/>
    <n v="10.42"/>
    <n v="2"/>
    <s v="Aquacoustics"/>
  </r>
  <r>
    <d v="2012-06-16T00:00:00"/>
    <d v="1899-12-30T13:14:10"/>
    <d v="2012-06-16T13:14:10"/>
    <d v="2012-06-16T13:00:00"/>
    <x v="12"/>
    <d v="2012-06-16T12:00:00"/>
    <d v="2012-06-16T05:45:00"/>
    <x v="151"/>
    <s v="Up"/>
    <n v="1"/>
    <n v="7.94"/>
    <n v="110.3"/>
    <n v="1"/>
    <n v="2"/>
    <n v="9.59"/>
    <n v="10.42"/>
    <n v="2"/>
    <s v="Aquacoustics"/>
  </r>
  <r>
    <d v="2012-06-16T00:00:00"/>
    <d v="1899-12-30T13:33:39"/>
    <d v="2012-06-16T13:33:39"/>
    <d v="2012-06-16T13:00:00"/>
    <x v="12"/>
    <d v="2012-06-16T15:00:00"/>
    <d v="2012-06-16T05:45:00"/>
    <x v="70"/>
    <s v="Up"/>
    <n v="1"/>
    <n v="5.38"/>
    <n v="57"/>
    <n v="1"/>
    <n v="2"/>
    <n v="9.59"/>
    <n v="10.42"/>
    <n v="2"/>
    <s v="Aquacoustics"/>
  </r>
  <r>
    <d v="2012-06-16T00:00:00"/>
    <d v="1899-12-30T13:55:47"/>
    <d v="2012-06-16T13:55:47"/>
    <d v="2012-06-16T13:00:00"/>
    <x v="12"/>
    <d v="2012-06-16T15:00:00"/>
    <d v="2012-06-16T05:45:00"/>
    <x v="152"/>
    <s v="Up"/>
    <n v="1"/>
    <n v="10.55"/>
    <n v="96.9"/>
    <n v="2"/>
    <n v="2"/>
    <n v="9.59"/>
    <n v="10.42"/>
    <n v="2"/>
    <s v="Aquacoustics"/>
  </r>
  <r>
    <d v="2012-06-16T00:00:00"/>
    <d v="1899-12-30T14:11:12"/>
    <d v="2012-06-16T14:11:12"/>
    <d v="2012-06-16T14:00:00"/>
    <x v="9"/>
    <d v="2012-06-16T15:00:00"/>
    <d v="2012-06-16T05:45:00"/>
    <x v="153"/>
    <s v="Up"/>
    <n v="1"/>
    <n v="7.6"/>
    <n v="110.4"/>
    <n v="1"/>
    <n v="2"/>
    <n v="9.59"/>
    <n v="10.42"/>
    <n v="2"/>
    <s v="Aquacoustics"/>
  </r>
  <r>
    <d v="2012-06-16T00:00:00"/>
    <d v="1899-12-30T21:50:15"/>
    <d v="2012-06-16T21:50:15"/>
    <d v="2012-06-16T21:00:00"/>
    <x v="20"/>
    <d v="2012-06-16T21:00:00"/>
    <d v="2012-06-16T19:03:00"/>
    <x v="154"/>
    <s v="Up"/>
    <n v="1"/>
    <n v="17.38"/>
    <n v="107.4"/>
    <n v="2"/>
    <n v="2"/>
    <n v="9.59"/>
    <n v="10.42"/>
    <n v="2"/>
    <s v="Aquacoustics"/>
  </r>
  <r>
    <d v="2012-06-16T00:00:00"/>
    <d v="1899-12-30T22:39:18"/>
    <d v="2012-06-16T22:39:18"/>
    <d v="2012-06-16T22:00:00"/>
    <x v="22"/>
    <d v="2012-06-17T00:00:00"/>
    <d v="2012-06-16T19:03:00"/>
    <x v="155"/>
    <s v="Up"/>
    <n v="1"/>
    <n v="8.1300000000000008"/>
    <n v="125.3"/>
    <n v="1"/>
    <n v="2"/>
    <n v="9.59"/>
    <n v="10.42"/>
    <n v="2"/>
    <s v="Aquacoustics"/>
  </r>
  <r>
    <d v="2012-06-17T00:00:00"/>
    <d v="1899-12-30T01:06:50"/>
    <d v="2012-06-17T01:06:50"/>
    <d v="2012-06-17T01:00:00"/>
    <x v="6"/>
    <d v="2012-06-17T00:00:00"/>
    <d v="2012-06-16T19:03:00"/>
    <x v="156"/>
    <s v="Up"/>
    <n v="1"/>
    <n v="3.29"/>
    <n v="52.7"/>
    <n v="1"/>
    <n v="2"/>
    <n v="9.59"/>
    <n v="10.42"/>
    <n v="2"/>
    <s v="Aquacoustics"/>
  </r>
  <r>
    <d v="2012-06-17T00:00:00"/>
    <d v="1899-12-30T01:43:07"/>
    <d v="2012-06-17T01:43:07"/>
    <d v="2012-06-17T01:00:00"/>
    <x v="6"/>
    <d v="2012-06-17T03:00:00"/>
    <d v="2012-06-16T19:03:00"/>
    <x v="157"/>
    <s v="Up"/>
    <n v="1"/>
    <n v="5.98"/>
    <n v="78.2"/>
    <n v="1"/>
    <n v="2"/>
    <n v="9.59"/>
    <n v="10.42"/>
    <n v="2"/>
    <s v="Aquacoustics"/>
  </r>
  <r>
    <d v="2012-06-17T00:00:00"/>
    <d v="1899-12-30T02:38:16"/>
    <d v="2012-06-17T02:38:16"/>
    <d v="2012-06-17T02:00:00"/>
    <x v="2"/>
    <d v="2012-06-17T03:00:00"/>
    <d v="2012-06-16T19:03:00"/>
    <x v="158"/>
    <s v="Up"/>
    <n v="1"/>
    <n v="2.35"/>
    <n v="50.5"/>
    <n v="1"/>
    <n v="2"/>
    <n v="9.59"/>
    <n v="10.42"/>
    <n v="2"/>
    <s v="Aquacoustics"/>
  </r>
  <r>
    <d v="2012-06-17T00:00:00"/>
    <d v="1899-12-30T02:40:07"/>
    <d v="2012-06-17T02:40:07"/>
    <d v="2012-06-17T02:00:00"/>
    <x v="2"/>
    <d v="2012-06-17T03:00:00"/>
    <d v="2012-06-16T19:03:00"/>
    <x v="159"/>
    <s v="Up"/>
    <n v="1"/>
    <n v="7.61"/>
    <n v="97.5"/>
    <n v="1"/>
    <n v="2"/>
    <n v="9.59"/>
    <n v="10.42"/>
    <n v="2"/>
    <s v="Aquacoustics"/>
  </r>
  <r>
    <d v="2012-06-17T00:00:00"/>
    <d v="1899-12-30T03:38:17"/>
    <d v="2012-06-17T03:38:17"/>
    <d v="2012-06-17T03:00:00"/>
    <x v="4"/>
    <d v="2012-06-17T03:00:00"/>
    <d v="2012-06-16T19:03:00"/>
    <x v="160"/>
    <s v="Dn"/>
    <n v="-1"/>
    <n v="3.36"/>
    <n v="50.7"/>
    <n v="1"/>
    <n v="2"/>
    <n v="9.59"/>
    <n v="10.42"/>
    <n v="-2"/>
    <s v="Aquacoustics"/>
  </r>
  <r>
    <d v="2012-06-17T00:00:00"/>
    <d v="1899-12-30T08:04:00"/>
    <d v="2012-06-17T08:04:00"/>
    <d v="2012-06-17T08:00:00"/>
    <x v="16"/>
    <d v="2012-06-17T09:00:00"/>
    <d v="2012-06-17T06:25:00"/>
    <x v="161"/>
    <s v="Up"/>
    <n v="1"/>
    <n v="3.41"/>
    <n v="66.8"/>
    <n v="1"/>
    <n v="2"/>
    <n v="9.59"/>
    <n v="10.42"/>
    <n v="2"/>
    <s v="Aquacoustics"/>
  </r>
  <r>
    <d v="2012-06-17T00:00:00"/>
    <d v="1899-12-30T08:30:07"/>
    <d v="2012-06-17T08:30:07"/>
    <d v="2012-06-17T08:00:00"/>
    <x v="16"/>
    <d v="2012-06-17T09:00:00"/>
    <d v="2012-06-17T06:25:00"/>
    <x v="162"/>
    <s v="Up"/>
    <n v="1"/>
    <n v="1.37"/>
    <n v="36.5"/>
    <n v="1"/>
    <n v="2"/>
    <n v="9.59"/>
    <n v="10.42"/>
    <n v="2"/>
    <s v="Aquacoustics"/>
  </r>
  <r>
    <d v="2012-06-17T00:00:00"/>
    <d v="1899-12-30T15:31:59"/>
    <d v="2012-06-17T15:31:59"/>
    <d v="2012-06-17T15:00:00"/>
    <x v="10"/>
    <d v="2012-06-17T15:00:00"/>
    <d v="2012-06-17T06:25:00"/>
    <x v="163"/>
    <s v="Up"/>
    <n v="1"/>
    <n v="3.44"/>
    <n v="45.1"/>
    <n v="1"/>
    <n v="2"/>
    <n v="9.59"/>
    <n v="10.42"/>
    <n v="2"/>
    <s v="Aquacoustics"/>
  </r>
  <r>
    <d v="2012-06-17T00:00:00"/>
    <d v="1899-12-30T19:27:21"/>
    <d v="2012-06-17T19:27:21"/>
    <d v="2012-06-17T19:00:00"/>
    <x v="23"/>
    <d v="2012-06-17T18:00:00"/>
    <d v="2012-06-17T06:25:00"/>
    <x v="164"/>
    <s v="Up"/>
    <n v="1"/>
    <n v="16.84"/>
    <n v="98.1"/>
    <n v="2"/>
    <n v="2"/>
    <n v="9.59"/>
    <n v="10.42"/>
    <n v="2"/>
    <s v="Aquacoustics"/>
  </r>
  <r>
    <d v="2012-06-17T00:00:00"/>
    <d v="1899-12-30T19:27:42"/>
    <d v="2012-06-17T19:27:42"/>
    <d v="2012-06-17T19:00:00"/>
    <x v="23"/>
    <d v="2012-06-17T18:00:00"/>
    <d v="2012-06-17T06:25:00"/>
    <x v="165"/>
    <s v="Up"/>
    <n v="1"/>
    <n v="18.54"/>
    <n v="87.9"/>
    <n v="2"/>
    <n v="2"/>
    <n v="9.59"/>
    <n v="10.42"/>
    <n v="2"/>
    <s v="Aquacoustics"/>
  </r>
  <r>
    <d v="2012-06-17T00:00:00"/>
    <d v="1899-12-30T20:12:36"/>
    <d v="2012-06-17T20:12:36"/>
    <d v="2012-06-17T20:00:00"/>
    <x v="3"/>
    <d v="2012-06-17T21:00:00"/>
    <d v="2012-06-17T19:37:00"/>
    <x v="166"/>
    <s v="Up"/>
    <n v="1"/>
    <n v="6"/>
    <n v="93"/>
    <n v="1"/>
    <n v="2"/>
    <n v="9.59"/>
    <n v="10.42"/>
    <n v="2"/>
    <s v="Aquacoustics"/>
  </r>
  <r>
    <d v="2012-06-17T00:00:00"/>
    <d v="1899-12-30T20:14:56"/>
    <d v="2012-06-17T20:14:56"/>
    <d v="2012-06-17T20:00:00"/>
    <x v="3"/>
    <d v="2012-06-17T21:00:00"/>
    <d v="2012-06-17T19:37:00"/>
    <x v="167"/>
    <s v="Up"/>
    <n v="1"/>
    <n v="7.52"/>
    <n v="79"/>
    <n v="1"/>
    <n v="2"/>
    <n v="9.59"/>
    <n v="10.42"/>
    <n v="2"/>
    <s v="Aquacoustics"/>
  </r>
  <r>
    <d v="2012-06-17T00:00:00"/>
    <d v="1899-12-30T22:00:46"/>
    <d v="2012-06-17T22:00:46"/>
    <d v="2012-06-17T22:00:00"/>
    <x v="22"/>
    <d v="2012-06-17T21:00:00"/>
    <d v="2012-06-17T19:37:00"/>
    <x v="168"/>
    <s v="Up"/>
    <n v="1"/>
    <n v="3.32"/>
    <n v="56.3"/>
    <n v="1"/>
    <n v="2"/>
    <n v="9.59"/>
    <n v="10.42"/>
    <n v="2"/>
    <s v="Aquacoustics"/>
  </r>
  <r>
    <d v="2012-06-17T00:00:00"/>
    <d v="1899-12-30T23:07:27"/>
    <d v="2012-06-17T23:07:27"/>
    <d v="2012-06-17T23:00:00"/>
    <x v="8"/>
    <d v="2012-06-18T00:00:00"/>
    <d v="2012-06-17T19:37:00"/>
    <x v="169"/>
    <s v="Up"/>
    <n v="1"/>
    <n v="6.12"/>
    <n v="88.1"/>
    <n v="1"/>
    <n v="2"/>
    <n v="9.59"/>
    <n v="10.42"/>
    <n v="2"/>
    <s v="Aquacoustics"/>
  </r>
  <r>
    <d v="2012-06-17T00:00:00"/>
    <d v="1899-12-30T23:08:47"/>
    <d v="2012-06-17T23:08:47"/>
    <d v="2012-06-17T23:00:00"/>
    <x v="8"/>
    <d v="2012-06-18T00:00:00"/>
    <d v="2012-06-17T19:37:00"/>
    <x v="170"/>
    <s v="Up"/>
    <n v="1"/>
    <n v="8.43"/>
    <n v="99.9"/>
    <n v="1"/>
    <n v="2"/>
    <n v="9.59"/>
    <n v="10.42"/>
    <n v="2"/>
    <s v="Aquacoustics"/>
  </r>
  <r>
    <d v="2012-06-17T00:00:00"/>
    <d v="1899-12-30T23:49:42"/>
    <d v="2012-06-17T23:49:42"/>
    <d v="2012-06-17T23:00:00"/>
    <x v="8"/>
    <d v="2012-06-18T00:00:00"/>
    <d v="2012-06-17T19:37:00"/>
    <x v="171"/>
    <s v="Up"/>
    <n v="1"/>
    <n v="17.399999999999999"/>
    <n v="91.8"/>
    <n v="2"/>
    <n v="2"/>
    <n v="9.59"/>
    <n v="10.42"/>
    <n v="2"/>
    <s v="Aquacoustics"/>
  </r>
  <r>
    <d v="2012-06-18T00:00:00"/>
    <d v="1899-12-30T01:03:49"/>
    <d v="2012-06-18T01:03:49"/>
    <d v="2012-06-18T01:00:00"/>
    <x v="6"/>
    <d v="2012-06-18T00:00:00"/>
    <d v="2012-06-17T19:37:00"/>
    <x v="172"/>
    <s v="Up"/>
    <n v="1"/>
    <n v="5.83"/>
    <n v="91.3"/>
    <n v="1"/>
    <n v="2"/>
    <n v="9.59"/>
    <n v="10.42"/>
    <n v="2"/>
    <s v="Aquacoustics"/>
  </r>
  <r>
    <d v="2012-06-18T00:00:00"/>
    <d v="1899-12-30T01:04:51"/>
    <d v="2012-06-18T01:04:51"/>
    <d v="2012-06-18T01:00:00"/>
    <x v="6"/>
    <d v="2012-06-18T00:00:00"/>
    <d v="2012-06-17T19:37:00"/>
    <x v="173"/>
    <s v="Up"/>
    <n v="1"/>
    <n v="1.21"/>
    <n v="42.6"/>
    <n v="1"/>
    <n v="2"/>
    <n v="9.59"/>
    <n v="10.42"/>
    <n v="2"/>
    <s v="Aquacoustics"/>
  </r>
  <r>
    <d v="2012-06-18T00:00:00"/>
    <d v="1899-12-30T01:05:28"/>
    <d v="2012-06-18T01:05:28"/>
    <d v="2012-06-18T01:00:00"/>
    <x v="6"/>
    <d v="2012-06-18T00:00:00"/>
    <d v="2012-06-17T19:37:00"/>
    <x v="174"/>
    <s v="Up"/>
    <n v="1"/>
    <n v="3.18"/>
    <n v="55.9"/>
    <n v="1"/>
    <n v="2"/>
    <n v="9.59"/>
    <n v="10.42"/>
    <n v="2"/>
    <s v="Aquacoustics"/>
  </r>
  <r>
    <d v="2012-06-18T00:00:00"/>
    <d v="1899-12-30T01:06:38"/>
    <d v="2012-06-18T01:06:38"/>
    <d v="2012-06-18T01:00:00"/>
    <x v="6"/>
    <d v="2012-06-18T00:00:00"/>
    <d v="2012-06-17T19:37:00"/>
    <x v="175"/>
    <s v="Up"/>
    <n v="1"/>
    <n v="2.09"/>
    <n v="47.2"/>
    <n v="1"/>
    <n v="2"/>
    <n v="9.59"/>
    <n v="10.42"/>
    <n v="2"/>
    <s v="Aquacoustics"/>
  </r>
  <r>
    <d v="2012-06-18T00:00:00"/>
    <d v="1899-12-30T01:12:51"/>
    <d v="2012-06-18T01:12:51"/>
    <d v="2012-06-18T01:00:00"/>
    <x v="6"/>
    <d v="2012-06-18T00:00:00"/>
    <d v="2012-06-17T19:37:00"/>
    <x v="176"/>
    <s v="Up"/>
    <n v="1"/>
    <n v="2.14"/>
    <n v="48.2"/>
    <n v="1"/>
    <n v="2"/>
    <n v="9.59"/>
    <n v="10.42"/>
    <n v="2"/>
    <s v="Aquacoustics"/>
  </r>
  <r>
    <d v="2012-06-18T00:00:00"/>
    <d v="1899-12-30T01:33:48"/>
    <d v="2012-06-18T01:33:48"/>
    <d v="2012-06-18T01:00:00"/>
    <x v="6"/>
    <d v="2012-06-18T03:00:00"/>
    <d v="2012-06-17T19:37:00"/>
    <x v="177"/>
    <s v="Up"/>
    <n v="1"/>
    <n v="3.35"/>
    <n v="66.3"/>
    <n v="1"/>
    <n v="2"/>
    <n v="9.59"/>
    <n v="10.42"/>
    <n v="2"/>
    <s v="Aquacoustics"/>
  </r>
  <r>
    <d v="2012-06-18T00:00:00"/>
    <d v="1899-12-30T03:10:12"/>
    <d v="2012-06-18T03:10:12"/>
    <d v="2012-06-18T03:00:00"/>
    <x v="4"/>
    <d v="2012-06-18T03:00:00"/>
    <d v="2012-06-17T19:37:00"/>
    <x v="178"/>
    <s v="Up"/>
    <n v="1"/>
    <n v="4.49"/>
    <n v="95.8"/>
    <n v="1"/>
    <n v="2"/>
    <n v="9.59"/>
    <n v="10.42"/>
    <n v="2"/>
    <s v="Aquacoustics"/>
  </r>
  <r>
    <d v="2012-06-18T00:00:00"/>
    <d v="1899-12-30T04:02:13"/>
    <d v="2012-06-18T04:02:13"/>
    <d v="2012-06-18T04:00:00"/>
    <x v="0"/>
    <d v="2012-06-18T03:00:00"/>
    <d v="2012-06-17T19:37:00"/>
    <x v="179"/>
    <s v="Up"/>
    <n v="1"/>
    <n v="7.77"/>
    <n v="120.4"/>
    <n v="1"/>
    <n v="2"/>
    <n v="9.59"/>
    <n v="10.42"/>
    <n v="2"/>
    <s v="Aquacoustics"/>
  </r>
  <r>
    <d v="2012-06-18T00:00:00"/>
    <d v="1899-12-30T04:17:21"/>
    <d v="2012-06-18T04:17:21"/>
    <d v="2012-06-18T04:00:00"/>
    <x v="0"/>
    <d v="2012-06-18T03:00:00"/>
    <d v="2012-06-17T19:37:00"/>
    <x v="180"/>
    <s v="Up"/>
    <n v="1"/>
    <n v="17.82"/>
    <n v="119.1"/>
    <n v="2"/>
    <n v="2"/>
    <n v="9.59"/>
    <n v="10.42"/>
    <n v="2"/>
    <s v="Aquacoustics"/>
  </r>
  <r>
    <d v="2012-06-18T00:00:00"/>
    <d v="1899-12-30T05:44:01"/>
    <d v="2012-06-18T05:44:01"/>
    <d v="2012-06-18T05:00:00"/>
    <x v="18"/>
    <d v="2012-06-18T06:00:00"/>
    <d v="2012-06-17T19:37:00"/>
    <x v="181"/>
    <s v="Up"/>
    <n v="1"/>
    <n v="4.12"/>
    <n v="94.1"/>
    <n v="1"/>
    <n v="2"/>
    <n v="9.59"/>
    <n v="10.42"/>
    <n v="2"/>
    <s v="Aquacoustics"/>
  </r>
  <r>
    <d v="2012-06-18T00:00:00"/>
    <d v="1899-12-30T08:09:52"/>
    <d v="2012-06-18T08:09:52"/>
    <d v="2012-06-18T08:00:00"/>
    <x v="16"/>
    <d v="2012-06-18T09:00:00"/>
    <d v="2012-06-18T07:02:00"/>
    <x v="182"/>
    <s v="Up"/>
    <n v="1"/>
    <n v="3"/>
    <n v="95.8"/>
    <n v="1"/>
    <n v="2"/>
    <n v="9.59"/>
    <n v="10.42"/>
    <n v="2"/>
    <s v="Aquacoustics"/>
  </r>
  <r>
    <d v="2012-06-18T00:00:00"/>
    <d v="1899-12-30T08:42:26"/>
    <d v="2012-06-18T08:42:26"/>
    <d v="2012-06-18T08:00:00"/>
    <x v="16"/>
    <d v="2012-06-18T09:00:00"/>
    <d v="2012-06-18T07:02:00"/>
    <x v="183"/>
    <s v="Up"/>
    <n v="1"/>
    <n v="1.59"/>
    <n v="38.299999999999997"/>
    <n v="1"/>
    <n v="2"/>
    <n v="9.59"/>
    <n v="10.42"/>
    <n v="2"/>
    <s v="Aquacoustics"/>
  </r>
  <r>
    <d v="2012-06-18T00:00:00"/>
    <d v="1899-12-30T09:00:10"/>
    <d v="2012-06-18T09:00:10"/>
    <d v="2012-06-18T09:00:00"/>
    <x v="19"/>
    <d v="2012-06-18T09:00:00"/>
    <d v="2012-06-18T07:02:00"/>
    <x v="184"/>
    <s v="Up"/>
    <n v="1"/>
    <n v="4.08"/>
    <n v="70.5"/>
    <n v="1"/>
    <n v="2"/>
    <n v="9.59"/>
    <n v="10.42"/>
    <n v="2"/>
    <s v="Aquacoustics"/>
  </r>
  <r>
    <d v="2012-06-18T00:00:00"/>
    <d v="1899-12-30T09:04:36"/>
    <d v="2012-06-18T09:04:36"/>
    <d v="2012-06-18T09:00:00"/>
    <x v="19"/>
    <d v="2012-06-18T09:00:00"/>
    <d v="2012-06-18T07:02:00"/>
    <x v="185"/>
    <s v="Up"/>
    <n v="1"/>
    <n v="2.7"/>
    <n v="33.200000000000003"/>
    <n v="1"/>
    <n v="2"/>
    <n v="9.59"/>
    <n v="10.42"/>
    <n v="2"/>
    <s v="Aquacoustics"/>
  </r>
  <r>
    <d v="2012-06-18T00:00:00"/>
    <d v="1899-12-30T11:36:28"/>
    <d v="2012-06-18T11:36:28"/>
    <d v="2012-06-18T11:00:00"/>
    <x v="1"/>
    <d v="2012-06-18T12:00:00"/>
    <d v="2012-06-18T07:02:00"/>
    <x v="186"/>
    <s v="Up"/>
    <n v="1"/>
    <n v="6.01"/>
    <n v="73.2"/>
    <n v="1"/>
    <n v="2"/>
    <n v="9.59"/>
    <n v="10.42"/>
    <n v="2"/>
    <s v="Aquacoustics"/>
  </r>
  <r>
    <d v="2012-06-18T00:00:00"/>
    <d v="1899-12-30T12:09:41"/>
    <d v="2012-06-18T12:09:41"/>
    <d v="2012-06-18T12:00:00"/>
    <x v="21"/>
    <d v="2012-06-18T12:00:00"/>
    <d v="2012-06-18T07:02:00"/>
    <x v="187"/>
    <s v="Up"/>
    <n v="1"/>
    <n v="2.77"/>
    <n v="68.8"/>
    <n v="1"/>
    <n v="2"/>
    <n v="9.59"/>
    <n v="10.42"/>
    <n v="2"/>
    <s v="Aquacoustics"/>
  </r>
  <r>
    <d v="2012-06-18T00:00:00"/>
    <d v="1899-12-30T12:18:31"/>
    <d v="2012-06-18T12:18:31"/>
    <d v="2012-06-18T12:00:00"/>
    <x v="21"/>
    <d v="2012-06-18T12:00:00"/>
    <d v="2012-06-18T07:02:00"/>
    <x v="188"/>
    <s v="Up"/>
    <n v="1"/>
    <n v="11.1"/>
    <n v="107.9"/>
    <n v="2"/>
    <n v="2"/>
    <n v="9.59"/>
    <n v="10.42"/>
    <n v="2"/>
    <s v="Aquacoustics"/>
  </r>
  <r>
    <d v="2012-06-18T00:00:00"/>
    <d v="1899-12-30T17:04:00"/>
    <d v="2012-06-18T17:04:00"/>
    <d v="2012-06-18T17:00:00"/>
    <x v="13"/>
    <d v="2012-06-18T18:00:00"/>
    <d v="2012-06-18T07:02:00"/>
    <x v="189"/>
    <s v="Up"/>
    <n v="1"/>
    <n v="3.3"/>
    <n v="62.4"/>
    <n v="1"/>
    <n v="2"/>
    <n v="9.59"/>
    <n v="10.42"/>
    <n v="2"/>
    <s v="Aquacoustics"/>
  </r>
  <r>
    <d v="2012-06-18T00:00:00"/>
    <d v="1899-12-30T17:38:55"/>
    <d v="2012-06-18T17:38:55"/>
    <d v="2012-06-18T17:00:00"/>
    <x v="13"/>
    <d v="2012-06-18T18:00:00"/>
    <d v="2012-06-18T07:02:00"/>
    <x v="190"/>
    <s v="Up"/>
    <n v="1"/>
    <n v="3.99"/>
    <n v="67.7"/>
    <n v="1"/>
    <n v="2"/>
    <n v="9.59"/>
    <n v="10.42"/>
    <n v="2"/>
    <s v="Aquacoustics"/>
  </r>
  <r>
    <d v="2012-06-18T00:00:00"/>
    <d v="1899-12-30T21:30:47"/>
    <d v="2012-06-18T21:30:47"/>
    <d v="2012-06-18T21:00:00"/>
    <x v="20"/>
    <d v="2012-06-18T21:00:00"/>
    <d v="2012-06-18T20:08:00"/>
    <x v="191"/>
    <s v="Up"/>
    <n v="1"/>
    <n v="5.85"/>
    <n v="109.1"/>
    <n v="1"/>
    <n v="2"/>
    <n v="9.59"/>
    <n v="10.42"/>
    <n v="2"/>
    <s v="Aquacoustics"/>
  </r>
  <r>
    <d v="2012-06-18T00:00:00"/>
    <d v="1899-12-30T22:04:28"/>
    <d v="2012-06-18T22:04:28"/>
    <d v="2012-06-18T22:00:00"/>
    <x v="22"/>
    <d v="2012-06-18T21:00:00"/>
    <d v="2012-06-18T20:08:00"/>
    <x v="192"/>
    <s v="Up"/>
    <n v="1"/>
    <n v="7.87"/>
    <n v="97.8"/>
    <n v="1"/>
    <n v="2"/>
    <n v="9.59"/>
    <n v="10.42"/>
    <n v="2"/>
    <s v="Aquacoustics"/>
  </r>
  <r>
    <d v="2012-06-18T00:00:00"/>
    <d v="1899-12-30T23:00:37"/>
    <d v="2012-06-18T23:00:37"/>
    <d v="2012-06-18T23:00:00"/>
    <x v="8"/>
    <d v="2012-06-19T00:00:00"/>
    <d v="2012-06-18T20:08:00"/>
    <x v="193"/>
    <s v="Up"/>
    <n v="1"/>
    <n v="7.59"/>
    <n v="112.6"/>
    <n v="1"/>
    <n v="2"/>
    <n v="9.59"/>
    <n v="10.42"/>
    <n v="2"/>
    <s v="Aquacoustics"/>
  </r>
  <r>
    <d v="2012-06-18T00:00:00"/>
    <d v="1899-12-30T23:03:48"/>
    <d v="2012-06-18T23:03:48"/>
    <d v="2012-06-18T23:00:00"/>
    <x v="8"/>
    <d v="2012-06-19T00:00:00"/>
    <d v="2012-06-18T20:08:00"/>
    <x v="194"/>
    <s v="Up"/>
    <n v="1"/>
    <n v="8.84"/>
    <n v="129.1"/>
    <n v="1"/>
    <n v="2"/>
    <n v="9.59"/>
    <n v="10.42"/>
    <n v="2"/>
    <s v="Aquacoustics"/>
  </r>
  <r>
    <d v="2012-06-19T00:00:00"/>
    <d v="1899-12-30T00:33:32"/>
    <d v="2012-06-19T00:33:32"/>
    <d v="2012-06-19T00:00:00"/>
    <x v="5"/>
    <d v="2012-06-19T00:00:00"/>
    <d v="2012-06-18T20:08:00"/>
    <x v="195"/>
    <s v="Up"/>
    <n v="1"/>
    <n v="1.47"/>
    <n v="37.9"/>
    <n v="1"/>
    <n v="2"/>
    <n v="9.59"/>
    <n v="10.42"/>
    <n v="2"/>
    <s v="Aquacoustics"/>
  </r>
  <r>
    <d v="2012-06-19T00:00:00"/>
    <d v="1899-12-30T00:33:49"/>
    <d v="2012-06-19T00:33:49"/>
    <d v="2012-06-19T00:00:00"/>
    <x v="5"/>
    <d v="2012-06-19T00:00:00"/>
    <d v="2012-06-18T20:08:00"/>
    <x v="196"/>
    <s v="Up"/>
    <n v="1"/>
    <n v="5.17"/>
    <n v="93.1"/>
    <n v="1"/>
    <n v="2"/>
    <n v="9.59"/>
    <n v="10.42"/>
    <n v="2"/>
    <s v="Aquacoustics"/>
  </r>
  <r>
    <d v="2012-06-19T00:00:00"/>
    <d v="1899-12-30T01:43:44"/>
    <d v="2012-06-19T01:43:44"/>
    <d v="2012-06-19T01:00:00"/>
    <x v="6"/>
    <d v="2012-06-19T03:00:00"/>
    <d v="2012-06-18T20:08:00"/>
    <x v="197"/>
    <s v="Up"/>
    <n v="1"/>
    <n v="4.28"/>
    <n v="96.7"/>
    <n v="1"/>
    <n v="2"/>
    <n v="9.59"/>
    <n v="10.42"/>
    <n v="2"/>
    <s v="Aquacoustics"/>
  </r>
  <r>
    <d v="2012-06-19T00:00:00"/>
    <d v="1899-12-30T02:34:18"/>
    <d v="2012-06-19T02:34:18"/>
    <d v="2012-06-19T02:00:00"/>
    <x v="2"/>
    <d v="2012-06-19T03:00:00"/>
    <d v="2012-06-18T20:08:00"/>
    <x v="198"/>
    <s v="Up"/>
    <n v="1"/>
    <n v="2.86"/>
    <n v="77.2"/>
    <n v="1"/>
    <n v="2"/>
    <n v="9.59"/>
    <n v="10.42"/>
    <n v="2"/>
    <s v="Aquacoustics"/>
  </r>
  <r>
    <d v="2012-06-19T00:00:00"/>
    <d v="1899-12-30T02:39:12"/>
    <d v="2012-06-19T02:39:12"/>
    <d v="2012-06-19T02:00:00"/>
    <x v="2"/>
    <d v="2012-06-19T03:00:00"/>
    <d v="2012-06-18T20:08:00"/>
    <x v="199"/>
    <s v="Up"/>
    <n v="1"/>
    <n v="3.67"/>
    <n v="104.8"/>
    <n v="1"/>
    <n v="2"/>
    <n v="9.59"/>
    <n v="10.42"/>
    <n v="2"/>
    <s v="Aquacoustics"/>
  </r>
  <r>
    <d v="2012-06-19T00:00:00"/>
    <d v="1899-12-30T16:48:43"/>
    <d v="2012-06-19T16:48:43"/>
    <d v="2012-06-19T16:00:00"/>
    <x v="11"/>
    <d v="2012-06-19T18:00:00"/>
    <d v="2012-06-19T07:40:00"/>
    <x v="200"/>
    <s v="Up"/>
    <n v="1"/>
    <n v="9.7799999999999994"/>
    <n v="104.4"/>
    <n v="1"/>
    <n v="2"/>
    <n v="9.59"/>
    <n v="10.42"/>
    <n v="1"/>
    <s v="JBER"/>
  </r>
  <r>
    <d v="2012-06-19T00:00:00"/>
    <d v="1899-12-30T21:37:58"/>
    <d v="2012-06-19T21:37:58"/>
    <d v="2012-06-19T21:00:00"/>
    <x v="20"/>
    <d v="2012-06-19T21:00:00"/>
    <d v="2012-06-19T20:41:00"/>
    <x v="201"/>
    <s v="Up"/>
    <n v="1"/>
    <n v="2.52"/>
    <n v="70.8"/>
    <n v="1"/>
    <n v="2"/>
    <n v="9.59"/>
    <n v="10.42"/>
    <n v="2"/>
    <s v="JBER"/>
  </r>
  <r>
    <d v="2012-06-19T00:00:00"/>
    <d v="1899-12-30T23:33:00"/>
    <d v="2012-06-19T23:33:00"/>
    <d v="2012-06-19T23:00:00"/>
    <x v="8"/>
    <d v="2012-06-20T00:00:00"/>
    <d v="2012-06-19T20:41:00"/>
    <x v="202"/>
    <s v="Up"/>
    <n v="1"/>
    <n v="7.58"/>
    <n v="149.4"/>
    <n v="1"/>
    <n v="2"/>
    <n v="9.59"/>
    <n v="10.42"/>
    <n v="2"/>
    <s v="JBER"/>
  </r>
  <r>
    <d v="2012-06-20T00:00:00"/>
    <d v="1899-12-30T03:43:19"/>
    <d v="2012-06-20T03:43:19"/>
    <d v="2012-06-20T03:00:00"/>
    <x v="4"/>
    <d v="2012-06-20T03:00:00"/>
    <d v="2012-06-19T20:41:00"/>
    <x v="203"/>
    <s v="Up"/>
    <n v="1"/>
    <n v="3.32"/>
    <n v="73.599999999999994"/>
    <n v="1"/>
    <n v="2"/>
    <n v="9.59"/>
    <n v="10.42"/>
    <n v="2"/>
    <s v="JBER"/>
  </r>
  <r>
    <d v="2012-06-30T00:00:00"/>
    <d v="1899-12-30T01:09:08"/>
    <d v="2012-06-30T01:09:08"/>
    <d v="2012-06-30T01:00:00"/>
    <x v="6"/>
    <d v="2012-06-30T00:00:00"/>
    <d v="2012-06-29T16:24:00"/>
    <x v="204"/>
    <s v="Up"/>
    <n v="1"/>
    <n v="2.1800000000000002"/>
    <n v="75.3"/>
    <n v="1"/>
    <n v="2"/>
    <n v="9.59"/>
    <n v="10.42"/>
    <n v="2"/>
    <s v="JBER"/>
  </r>
  <r>
    <d v="2012-06-30T00:00:00"/>
    <d v="1899-12-30T02:32:49"/>
    <d v="2012-06-30T02:32:49"/>
    <d v="2012-06-30T02:00:00"/>
    <x v="2"/>
    <d v="2012-06-30T03:00:00"/>
    <d v="2012-06-29T16:24:00"/>
    <x v="205"/>
    <s v="Up"/>
    <n v="1"/>
    <n v="5.92"/>
    <n v="99.5"/>
    <n v="1"/>
    <n v="2"/>
    <n v="9.59"/>
    <n v="10.42"/>
    <n v="2"/>
    <s v="JBER"/>
  </r>
  <r>
    <d v="2012-06-30T00:00:00"/>
    <d v="1899-12-30T02:41:21"/>
    <d v="2012-06-30T02:41:21"/>
    <d v="2012-06-30T02:00:00"/>
    <x v="2"/>
    <d v="2012-06-30T03:00:00"/>
    <d v="2012-06-29T16:24:00"/>
    <x v="206"/>
    <s v="Up"/>
    <n v="1"/>
    <n v="3.51"/>
    <n v="110.9"/>
    <n v="1"/>
    <n v="2"/>
    <n v="9.59"/>
    <n v="10.42"/>
    <n v="2"/>
    <s v="JBER"/>
  </r>
  <r>
    <d v="2012-06-30T00:00:00"/>
    <d v="1899-12-30T03:37:31"/>
    <d v="2012-06-30T03:37:31"/>
    <d v="2012-06-30T03:00:00"/>
    <x v="4"/>
    <d v="2012-06-30T03:00:00"/>
    <d v="2012-06-29T16:24:00"/>
    <x v="207"/>
    <s v="Up"/>
    <n v="1"/>
    <n v="2.75"/>
    <n v="107.3"/>
    <n v="1"/>
    <n v="2"/>
    <n v="9.59"/>
    <n v="10.42"/>
    <n v="2"/>
    <s v="JBER"/>
  </r>
  <r>
    <d v="2012-06-30T00:00:00"/>
    <d v="1899-12-30T04:06:36"/>
    <d v="2012-06-30T04:06:36"/>
    <d v="2012-06-30T04:00:00"/>
    <x v="0"/>
    <d v="2012-06-30T03:00:00"/>
    <d v="2012-06-29T16:24:00"/>
    <x v="208"/>
    <s v="Up"/>
    <n v="1"/>
    <n v="1.76"/>
    <n v="93.9"/>
    <n v="1"/>
    <n v="2"/>
    <n v="9.59"/>
    <n v="10.42"/>
    <n v="2"/>
    <s v="JBER"/>
  </r>
  <r>
    <d v="2012-06-30T00:00:00"/>
    <d v="1899-12-30T04:41:00"/>
    <d v="2012-06-30T04:41:00"/>
    <d v="2012-06-30T04:00:00"/>
    <x v="0"/>
    <d v="2012-06-30T06:00:00"/>
    <d v="2012-06-30T04:17:00"/>
    <x v="209"/>
    <s v="Up"/>
    <n v="1"/>
    <n v="1.85"/>
    <n v="112.3"/>
    <n v="1"/>
    <n v="2"/>
    <n v="9.59"/>
    <n v="10.42"/>
    <n v="2"/>
    <s v="JBER"/>
  </r>
  <r>
    <d v="2012-06-30T00:00:00"/>
    <d v="1899-12-30T05:07:56"/>
    <d v="2012-06-30T05:07:56"/>
    <d v="2012-06-30T05:00:00"/>
    <x v="18"/>
    <d v="2012-06-30T06:00:00"/>
    <d v="2012-06-30T04:17:00"/>
    <x v="210"/>
    <s v="Up"/>
    <n v="1"/>
    <n v="4.83"/>
    <n v="147.4"/>
    <n v="1"/>
    <n v="2"/>
    <n v="9.59"/>
    <n v="10.42"/>
    <n v="2"/>
    <s v="JBER"/>
  </r>
  <r>
    <d v="2012-06-30T00:00:00"/>
    <d v="1899-12-30T05:10:33"/>
    <d v="2012-06-30T05:10:33"/>
    <d v="2012-06-30T05:00:00"/>
    <x v="18"/>
    <d v="2012-06-30T06:00:00"/>
    <d v="2012-06-30T04:17:00"/>
    <x v="211"/>
    <s v="Up"/>
    <n v="1"/>
    <n v="2.52"/>
    <n v="139.19999999999999"/>
    <n v="1"/>
    <n v="2"/>
    <n v="9.59"/>
    <n v="10.42"/>
    <n v="2"/>
    <s v="JBER"/>
  </r>
  <r>
    <d v="2012-06-30T00:00:00"/>
    <d v="1899-12-30T06:15:14"/>
    <d v="2012-06-30T06:15:14"/>
    <d v="2012-06-30T06:00:00"/>
    <x v="7"/>
    <d v="2012-06-30T06:00:00"/>
    <d v="2012-06-30T04:17:00"/>
    <x v="212"/>
    <s v="Up"/>
    <n v="1"/>
    <n v="13.68"/>
    <n v="83.7"/>
    <n v="2"/>
    <n v="2"/>
    <n v="9.59"/>
    <n v="10.42"/>
    <n v="2"/>
    <s v="JBER"/>
  </r>
  <r>
    <d v="2012-06-30T00:00:00"/>
    <d v="1899-12-30T07:19:48"/>
    <d v="2012-06-30T07:19:48"/>
    <d v="2012-06-30T07:00:00"/>
    <x v="15"/>
    <d v="2012-06-30T06:00:00"/>
    <d v="2012-06-30T04:17:00"/>
    <x v="213"/>
    <s v="Up"/>
    <n v="1"/>
    <n v="17.68"/>
    <n v="86"/>
    <n v="2"/>
    <n v="2"/>
    <n v="9.59"/>
    <n v="10.42"/>
    <n v="2"/>
    <s v="JBER"/>
  </r>
  <r>
    <d v="2012-07-01T00:00:00"/>
    <d v="1899-12-30T00:06:40"/>
    <d v="2012-07-01T00:06:40"/>
    <d v="2012-07-01T00:00:00"/>
    <x v="5"/>
    <d v="2012-07-01T00:00:00"/>
    <d v="2012-06-30T17:43:00"/>
    <x v="214"/>
    <s v="Up"/>
    <n v="1"/>
    <n v="2.4"/>
    <n v="146.19999999999999"/>
    <n v="1"/>
    <n v="2"/>
    <n v="9.59"/>
    <n v="10.42"/>
    <n v="2"/>
    <s v="JBER"/>
  </r>
  <r>
    <d v="2012-07-01T00:00:00"/>
    <d v="1899-12-30T00:37:36"/>
    <d v="2012-07-01T00:37:36"/>
    <d v="2012-07-01T00:00:00"/>
    <x v="5"/>
    <d v="2012-07-01T00:00:00"/>
    <d v="2012-06-30T17:43:00"/>
    <x v="215"/>
    <s v="Up"/>
    <n v="1"/>
    <n v="2.21"/>
    <n v="130.4"/>
    <n v="1"/>
    <n v="2"/>
    <n v="9.59"/>
    <n v="10.42"/>
    <n v="2"/>
    <s v="JBER"/>
  </r>
  <r>
    <d v="2012-07-01T00:00:00"/>
    <d v="1899-12-30T00:58:04"/>
    <d v="2012-07-01T00:58:04"/>
    <d v="2012-07-01T00:00:00"/>
    <x v="5"/>
    <d v="2012-07-01T00:00:00"/>
    <d v="2012-06-30T17:43:00"/>
    <x v="216"/>
    <s v="Up"/>
    <n v="1"/>
    <n v="13.25"/>
    <n v="98.7"/>
    <n v="2"/>
    <n v="2"/>
    <n v="9.59"/>
    <n v="10.42"/>
    <n v="2"/>
    <s v="JBER"/>
  </r>
  <r>
    <d v="2012-07-01T00:00:00"/>
    <d v="1899-12-30T01:40:40"/>
    <d v="2012-07-01T01:40:40"/>
    <d v="2012-07-01T01:00:00"/>
    <x v="6"/>
    <d v="2012-07-01T03:00:00"/>
    <d v="2012-06-30T17:43:00"/>
    <x v="217"/>
    <s v="Up"/>
    <n v="1"/>
    <n v="4.74"/>
    <n v="117.3"/>
    <n v="1"/>
    <n v="2"/>
    <n v="9.59"/>
    <n v="10.42"/>
    <n v="2"/>
    <s v="JBER"/>
  </r>
  <r>
    <d v="2012-07-01T00:00:00"/>
    <d v="1899-12-30T04:35:32"/>
    <d v="2012-07-01T04:35:32"/>
    <d v="2012-07-01T04:00:00"/>
    <x v="0"/>
    <d v="2012-07-01T06:00:00"/>
    <d v="2012-06-30T17:43:00"/>
    <x v="218"/>
    <s v="Up"/>
    <n v="1"/>
    <n v="1.98"/>
    <n v="114.8"/>
    <n v="1"/>
    <n v="2"/>
    <n v="9.59"/>
    <n v="10.42"/>
    <n v="2"/>
    <s v="JBER"/>
  </r>
  <r>
    <d v="2012-07-01T00:00:00"/>
    <d v="1899-12-30T07:16:32"/>
    <d v="2012-07-01T07:16:32"/>
    <d v="2012-07-01T07:00:00"/>
    <x v="15"/>
    <d v="2012-07-01T06:00:00"/>
    <d v="2012-07-01T05:22:00"/>
    <x v="219"/>
    <s v="Up"/>
    <n v="1"/>
    <n v="15.33"/>
    <n v="86.4"/>
    <n v="2"/>
    <n v="2"/>
    <n v="9.59"/>
    <n v="10.42"/>
    <n v="2"/>
    <s v="JBER"/>
  </r>
  <r>
    <d v="2012-07-01T00:00:00"/>
    <d v="1899-12-30T08:00:54"/>
    <d v="2012-07-01T08:00:54"/>
    <d v="2012-07-01T08:00:00"/>
    <x v="16"/>
    <d v="2012-07-01T09:00:00"/>
    <d v="2012-07-01T05:22:00"/>
    <x v="220"/>
    <s v="Up"/>
    <n v="1"/>
    <n v="9.5399999999999991"/>
    <n v="95"/>
    <n v="1"/>
    <n v="2"/>
    <n v="9.59"/>
    <n v="10.42"/>
    <n v="2"/>
    <s v="JBER"/>
  </r>
  <r>
    <d v="2012-07-01T00:00:00"/>
    <d v="1899-12-30T09:11:39"/>
    <d v="2012-07-01T09:11:39"/>
    <d v="2012-07-01T09:00:00"/>
    <x v="19"/>
    <d v="2012-07-01T09:00:00"/>
    <d v="2012-07-01T05:22:00"/>
    <x v="221"/>
    <s v="Up"/>
    <n v="1"/>
    <n v="2.0499999999999998"/>
    <n v="120.1"/>
    <n v="1"/>
    <n v="2"/>
    <n v="9.59"/>
    <n v="10.42"/>
    <n v="2"/>
    <s v="JBER"/>
  </r>
  <r>
    <d v="2012-07-01T00:00:00"/>
    <d v="1899-12-30T14:14:58"/>
    <d v="2012-07-01T14:14:58"/>
    <d v="2012-07-01T14:00:00"/>
    <x v="9"/>
    <d v="2012-07-01T15:00:00"/>
    <d v="2012-07-01T05:22:00"/>
    <x v="222"/>
    <s v="Up"/>
    <n v="1"/>
    <n v="2.4300000000000002"/>
    <n v="103.6"/>
    <n v="1"/>
    <n v="2"/>
    <n v="9.59"/>
    <n v="10.42"/>
    <n v="2"/>
    <s v="JBER"/>
  </r>
  <r>
    <d v="2012-07-01T00:00:00"/>
    <d v="1899-12-30T14:18:09"/>
    <d v="2012-07-01T14:18:09"/>
    <d v="2012-07-01T14:00:00"/>
    <x v="9"/>
    <d v="2012-07-01T15:00:00"/>
    <d v="2012-07-01T05:22:00"/>
    <x v="223"/>
    <s v="Up"/>
    <n v="1"/>
    <n v="9.74"/>
    <n v="76.900000000000006"/>
    <n v="2"/>
    <n v="2"/>
    <n v="9.59"/>
    <n v="10.42"/>
    <n v="1"/>
    <s v="JBER"/>
  </r>
  <r>
    <d v="2012-07-01T00:00:00"/>
    <d v="1899-12-30T17:01:44"/>
    <d v="2012-07-01T17:01:44"/>
    <d v="2012-07-01T17:00:00"/>
    <x v="13"/>
    <d v="2012-07-01T18:00:00"/>
    <d v="2012-07-01T05:22:00"/>
    <x v="224"/>
    <s v="Up"/>
    <n v="1"/>
    <n v="3.31"/>
    <n v="151.19999999999999"/>
    <n v="1"/>
    <n v="2"/>
    <n v="9.59"/>
    <n v="10.42"/>
    <n v="2"/>
    <s v="JBER"/>
  </r>
  <r>
    <d v="2012-07-01T00:00:00"/>
    <d v="1899-12-30T21:42:36"/>
    <d v="2012-07-01T21:42:36"/>
    <d v="2012-07-01T21:00:00"/>
    <x v="20"/>
    <d v="2012-07-01T21:00:00"/>
    <d v="2012-07-01T18:44:00"/>
    <x v="225"/>
    <s v="Up"/>
    <n v="1"/>
    <n v="3.49"/>
    <n v="99.8"/>
    <n v="1"/>
    <n v="2"/>
    <n v="9.59"/>
    <n v="10.42"/>
    <n v="2"/>
    <s v="JBER"/>
  </r>
  <r>
    <d v="2012-07-02T00:00:00"/>
    <d v="1899-12-30T01:10:36"/>
    <d v="2012-07-02T01:10:36"/>
    <d v="2012-07-02T01:00:00"/>
    <x v="6"/>
    <d v="2012-07-02T00:00:00"/>
    <d v="2012-07-01T18:44:00"/>
    <x v="226"/>
    <s v="Up"/>
    <n v="1"/>
    <n v="2.59"/>
    <n v="111.9"/>
    <n v="1"/>
    <n v="2"/>
    <n v="9.59"/>
    <n v="10.42"/>
    <n v="2"/>
    <s v="JBER"/>
  </r>
  <r>
    <d v="2012-07-02T00:00:00"/>
    <d v="1899-12-30T02:33:22"/>
    <d v="2012-07-02T02:33:22"/>
    <d v="2012-07-02T02:00:00"/>
    <x v="2"/>
    <d v="2012-07-02T03:00:00"/>
    <d v="2012-07-01T18:44:00"/>
    <x v="227"/>
    <s v="Up"/>
    <n v="1"/>
    <n v="1.98"/>
    <n v="147.6"/>
    <n v="1"/>
    <n v="2"/>
    <n v="9.59"/>
    <n v="10.42"/>
    <n v="2"/>
    <s v="JBER"/>
  </r>
  <r>
    <d v="2012-07-02T00:00:00"/>
    <d v="1899-12-30T09:07:46"/>
    <d v="2012-07-02T09:07:46"/>
    <d v="2012-07-02T09:00:00"/>
    <x v="19"/>
    <d v="2012-07-02T09:00:00"/>
    <d v="2012-07-02T06:19:00"/>
    <x v="228"/>
    <s v="Up"/>
    <n v="1"/>
    <n v="2.27"/>
    <n v="122.3"/>
    <n v="1"/>
    <n v="2"/>
    <n v="9.59"/>
    <n v="10.42"/>
    <n v="2"/>
    <s v="JBER"/>
  </r>
  <r>
    <d v="2012-07-02T00:00:00"/>
    <d v="1899-12-30T11:14:01"/>
    <d v="2012-07-02T11:14:01"/>
    <d v="2012-07-02T11:00:00"/>
    <x v="1"/>
    <d v="2012-07-02T12:00:00"/>
    <d v="2012-07-02T06:19:00"/>
    <x v="229"/>
    <s v="Up"/>
    <n v="1"/>
    <n v="3.85"/>
    <n v="75.2"/>
    <n v="1"/>
    <n v="2"/>
    <n v="9.59"/>
    <n v="10.42"/>
    <n v="2"/>
    <s v="JBER"/>
  </r>
  <r>
    <d v="2012-07-02T00:00:00"/>
    <d v="1899-12-30T16:43:51"/>
    <d v="2012-07-02T16:43:51"/>
    <d v="2012-07-02T16:00:00"/>
    <x v="11"/>
    <d v="2012-07-02T18:00:00"/>
    <d v="2012-07-02T06:19:00"/>
    <x v="230"/>
    <s v="Up"/>
    <n v="1"/>
    <n v="2.81"/>
    <n v="85.5"/>
    <n v="1"/>
    <n v="2"/>
    <n v="9.59"/>
    <n v="10.42"/>
    <n v="2"/>
    <s v="JBER"/>
  </r>
  <r>
    <d v="2012-07-03T00:00:00"/>
    <d v="1899-12-30T00:34:24"/>
    <d v="2012-07-03T00:34:24"/>
    <d v="2012-07-03T00:00:00"/>
    <x v="5"/>
    <d v="2012-07-03T00:00:00"/>
    <d v="2012-07-02T19:35:00"/>
    <x v="231"/>
    <s v="Up"/>
    <n v="1"/>
    <n v="2.56"/>
    <n v="101.5"/>
    <n v="1"/>
    <n v="2"/>
    <n v="9.59"/>
    <n v="10.42"/>
    <n v="2"/>
    <s v="JBER"/>
  </r>
  <r>
    <d v="2012-07-03T00:00:00"/>
    <d v="1899-12-30T00:44:45"/>
    <d v="2012-07-03T00:44:45"/>
    <d v="2012-07-03T00:00:00"/>
    <x v="5"/>
    <d v="2012-07-03T00:00:00"/>
    <d v="2012-07-02T19:35:00"/>
    <x v="232"/>
    <s v="Up"/>
    <n v="1"/>
    <n v="1.56"/>
    <n v="119"/>
    <n v="1"/>
    <n v="2"/>
    <n v="9.59"/>
    <n v="10.42"/>
    <n v="2"/>
    <s v="JBER"/>
  </r>
  <r>
    <d v="2012-07-03T00:00:00"/>
    <d v="1899-12-30T01:24:25"/>
    <d v="2012-07-03T01:24:25"/>
    <d v="2012-07-03T01:00:00"/>
    <x v="6"/>
    <d v="2012-07-03T00:00:00"/>
    <d v="2012-07-02T19:35:00"/>
    <x v="233"/>
    <s v="Up"/>
    <n v="1"/>
    <n v="16.93"/>
    <n v="91.6"/>
    <n v="2"/>
    <n v="2"/>
    <n v="9.59"/>
    <n v="10.42"/>
    <n v="2"/>
    <s v="JBER"/>
  </r>
  <r>
    <d v="2012-07-03T00:00:00"/>
    <d v="1899-12-30T03:42:18"/>
    <d v="2012-07-03T03:42:18"/>
    <d v="2012-07-03T03:00:00"/>
    <x v="4"/>
    <d v="2012-07-03T03:00:00"/>
    <d v="2012-07-02T19:35:00"/>
    <x v="234"/>
    <s v="Up"/>
    <n v="1"/>
    <n v="2.2000000000000002"/>
    <n v="109.4"/>
    <n v="1"/>
    <n v="2"/>
    <n v="9.59"/>
    <n v="10.42"/>
    <n v="2"/>
    <s v="JBER"/>
  </r>
  <r>
    <d v="2012-07-03T00:00:00"/>
    <d v="1899-12-30T13:03:23"/>
    <d v="2012-07-03T13:03:23"/>
    <d v="2012-07-03T13:00:00"/>
    <x v="12"/>
    <d v="2012-07-03T12:00:00"/>
    <d v="2012-07-03T07:11:00"/>
    <x v="235"/>
    <s v="Up"/>
    <n v="1"/>
    <n v="6.93"/>
    <n v="86.4"/>
    <n v="1"/>
    <n v="2"/>
    <n v="9.59"/>
    <n v="10.42"/>
    <n v="2"/>
    <s v="JBER"/>
  </r>
  <r>
    <d v="2012-07-03T00:00:00"/>
    <d v="1899-12-30T15:33:11"/>
    <d v="2012-07-03T15:33:11"/>
    <d v="2012-07-03T15:00:00"/>
    <x v="10"/>
    <d v="2012-07-03T15:00:00"/>
    <d v="2012-07-03T07:11:00"/>
    <x v="236"/>
    <s v="Up"/>
    <n v="1"/>
    <n v="1.63"/>
    <n v="108.6"/>
    <n v="1"/>
    <n v="2"/>
    <n v="9.59"/>
    <n v="10.42"/>
    <n v="2"/>
    <s v="JBER"/>
  </r>
  <r>
    <d v="2012-07-03T00:00:00"/>
    <d v="1899-12-30T18:38:33"/>
    <d v="2012-07-03T18:38:33"/>
    <d v="2012-07-03T18:00:00"/>
    <x v="14"/>
    <d v="2012-07-03T18:00:00"/>
    <d v="2012-07-03T07:11:00"/>
    <x v="237"/>
    <s v="Up"/>
    <n v="1"/>
    <n v="6.93"/>
    <n v="106.2"/>
    <n v="1"/>
    <n v="2"/>
    <n v="9.59"/>
    <n v="10.42"/>
    <n v="2"/>
    <s v="JBER"/>
  </r>
  <r>
    <d v="2012-07-03T00:00:00"/>
    <d v="1899-12-30T23:04:03"/>
    <d v="2012-07-03T23:04:03"/>
    <d v="2012-07-03T23:00:00"/>
    <x v="8"/>
    <d v="2012-07-04T00:00:00"/>
    <d v="2012-07-03T20:21:00"/>
    <x v="238"/>
    <s v="Up"/>
    <n v="1"/>
    <n v="1.76"/>
    <n v="138.5"/>
    <n v="1"/>
    <n v="2"/>
    <n v="9.59"/>
    <n v="10.42"/>
    <n v="2"/>
    <s v="JBER"/>
  </r>
  <r>
    <d v="2012-07-04T00:00:00"/>
    <d v="1899-12-30T00:42:41"/>
    <d v="2012-07-04T00:42:41"/>
    <d v="2012-07-04T00:00:00"/>
    <x v="5"/>
    <d v="2012-07-04T00:00:00"/>
    <d v="2012-07-03T20:21:00"/>
    <x v="239"/>
    <s v="Up"/>
    <n v="1"/>
    <n v="5.41"/>
    <n v="105.4"/>
    <n v="1"/>
    <n v="2"/>
    <n v="9.59"/>
    <n v="10.42"/>
    <n v="2"/>
    <s v="JBER"/>
  </r>
  <r>
    <d v="2012-07-04T00:00:00"/>
    <d v="1899-12-30T03:32:22"/>
    <d v="2012-07-04T03:32:22"/>
    <d v="2012-07-04T03:00:00"/>
    <x v="4"/>
    <d v="2012-07-04T03:00:00"/>
    <d v="2012-07-03T20:21:00"/>
    <x v="240"/>
    <s v="Up"/>
    <n v="1"/>
    <n v="2.23"/>
    <n v="112.2"/>
    <n v="1"/>
    <n v="2"/>
    <n v="9.59"/>
    <n v="10.42"/>
    <n v="2"/>
    <s v="JBER"/>
  </r>
  <r>
    <d v="2012-07-04T00:00:00"/>
    <d v="1899-12-30T05:13:25"/>
    <d v="2012-07-04T05:13:25"/>
    <d v="2012-07-04T05:00:00"/>
    <x v="18"/>
    <d v="2012-07-04T06:00:00"/>
    <d v="2012-07-03T20:21:00"/>
    <x v="241"/>
    <s v="Up"/>
    <n v="1"/>
    <n v="1.86"/>
    <n v="114.5"/>
    <n v="1"/>
    <n v="2"/>
    <n v="9.59"/>
    <n v="10.42"/>
    <n v="2"/>
    <s v="JBER"/>
  </r>
  <r>
    <d v="2012-07-04T00:00:00"/>
    <d v="1899-12-30T18:00:09"/>
    <d v="2012-07-04T18:00:09"/>
    <d v="2012-07-04T18:00:00"/>
    <x v="14"/>
    <d v="2012-07-04T18:00:00"/>
    <d v="2012-07-04T08:00:00"/>
    <x v="242"/>
    <s v="Up"/>
    <n v="1"/>
    <n v="7.72"/>
    <n v="127.8"/>
    <n v="1"/>
    <n v="2"/>
    <n v="9.59"/>
    <n v="10.42"/>
    <n v="2"/>
    <s v="JBER"/>
  </r>
  <r>
    <d v="2012-07-04T00:00:00"/>
    <d v="1899-12-30T20:05:33"/>
    <d v="2012-07-04T20:05:33"/>
    <d v="2012-07-04T20:00:00"/>
    <x v="3"/>
    <d v="2012-07-04T21:00:00"/>
    <d v="2012-07-04T08:00:00"/>
    <x v="243"/>
    <s v="Up"/>
    <n v="1"/>
    <n v="3.01"/>
    <n v="88.9"/>
    <n v="1"/>
    <n v="2"/>
    <n v="9.59"/>
    <n v="10.42"/>
    <n v="2"/>
    <s v="JBER"/>
  </r>
  <r>
    <d v="2012-07-04T00:00:00"/>
    <d v="1899-12-30T20:45:31"/>
    <d v="2012-07-04T20:45:31"/>
    <d v="2012-07-04T20:00:00"/>
    <x v="3"/>
    <d v="2012-07-04T21:00:00"/>
    <d v="2012-07-04T08:00:00"/>
    <x v="244"/>
    <s v="Up"/>
    <n v="1"/>
    <n v="13.66"/>
    <n v="125"/>
    <n v="2"/>
    <n v="2"/>
    <n v="9.59"/>
    <n v="10.42"/>
    <n v="2"/>
    <s v="JBER"/>
  </r>
  <r>
    <d v="2012-07-04T00:00:00"/>
    <d v="1899-12-30T21:19:35"/>
    <d v="2012-07-04T21:19:35"/>
    <d v="2012-07-04T21:00:00"/>
    <x v="20"/>
    <d v="2012-07-04T21:00:00"/>
    <d v="2012-07-04T21:02:00"/>
    <x v="245"/>
    <s v="Up"/>
    <n v="1"/>
    <n v="13.72"/>
    <n v="77.3"/>
    <n v="2"/>
    <n v="2"/>
    <n v="9.59"/>
    <n v="10.42"/>
    <n v="2"/>
    <s v="JBER"/>
  </r>
  <r>
    <d v="2012-07-04T00:00:00"/>
    <d v="1899-12-30T22:31:32"/>
    <d v="2012-07-04T22:31:32"/>
    <d v="2012-07-04T22:00:00"/>
    <x v="22"/>
    <d v="2012-07-05T00:00:00"/>
    <d v="2012-07-04T21:02:00"/>
    <x v="246"/>
    <s v="Up"/>
    <n v="1"/>
    <n v="2.5299999999999998"/>
    <n v="121.2"/>
    <n v="1"/>
    <n v="2"/>
    <n v="9.59"/>
    <n v="10.42"/>
    <n v="2"/>
    <s v="JBER"/>
  </r>
  <r>
    <d v="2012-07-05T00:00:00"/>
    <d v="1899-12-30T00:44:57"/>
    <d v="2012-07-05T00:44:57"/>
    <d v="2012-07-05T00:00:00"/>
    <x v="5"/>
    <d v="2012-07-05T00:00:00"/>
    <d v="2012-07-04T21:02:00"/>
    <x v="247"/>
    <s v="Up"/>
    <n v="1"/>
    <n v="1.95"/>
    <n v="110.9"/>
    <n v="1"/>
    <n v="2"/>
    <n v="9.59"/>
    <n v="10.42"/>
    <n v="2"/>
    <s v="JBER"/>
  </r>
  <r>
    <d v="2012-07-05T00:00:00"/>
    <d v="1899-12-30T01:40:58"/>
    <d v="2012-07-05T01:40:58"/>
    <d v="2012-07-05T01:00:00"/>
    <x v="6"/>
    <d v="2012-07-05T03:00:00"/>
    <d v="2012-07-04T21:02:00"/>
    <x v="248"/>
    <s v="Up"/>
    <n v="1"/>
    <n v="2.2400000000000002"/>
    <n v="101.2"/>
    <n v="1"/>
    <n v="2"/>
    <n v="9.59"/>
    <n v="10.42"/>
    <n v="2"/>
    <s v="JBER"/>
  </r>
  <r>
    <d v="2012-07-05T00:00:00"/>
    <d v="1899-12-30T02:41:00"/>
    <d v="2012-07-05T02:41:00"/>
    <d v="2012-07-05T02:00:00"/>
    <x v="2"/>
    <d v="2012-07-05T03:00:00"/>
    <d v="2012-07-04T21:02:00"/>
    <x v="249"/>
    <s v="Up"/>
    <n v="1"/>
    <n v="1.63"/>
    <n v="119.5"/>
    <n v="1"/>
    <n v="2"/>
    <n v="9.59"/>
    <n v="10.42"/>
    <n v="2"/>
    <s v="JBER"/>
  </r>
  <r>
    <d v="2012-07-05T00:00:00"/>
    <d v="1899-12-30T03:45:14"/>
    <d v="2012-07-05T03:45:14"/>
    <d v="2012-07-05T03:00:00"/>
    <x v="4"/>
    <d v="2012-07-05T03:00:00"/>
    <d v="2012-07-04T21:02:00"/>
    <x v="250"/>
    <s v="Up"/>
    <n v="1"/>
    <n v="13.54"/>
    <n v="96.1"/>
    <n v="2"/>
    <n v="2"/>
    <n v="9.59"/>
    <n v="10.42"/>
    <n v="2"/>
    <s v="JBER"/>
  </r>
  <r>
    <d v="2012-07-05T00:00:00"/>
    <d v="1899-12-30T06:38:03"/>
    <d v="2012-07-05T06:38:03"/>
    <d v="2012-07-05T06:00:00"/>
    <x v="7"/>
    <d v="2012-07-05T06:00:00"/>
    <d v="2012-07-04T21:02:00"/>
    <x v="251"/>
    <s v="Up"/>
    <n v="1"/>
    <n v="5.81"/>
    <n v="106.3"/>
    <n v="1"/>
    <n v="2"/>
    <n v="9.59"/>
    <n v="10.42"/>
    <n v="2"/>
    <s v="JBER"/>
  </r>
  <r>
    <d v="2012-07-05T00:00:00"/>
    <d v="1899-12-30T15:10:08"/>
    <d v="2012-07-05T15:10:08"/>
    <d v="2012-07-05T15:00:00"/>
    <x v="10"/>
    <d v="2012-07-05T15:00:00"/>
    <d v="2012-07-05T08:48:00"/>
    <x v="252"/>
    <s v="Up"/>
    <n v="1"/>
    <n v="2.74"/>
    <n v="64.8"/>
    <n v="1"/>
    <n v="2"/>
    <n v="9.59"/>
    <n v="10.42"/>
    <n v="2"/>
    <s v="JBER"/>
  </r>
  <r>
    <d v="2012-07-05T00:00:00"/>
    <d v="1899-12-30T19:02:36"/>
    <d v="2012-07-05T19:02:36"/>
    <d v="2012-07-05T19:00:00"/>
    <x v="23"/>
    <d v="2012-07-05T18:00:00"/>
    <d v="2012-07-05T08:48:00"/>
    <x v="253"/>
    <s v="Up"/>
    <n v="1"/>
    <n v="2.06"/>
    <n v="89.8"/>
    <n v="1"/>
    <n v="2"/>
    <n v="9.59"/>
    <n v="10.42"/>
    <n v="2"/>
    <s v="JBER"/>
  </r>
  <r>
    <d v="2012-07-05T00:00:00"/>
    <d v="1899-12-30T19:07:57"/>
    <d v="2012-07-05T19:07:57"/>
    <d v="2012-07-05T19:00:00"/>
    <x v="23"/>
    <d v="2012-07-05T18:00:00"/>
    <d v="2012-07-05T08:48:00"/>
    <x v="254"/>
    <s v="Up"/>
    <n v="1"/>
    <n v="2.14"/>
    <n v="80.3"/>
    <n v="1"/>
    <n v="2"/>
    <n v="9.59"/>
    <n v="10.42"/>
    <n v="2"/>
    <s v="JBER"/>
  </r>
  <r>
    <d v="2012-07-05T00:00:00"/>
    <d v="1899-12-30T22:20:08"/>
    <d v="2012-07-05T22:20:08"/>
    <d v="2012-07-05T22:00:00"/>
    <x v="22"/>
    <d v="2012-07-05T21:00:00"/>
    <d v="2012-07-05T21:42:00"/>
    <x v="255"/>
    <s v="Up"/>
    <n v="1"/>
    <n v="16.22"/>
    <n v="93.6"/>
    <n v="2"/>
    <n v="2"/>
    <n v="9.59"/>
    <n v="10.42"/>
    <n v="2"/>
    <s v="JBER"/>
  </r>
  <r>
    <d v="2012-07-05T00:00:00"/>
    <d v="1899-12-30T22:46:16"/>
    <d v="2012-07-05T22:46:16"/>
    <d v="2012-07-05T22:00:00"/>
    <x v="22"/>
    <d v="2012-07-06T00:00:00"/>
    <d v="2012-07-05T21:42:00"/>
    <x v="256"/>
    <s v="Up"/>
    <n v="1"/>
    <n v="10.31"/>
    <n v="89.1"/>
    <n v="2"/>
    <n v="2"/>
    <n v="9.59"/>
    <n v="10.42"/>
    <n v="1"/>
    <s v="JBER"/>
  </r>
  <r>
    <d v="2012-07-06T00:00:00"/>
    <d v="1899-12-30T00:33:04"/>
    <d v="2012-07-06T00:33:04"/>
    <d v="2012-07-06T00:00:00"/>
    <x v="5"/>
    <d v="2012-07-06T00:00:00"/>
    <d v="2012-07-05T21:42:00"/>
    <x v="257"/>
    <s v="Up"/>
    <n v="1"/>
    <n v="4.92"/>
    <n v="105.2"/>
    <n v="1"/>
    <n v="2"/>
    <n v="9.59"/>
    <n v="10.42"/>
    <n v="2"/>
    <s v="JBER"/>
  </r>
  <r>
    <d v="2012-07-06T00:00:00"/>
    <d v="1899-12-30T01:42:02"/>
    <d v="2012-07-06T01:42:02"/>
    <d v="2012-07-06T01:00:00"/>
    <x v="6"/>
    <d v="2012-07-06T03:00:00"/>
    <d v="2012-07-05T21:42:00"/>
    <x v="258"/>
    <s v="Up"/>
    <n v="1"/>
    <n v="2.0499999999999998"/>
    <n v="132.69999999999999"/>
    <n v="1"/>
    <n v="2"/>
    <n v="9.59"/>
    <n v="10.42"/>
    <n v="2"/>
    <s v="JBER"/>
  </r>
  <r>
    <d v="2012-07-06T00:00:00"/>
    <d v="1899-12-30T05:40:57"/>
    <d v="2012-07-06T05:40:57"/>
    <d v="2012-07-06T05:00:00"/>
    <x v="18"/>
    <d v="2012-07-06T06:00:00"/>
    <d v="2012-07-05T21:42:00"/>
    <x v="259"/>
    <s v="Up"/>
    <n v="1"/>
    <n v="3.36"/>
    <n v="108.7"/>
    <n v="1"/>
    <n v="2"/>
    <n v="9.59"/>
    <n v="10.42"/>
    <n v="2"/>
    <s v="JBER"/>
  </r>
  <r>
    <d v="2012-07-06T00:00:00"/>
    <d v="1899-12-30T14:02:18"/>
    <d v="2012-07-06T14:02:18"/>
    <d v="2012-07-06T14:00:00"/>
    <x v="9"/>
    <d v="2012-07-06T15:00:00"/>
    <d v="2012-07-06T09:34:00"/>
    <x v="260"/>
    <s v="Up"/>
    <n v="1"/>
    <n v="4.6399999999999997"/>
    <n v="92.8"/>
    <n v="1"/>
    <n v="2"/>
    <n v="9.59"/>
    <n v="10.42"/>
    <n v="2"/>
    <s v="JBER"/>
  </r>
  <r>
    <d v="2012-07-06T00:00:00"/>
    <d v="1899-12-30T17:35:47"/>
    <d v="2012-07-06T17:35:47"/>
    <d v="2012-07-06T17:00:00"/>
    <x v="13"/>
    <d v="2012-07-06T18:00:00"/>
    <d v="2012-07-06T09:34:00"/>
    <x v="261"/>
    <s v="Up"/>
    <n v="1"/>
    <n v="2.63"/>
    <n v="69"/>
    <n v="1"/>
    <n v="2"/>
    <n v="9.59"/>
    <n v="10.42"/>
    <n v="2"/>
    <s v="JBER"/>
  </r>
  <r>
    <d v="2012-07-06T00:00:00"/>
    <d v="1899-12-30T22:40:17"/>
    <d v="2012-07-06T22:40:17"/>
    <d v="2012-07-06T22:00:00"/>
    <x v="22"/>
    <d v="2012-07-07T00:00:00"/>
    <d v="2012-07-06T22:22:00"/>
    <x v="262"/>
    <s v="Up"/>
    <n v="1"/>
    <n v="2.41"/>
    <n v="82.2"/>
    <n v="1"/>
    <n v="2"/>
    <n v="9.59"/>
    <n v="10.42"/>
    <n v="2"/>
    <s v="JBER"/>
  </r>
  <r>
    <d v="2012-07-07T00:00:00"/>
    <d v="1899-12-30T02:11:02"/>
    <d v="2012-07-07T02:11:02"/>
    <d v="2012-07-07T02:00:00"/>
    <x v="2"/>
    <d v="2012-07-07T03:00:00"/>
    <d v="2012-07-06T22:22:00"/>
    <x v="263"/>
    <s v="Up"/>
    <n v="1"/>
    <n v="2.77"/>
    <n v="98"/>
    <n v="1"/>
    <n v="2"/>
    <n v="9.59"/>
    <n v="10.42"/>
    <n v="2"/>
    <s v="JBER"/>
  </r>
  <r>
    <d v="2012-07-07T00:00:00"/>
    <d v="1899-12-30T05:38:34"/>
    <d v="2012-07-07T05:38:34"/>
    <d v="2012-07-07T05:00:00"/>
    <x v="18"/>
    <d v="2012-07-07T06:00:00"/>
    <d v="2012-07-06T22:22:00"/>
    <x v="264"/>
    <s v="Up"/>
    <n v="1"/>
    <n v="3.83"/>
    <n v="65"/>
    <n v="1"/>
    <n v="2"/>
    <n v="9.59"/>
    <n v="10.42"/>
    <n v="2"/>
    <s v="JBER"/>
  </r>
  <r>
    <d v="2012-07-07T00:00:00"/>
    <d v="1899-12-30T12:10:04"/>
    <d v="2012-07-07T12:10:04"/>
    <d v="2012-07-07T12:00:00"/>
    <x v="21"/>
    <d v="2012-07-07T12:00:00"/>
    <d v="2012-07-07T10:21:00"/>
    <x v="265"/>
    <s v="Up"/>
    <n v="1"/>
    <n v="2.4500000000000002"/>
    <n v="112.1"/>
    <n v="1"/>
    <n v="2"/>
    <n v="9.59"/>
    <n v="10.42"/>
    <n v="2"/>
    <s v="JBER"/>
  </r>
  <r>
    <d v="2012-07-07T00:00:00"/>
    <d v="1899-12-30T18:41:05"/>
    <d v="2012-07-07T18:41:05"/>
    <d v="2012-07-07T18:00:00"/>
    <x v="14"/>
    <d v="2012-07-07T18:00:00"/>
    <d v="2012-07-07T10:21:00"/>
    <x v="266"/>
    <s v="Up"/>
    <n v="1"/>
    <n v="2.82"/>
    <n v="91.4"/>
    <n v="1"/>
    <n v="2"/>
    <n v="9.59"/>
    <n v="10.42"/>
    <n v="2"/>
    <s v="JBER"/>
  </r>
  <r>
    <d v="2012-07-07T00:00:00"/>
    <d v="1899-12-30T19:01:28"/>
    <d v="2012-07-07T19:01:28"/>
    <d v="2012-07-07T19:00:00"/>
    <x v="23"/>
    <d v="2012-07-07T18:00:00"/>
    <d v="2012-07-07T10:21:00"/>
    <x v="267"/>
    <s v="Up"/>
    <n v="1"/>
    <n v="3.2"/>
    <n v="81.400000000000006"/>
    <n v="1"/>
    <n v="2"/>
    <n v="9.59"/>
    <n v="10.42"/>
    <n v="2"/>
    <s v="JBER"/>
  </r>
  <r>
    <d v="2012-07-07T00:00:00"/>
    <d v="1899-12-30T23:39:46"/>
    <d v="2012-07-07T23:39:46"/>
    <d v="2012-07-07T23:00:00"/>
    <x v="8"/>
    <d v="2012-07-08T00:00:00"/>
    <d v="2012-07-07T23:01:00"/>
    <x v="268"/>
    <s v="Up"/>
    <n v="1"/>
    <n v="3.01"/>
    <n v="120.6"/>
    <n v="1"/>
    <n v="2"/>
    <n v="9.59"/>
    <n v="10.42"/>
    <n v="2"/>
    <s v="JBER"/>
  </r>
  <r>
    <d v="2012-07-08T00:00:00"/>
    <d v="1899-12-30T00:30:42"/>
    <d v="2012-07-08T00:30:42"/>
    <d v="2012-07-08T00:00:00"/>
    <x v="5"/>
    <d v="2012-07-08T00:00:00"/>
    <d v="2012-07-07T23:01:00"/>
    <x v="269"/>
    <s v="Up"/>
    <n v="1"/>
    <n v="2.71"/>
    <n v="103.4"/>
    <n v="1"/>
    <n v="2"/>
    <n v="9.59"/>
    <n v="10.42"/>
    <n v="2"/>
    <s v="JBER"/>
  </r>
  <r>
    <d v="2012-07-08T00:00:00"/>
    <d v="1899-12-30T13:00:27"/>
    <d v="2012-07-08T13:00:27"/>
    <d v="2012-07-08T13:00:00"/>
    <x v="12"/>
    <d v="2012-07-08T12:00:00"/>
    <d v="2012-07-08T11:06:00"/>
    <x v="270"/>
    <s v="Up"/>
    <n v="1"/>
    <n v="2.72"/>
    <n v="90.2"/>
    <n v="1"/>
    <n v="2"/>
    <n v="9.59"/>
    <n v="10.42"/>
    <n v="2"/>
    <s v="JBER"/>
  </r>
  <r>
    <d v="2012-07-08T00:00:00"/>
    <d v="1899-12-30T15:19:47"/>
    <d v="2012-07-08T15:19:47"/>
    <d v="2012-07-08T15:00:00"/>
    <x v="10"/>
    <d v="2012-07-08T15:00:00"/>
    <d v="2012-07-08T11:06:00"/>
    <x v="271"/>
    <s v="Up"/>
    <n v="1"/>
    <n v="17.579999999999998"/>
    <n v="103"/>
    <n v="2"/>
    <n v="2"/>
    <n v="9.59"/>
    <n v="10.42"/>
    <n v="2"/>
    <s v="JBER"/>
  </r>
  <r>
    <d v="2012-07-08T00:00:00"/>
    <d v="1899-12-30T17:43:33"/>
    <d v="2012-07-08T17:43:33"/>
    <d v="2012-07-08T17:00:00"/>
    <x v="13"/>
    <d v="2012-07-08T18:00:00"/>
    <d v="2012-07-08T11:06:00"/>
    <x v="272"/>
    <s v="Up"/>
    <n v="1"/>
    <n v="1.86"/>
    <n v="99.3"/>
    <n v="1"/>
    <n v="2"/>
    <n v="9.59"/>
    <n v="10.42"/>
    <n v="2"/>
    <s v="JBER"/>
  </r>
  <r>
    <d v="2012-07-08T00:00:00"/>
    <d v="1899-12-30T18:24:56"/>
    <d v="2012-07-08T18:24:56"/>
    <d v="2012-07-08T18:00:00"/>
    <x v="14"/>
    <d v="2012-07-08T18:00:00"/>
    <d v="2012-07-08T11:06:00"/>
    <x v="273"/>
    <s v="Up"/>
    <n v="1"/>
    <n v="15.57"/>
    <n v="67.3"/>
    <n v="2"/>
    <n v="2"/>
    <n v="9.59"/>
    <n v="10.42"/>
    <n v="2"/>
    <s v="JBER"/>
  </r>
  <r>
    <d v="2012-07-08T00:00:00"/>
    <d v="1899-12-30T18:57:28"/>
    <d v="2012-07-08T18:57:28"/>
    <d v="2012-07-08T18:00:00"/>
    <x v="14"/>
    <d v="2012-07-08T18:00:00"/>
    <d v="2012-07-08T11:06:00"/>
    <x v="274"/>
    <s v="Up"/>
    <n v="1"/>
    <n v="15.63"/>
    <n v="79.400000000000006"/>
    <n v="2"/>
    <n v="2"/>
    <n v="9.59"/>
    <n v="10.42"/>
    <n v="2"/>
    <s v="JBER"/>
  </r>
  <r>
    <d v="2012-07-08T00:00:00"/>
    <d v="1899-12-30T20:18:26"/>
    <d v="2012-07-08T20:18:26"/>
    <d v="2012-07-08T20:00:00"/>
    <x v="3"/>
    <d v="2012-07-08T21:00:00"/>
    <d v="2012-07-08T11:06:00"/>
    <x v="275"/>
    <s v="Up"/>
    <n v="1"/>
    <n v="14.62"/>
    <n v="81.2"/>
    <n v="2"/>
    <n v="2"/>
    <n v="9.59"/>
    <n v="10.42"/>
    <n v="2"/>
    <s v="JBER"/>
  </r>
  <r>
    <d v="2012-07-08T00:00:00"/>
    <d v="1899-12-30T21:47:18"/>
    <d v="2012-07-08T21:47:18"/>
    <d v="2012-07-08T21:00:00"/>
    <x v="20"/>
    <d v="2012-07-08T21:00:00"/>
    <d v="2012-07-08T11:06:00"/>
    <x v="276"/>
    <s v="Up"/>
    <n v="1"/>
    <n v="13.35"/>
    <n v="89.3"/>
    <n v="2"/>
    <n v="2"/>
    <n v="9.59"/>
    <n v="10.42"/>
    <n v="2"/>
    <s v="JBER"/>
  </r>
  <r>
    <d v="2012-07-08T00:00:00"/>
    <d v="1899-12-30T22:11:17"/>
    <d v="2012-07-08T22:11:17"/>
    <d v="2012-07-08T22:00:00"/>
    <x v="22"/>
    <d v="2012-07-08T21:00:00"/>
    <d v="2012-07-08T11:06:00"/>
    <x v="277"/>
    <s v="Up"/>
    <n v="1"/>
    <n v="2.17"/>
    <n v="116.7"/>
    <n v="1"/>
    <n v="2"/>
    <n v="9.59"/>
    <n v="10.42"/>
    <n v="2"/>
    <s v="JBER"/>
  </r>
  <r>
    <d v="2012-07-08T00:00:00"/>
    <d v="1899-12-30T23:01:54"/>
    <d v="2012-07-08T23:01:54"/>
    <d v="2012-07-08T23:00:00"/>
    <x v="8"/>
    <d v="2012-07-09T00:00:00"/>
    <d v="2012-07-08T11:06:00"/>
    <x v="278"/>
    <s v="Up"/>
    <n v="1"/>
    <n v="3.91"/>
    <n v="69.400000000000006"/>
    <n v="1"/>
    <n v="2"/>
    <n v="9.59"/>
    <n v="10.42"/>
    <n v="2"/>
    <s v="JBER"/>
  </r>
  <r>
    <d v="2012-07-09T00:00:00"/>
    <d v="1899-12-30T02:10:24"/>
    <d v="2012-07-09T02:10:24"/>
    <d v="2012-07-09T02:00:00"/>
    <x v="2"/>
    <d v="2012-07-09T03:00:00"/>
    <d v="2012-07-08T23:41:00"/>
    <x v="279"/>
    <s v="Up"/>
    <n v="1"/>
    <n v="2.21"/>
    <n v="82.9"/>
    <n v="1"/>
    <n v="2"/>
    <n v="9.59"/>
    <n v="10.42"/>
    <n v="2"/>
    <s v="JBER"/>
  </r>
  <r>
    <d v="2012-07-09T00:00:00"/>
    <d v="1899-12-30T02:35:11"/>
    <d v="2012-07-09T02:35:11"/>
    <d v="2012-07-09T02:00:00"/>
    <x v="2"/>
    <d v="2012-07-09T03:00:00"/>
    <d v="2012-07-08T23:41:00"/>
    <x v="280"/>
    <s v="Up"/>
    <n v="1"/>
    <n v="3.97"/>
    <n v="75.400000000000006"/>
    <n v="1"/>
    <n v="2"/>
    <n v="9.59"/>
    <n v="10.42"/>
    <n v="2"/>
    <s v="JBER"/>
  </r>
  <r>
    <d v="2012-07-09T00:00:00"/>
    <d v="1899-12-30T12:37:48"/>
    <d v="2012-07-09T12:37:48"/>
    <d v="2012-07-09T12:00:00"/>
    <x v="21"/>
    <d v="2012-07-09T12:00:00"/>
    <d v="2012-07-09T11:53:00"/>
    <x v="281"/>
    <s v="Up"/>
    <n v="1"/>
    <n v="2.5499999999999998"/>
    <n v="72.5"/>
    <n v="1"/>
    <n v="2"/>
    <n v="9.59"/>
    <n v="10.42"/>
    <n v="2"/>
    <s v="JBER"/>
  </r>
  <r>
    <d v="2012-07-09T00:00:00"/>
    <d v="1899-12-30T14:58:03"/>
    <d v="2012-07-09T14:58:03"/>
    <d v="2012-07-09T14:00:00"/>
    <x v="9"/>
    <d v="2012-07-09T15:00:00"/>
    <d v="2012-07-09T11:53:00"/>
    <x v="282"/>
    <s v="Up"/>
    <n v="1"/>
    <n v="13.74"/>
    <n v="78.900000000000006"/>
    <n v="2"/>
    <n v="2"/>
    <n v="9.59"/>
    <n v="10.42"/>
    <n v="2"/>
    <s v="JBER"/>
  </r>
  <r>
    <d v="2012-07-09T00:00:00"/>
    <d v="1899-12-30T17:25:58"/>
    <d v="2012-07-09T17:25:58"/>
    <d v="2012-07-09T17:00:00"/>
    <x v="13"/>
    <d v="2012-07-09T18:00:00"/>
    <d v="2012-07-09T11:53:00"/>
    <x v="283"/>
    <s v="Up"/>
    <n v="1"/>
    <n v="16.32"/>
    <n v="82.8"/>
    <n v="2"/>
    <n v="2"/>
    <n v="9.59"/>
    <n v="10.42"/>
    <n v="2"/>
    <s v="JBER"/>
  </r>
  <r>
    <d v="2012-07-09T00:00:00"/>
    <d v="1899-12-30T22:45:48"/>
    <d v="2012-07-09T22:45:48"/>
    <d v="2012-07-09T22:00:00"/>
    <x v="22"/>
    <d v="2012-07-10T00:00:00"/>
    <d v="2012-07-09T11:53:00"/>
    <x v="284"/>
    <s v="Up"/>
    <n v="1"/>
    <n v="17.760000000000002"/>
    <n v="102.7"/>
    <n v="2"/>
    <n v="2"/>
    <n v="9.59"/>
    <n v="10.42"/>
    <n v="2"/>
    <s v="JBER"/>
  </r>
  <r>
    <d v="2012-07-10T00:00:00"/>
    <d v="1899-12-30T03:06:48"/>
    <d v="2012-07-10T03:06:48"/>
    <d v="2012-07-10T03:00:00"/>
    <x v="4"/>
    <d v="2012-07-10T03:00:00"/>
    <d v="2012-07-10T00:23:00"/>
    <x v="285"/>
    <s v="Up"/>
    <n v="1"/>
    <n v="6.46"/>
    <n v="77.400000000000006"/>
    <n v="1"/>
    <n v="2"/>
    <n v="9.59"/>
    <n v="10.42"/>
    <n v="2"/>
    <s v="JBER"/>
  </r>
  <r>
    <d v="2012-07-10T00:00:00"/>
    <d v="1899-12-30T03:32:36"/>
    <d v="2012-07-10T03:32:36"/>
    <d v="2012-07-10T03:00:00"/>
    <x v="4"/>
    <d v="2012-07-10T03:00:00"/>
    <d v="2012-07-10T00:23:00"/>
    <x v="286"/>
    <s v="Up"/>
    <n v="1"/>
    <n v="6.72"/>
    <n v="81.599999999999994"/>
    <n v="1"/>
    <n v="2"/>
    <n v="9.59"/>
    <n v="10.42"/>
    <n v="2"/>
    <s v="JBER"/>
  </r>
  <r>
    <d v="2012-07-10T00:00:00"/>
    <d v="1899-12-30T04:22:39"/>
    <d v="2012-07-10T04:22:39"/>
    <d v="2012-07-10T04:00:00"/>
    <x v="0"/>
    <d v="2012-07-10T03:00:00"/>
    <d v="2012-07-10T00:23:00"/>
    <x v="287"/>
    <s v="Up"/>
    <n v="1"/>
    <n v="12.25"/>
    <n v="90.3"/>
    <n v="2"/>
    <n v="2"/>
    <n v="9.59"/>
    <n v="10.42"/>
    <n v="2"/>
    <s v="JBER"/>
  </r>
  <r>
    <d v="2012-07-10T00:00:00"/>
    <d v="1899-12-30T05:54:44"/>
    <d v="2012-07-10T05:54:44"/>
    <d v="2012-07-10T05:00:00"/>
    <x v="18"/>
    <d v="2012-07-10T06:00:00"/>
    <d v="2012-07-10T00:23:00"/>
    <x v="288"/>
    <s v="Up"/>
    <n v="1"/>
    <n v="17.600000000000001"/>
    <n v="82.6"/>
    <n v="1"/>
    <n v="2"/>
    <n v="9.59"/>
    <n v="10.42"/>
    <n v="2"/>
    <s v="JBER"/>
  </r>
  <r>
    <d v="2012-07-10T00:00:00"/>
    <d v="1899-12-30T15:00:00"/>
    <d v="2012-07-10T15:00:00"/>
    <d v="2012-07-10T15:00:00"/>
    <x v="10"/>
    <d v="2012-07-10T15:00:00"/>
    <d v="2012-07-10T12:45:00"/>
    <x v="289"/>
    <s v="Up"/>
    <n v="1"/>
    <n v="13.05"/>
    <n v="0"/>
    <n v="2"/>
    <n v="2"/>
    <n v="9.59"/>
    <n v="10.42"/>
    <n v="2"/>
    <s v="JBER"/>
  </r>
  <r>
    <d v="2012-07-10T00:00:00"/>
    <d v="1899-12-30T17:05:49"/>
    <d v="2012-07-10T17:05:49"/>
    <d v="2012-07-10T17:00:00"/>
    <x v="13"/>
    <d v="2012-07-10T18:00:00"/>
    <d v="2012-07-10T12:45:00"/>
    <x v="290"/>
    <s v="Up"/>
    <n v="1"/>
    <n v="1.97"/>
    <n v="101.6"/>
    <n v="1"/>
    <n v="2"/>
    <n v="9.59"/>
    <n v="10.42"/>
    <n v="2"/>
    <s v="JBER"/>
  </r>
  <r>
    <d v="2012-07-10T00:00:00"/>
    <d v="1899-12-30T18:02:39"/>
    <d v="2012-07-10T18:02:39"/>
    <d v="2012-07-10T18:00:00"/>
    <x v="14"/>
    <d v="2012-07-10T18:00:00"/>
    <d v="2012-07-10T12:45:00"/>
    <x v="291"/>
    <s v="Up"/>
    <n v="1"/>
    <n v="2.97"/>
    <n v="83.1"/>
    <n v="1"/>
    <n v="2"/>
    <n v="9.59"/>
    <n v="10.42"/>
    <n v="2"/>
    <s v="JBER"/>
  </r>
  <r>
    <d v="2012-07-10T00:00:00"/>
    <d v="1899-12-30T18:28:52"/>
    <d v="2012-07-10T18:28:52"/>
    <d v="2012-07-10T18:00:00"/>
    <x v="14"/>
    <d v="2012-07-10T18:00:00"/>
    <d v="2012-07-10T12:45:00"/>
    <x v="292"/>
    <s v="Up"/>
    <n v="1"/>
    <n v="17.64"/>
    <n v="102.1"/>
    <n v="2"/>
    <n v="2"/>
    <n v="9.59"/>
    <n v="10.42"/>
    <n v="2"/>
    <s v="JBER"/>
  </r>
  <r>
    <d v="2012-07-10T00:00:00"/>
    <d v="1899-12-30T18:40:12"/>
    <d v="2012-07-10T18:40:12"/>
    <d v="2012-07-10T18:00:00"/>
    <x v="14"/>
    <d v="2012-07-10T18:00:00"/>
    <d v="2012-07-10T12:45:00"/>
    <x v="293"/>
    <s v="Up"/>
    <n v="1"/>
    <n v="8.14"/>
    <n v="69.8"/>
    <n v="1"/>
    <n v="2"/>
    <n v="9.59"/>
    <n v="10.42"/>
    <n v="2"/>
    <s v="JBER"/>
  </r>
  <r>
    <d v="2012-07-10T00:00:00"/>
    <d v="1899-12-30T18:47:20"/>
    <d v="2012-07-10T18:47:20"/>
    <d v="2012-07-10T18:00:00"/>
    <x v="14"/>
    <d v="2012-07-10T18:00:00"/>
    <d v="2012-07-10T12:45:00"/>
    <x v="294"/>
    <s v="Up"/>
    <n v="1"/>
    <n v="13.1"/>
    <n v="60.4"/>
    <n v="1"/>
    <n v="2"/>
    <n v="9.59"/>
    <n v="10.42"/>
    <n v="2"/>
    <s v="JBER"/>
  </r>
  <r>
    <d v="2012-07-10T00:00:00"/>
    <d v="1899-12-30T18:50:45"/>
    <d v="2012-07-10T18:50:45"/>
    <d v="2012-07-10T18:00:00"/>
    <x v="14"/>
    <d v="2012-07-10T18:00:00"/>
    <d v="2012-07-10T12:45:00"/>
    <x v="295"/>
    <s v="Up"/>
    <n v="1"/>
    <n v="17.829999999999998"/>
    <n v="76.2"/>
    <n v="2"/>
    <n v="2"/>
    <n v="9.59"/>
    <n v="10.42"/>
    <n v="2"/>
    <s v="JBER"/>
  </r>
  <r>
    <d v="2012-07-10T00:00:00"/>
    <d v="1899-12-30T21:06:17"/>
    <d v="2012-07-10T21:06:17"/>
    <d v="2012-07-10T21:00:00"/>
    <x v="20"/>
    <d v="2012-07-10T21:00:00"/>
    <d v="2012-07-10T12:45:00"/>
    <x v="296"/>
    <s v="Up"/>
    <n v="1"/>
    <n v="10.24"/>
    <n v="118.3"/>
    <n v="2"/>
    <n v="2"/>
    <n v="9.59"/>
    <n v="10.42"/>
    <n v="1"/>
    <s v="JBER"/>
  </r>
  <r>
    <d v="2012-07-10T00:00:00"/>
    <d v="1899-12-30T21:18:43"/>
    <d v="2012-07-10T21:18:43"/>
    <d v="2012-07-10T21:00:00"/>
    <x v="20"/>
    <d v="2012-07-10T21:00:00"/>
    <d v="2012-07-10T12:45:00"/>
    <x v="297"/>
    <s v="Up"/>
    <n v="1"/>
    <n v="13.05"/>
    <n v="102.5"/>
    <n v="2"/>
    <n v="2"/>
    <n v="9.59"/>
    <n v="10.42"/>
    <n v="2"/>
    <s v="JBER"/>
  </r>
  <r>
    <d v="2012-07-10T00:00:00"/>
    <d v="1899-12-30T23:38:50"/>
    <d v="2012-07-10T23:38:50"/>
    <d v="2012-07-10T23:00:00"/>
    <x v="8"/>
    <d v="2012-07-11T00:00:00"/>
    <d v="2012-07-10T12:45:00"/>
    <x v="298"/>
    <s v="Up"/>
    <n v="1"/>
    <n v="4.3499999999999996"/>
    <n v="82"/>
    <n v="1"/>
    <n v="2"/>
    <n v="9.59"/>
    <n v="10.42"/>
    <n v="2"/>
    <s v="JBER"/>
  </r>
  <r>
    <d v="2012-07-11T00:00:00"/>
    <d v="1899-12-30T04:33:10"/>
    <d v="2012-07-11T04:33:10"/>
    <d v="2012-07-11T04:00:00"/>
    <x v="0"/>
    <d v="2012-07-11T06:00:00"/>
    <d v="2012-07-11T01:09:00"/>
    <x v="299"/>
    <s v="Up"/>
    <n v="1"/>
    <n v="2.99"/>
    <n v="83.8"/>
    <n v="1"/>
    <n v="2"/>
    <n v="9.59"/>
    <n v="10.42"/>
    <n v="2"/>
    <s v="JBER"/>
  </r>
  <r>
    <d v="2012-07-11T00:00:00"/>
    <d v="1899-12-30T08:33:41"/>
    <d v="2012-07-11T08:33:41"/>
    <d v="2012-07-11T08:00:00"/>
    <x v="16"/>
    <d v="2012-07-11T09:00:00"/>
    <d v="2012-07-11T01:09:00"/>
    <x v="300"/>
    <s v="Up"/>
    <n v="1"/>
    <n v="7.34"/>
    <n v="110.7"/>
    <n v="1"/>
    <n v="2"/>
    <n v="9.59"/>
    <n v="10.42"/>
    <n v="2"/>
    <s v="JBER"/>
  </r>
  <r>
    <d v="2012-07-11T00:00:00"/>
    <d v="1899-12-30T12:43:29"/>
    <d v="2012-07-11T12:43:29"/>
    <d v="2012-07-11T12:00:00"/>
    <x v="21"/>
    <d v="2012-07-11T12:00:00"/>
    <d v="2012-07-11T01:09:00"/>
    <x v="301"/>
    <s v="Up"/>
    <n v="1"/>
    <n v="2.27"/>
    <n v="70.900000000000006"/>
    <n v="1"/>
    <n v="2"/>
    <n v="9.59"/>
    <n v="10.42"/>
    <n v="2"/>
    <s v="JBER"/>
  </r>
  <r>
    <d v="2012-07-11T00:00:00"/>
    <d v="1899-12-30T12:56:35"/>
    <d v="2012-07-11T12:56:35"/>
    <d v="2012-07-11T12:00:00"/>
    <x v="21"/>
    <d v="2012-07-11T12:00:00"/>
    <d v="2012-07-11T01:09:00"/>
    <x v="302"/>
    <s v="Up"/>
    <n v="1"/>
    <n v="15.05"/>
    <n v="87.8"/>
    <n v="2"/>
    <n v="2"/>
    <n v="9.59"/>
    <n v="10.42"/>
    <n v="2"/>
    <s v="JBER"/>
  </r>
  <r>
    <d v="2012-07-11T00:00:00"/>
    <d v="1899-12-30T13:19:44"/>
    <d v="2012-07-11T13:19:44"/>
    <d v="2012-07-11T13:00:00"/>
    <x v="12"/>
    <d v="2012-07-11T12:00:00"/>
    <d v="2012-07-11T01:09:00"/>
    <x v="303"/>
    <s v="Up"/>
    <n v="1"/>
    <n v="17.73"/>
    <n v="50"/>
    <n v="2"/>
    <n v="2"/>
    <n v="9.59"/>
    <n v="10.42"/>
    <n v="2"/>
    <s v="JBER"/>
  </r>
  <r>
    <d v="2012-07-11T00:00:00"/>
    <d v="1899-12-30T13:58:58"/>
    <d v="2012-07-11T13:58:58"/>
    <d v="2012-07-11T13:00:00"/>
    <x v="12"/>
    <d v="2012-07-11T15:00:00"/>
    <d v="2012-07-11T13:48:00"/>
    <x v="304"/>
    <s v="Up"/>
    <n v="1"/>
    <n v="13.5"/>
    <n v="79.400000000000006"/>
    <n v="2"/>
    <n v="2"/>
    <n v="9.59"/>
    <n v="10.42"/>
    <n v="2"/>
    <s v="JBER"/>
  </r>
  <r>
    <d v="2012-07-11T00:00:00"/>
    <d v="1899-12-30T15:00:00"/>
    <d v="2012-07-11T15:00:00"/>
    <d v="2012-07-11T15:00:00"/>
    <x v="10"/>
    <d v="2012-07-11T15:00:00"/>
    <d v="2012-07-11T13:48:00"/>
    <x v="305"/>
    <s v="Up"/>
    <n v="1"/>
    <n v="7.38"/>
    <n v="0"/>
    <n v="1"/>
    <n v="2"/>
    <n v="9.59"/>
    <n v="10.42"/>
    <n v="2"/>
    <s v="JBER"/>
  </r>
  <r>
    <d v="2012-07-11T00:00:00"/>
    <d v="1899-12-30T15:20:54"/>
    <d v="2012-07-11T15:20:54"/>
    <d v="2012-07-11T15:00:00"/>
    <x v="10"/>
    <d v="2012-07-11T15:00:00"/>
    <d v="2012-07-11T13:48:00"/>
    <x v="306"/>
    <s v="Up"/>
    <n v="1"/>
    <n v="16.27"/>
    <n v="72.900000000000006"/>
    <n v="2"/>
    <n v="2"/>
    <n v="9.59"/>
    <n v="10.42"/>
    <n v="2"/>
    <s v="JBER"/>
  </r>
  <r>
    <d v="2012-07-11T00:00:00"/>
    <d v="1899-12-30T16:28:01"/>
    <d v="2012-07-11T16:28:01"/>
    <d v="2012-07-11T16:00:00"/>
    <x v="11"/>
    <d v="2012-07-11T15:00:00"/>
    <d v="2012-07-11T13:48:00"/>
    <x v="307"/>
    <s v="Up"/>
    <n v="1"/>
    <n v="17.55"/>
    <n v="50.7"/>
    <n v="2"/>
    <n v="2"/>
    <n v="9.59"/>
    <n v="10.42"/>
    <n v="2"/>
    <s v="JBER"/>
  </r>
  <r>
    <d v="2012-07-11T00:00:00"/>
    <d v="1899-12-30T16:34:24"/>
    <d v="2012-07-11T16:34:24"/>
    <d v="2012-07-11T16:00:00"/>
    <x v="11"/>
    <d v="2012-07-11T18:00:00"/>
    <d v="2012-07-11T13:48:00"/>
    <x v="308"/>
    <s v="Up"/>
    <n v="1"/>
    <n v="2.25"/>
    <n v="102.6"/>
    <n v="1"/>
    <n v="2"/>
    <n v="9.59"/>
    <n v="10.42"/>
    <n v="2"/>
    <s v="JBER"/>
  </r>
  <r>
    <d v="2012-07-11T00:00:00"/>
    <d v="1899-12-30T23:32:27"/>
    <d v="2012-07-11T23:32:27"/>
    <d v="2012-07-11T23:00:00"/>
    <x v="8"/>
    <d v="2012-07-12T00:00:00"/>
    <d v="2012-07-11T13:48:00"/>
    <x v="309"/>
    <s v="Up"/>
    <n v="1"/>
    <n v="2.02"/>
    <n v="101.3"/>
    <n v="1"/>
    <n v="2"/>
    <n v="9.59"/>
    <n v="10.42"/>
    <n v="2"/>
    <s v="JBER"/>
  </r>
  <r>
    <d v="2012-07-12T00:00:00"/>
    <d v="1899-12-30T00:58:29"/>
    <d v="2012-07-12T00:58:29"/>
    <d v="2012-07-12T00:00:00"/>
    <x v="5"/>
    <d v="2012-07-12T00:00:00"/>
    <d v="2012-07-11T13:48:00"/>
    <x v="310"/>
    <s v="Up"/>
    <n v="1"/>
    <n v="16.66"/>
    <n v="71.599999999999994"/>
    <n v="2"/>
    <n v="2"/>
    <n v="9.59"/>
    <n v="10.42"/>
    <n v="2"/>
    <s v="JBER"/>
  </r>
  <r>
    <d v="2012-07-12T00:00:00"/>
    <d v="1899-12-30T01:01:45"/>
    <d v="2012-07-12T01:01:45"/>
    <d v="2012-07-12T01:00:00"/>
    <x v="6"/>
    <d v="2012-07-12T00:00:00"/>
    <d v="2012-07-11T13:48:00"/>
    <x v="311"/>
    <s v="Up"/>
    <n v="1"/>
    <n v="2.08"/>
    <n v="100.4"/>
    <n v="1"/>
    <n v="2"/>
    <n v="9.59"/>
    <n v="10.42"/>
    <n v="2"/>
    <s v="JBER"/>
  </r>
  <r>
    <d v="2012-07-12T00:00:00"/>
    <d v="1899-12-30T09:11:13"/>
    <d v="2012-07-12T09:11:13"/>
    <d v="2012-07-12T09:00:00"/>
    <x v="19"/>
    <d v="2012-07-12T09:00:00"/>
    <d v="2012-07-12T02:04:00"/>
    <x v="312"/>
    <s v="Up"/>
    <n v="1"/>
    <n v="1.87"/>
    <n v="112"/>
    <n v="1"/>
    <n v="2"/>
    <n v="9.59"/>
    <n v="10.42"/>
    <n v="2"/>
    <s v="JBER"/>
  </r>
  <r>
    <d v="2012-07-12T00:00:00"/>
    <d v="1899-12-30T09:53:33"/>
    <d v="2012-07-12T09:53:33"/>
    <d v="2012-07-12T09:00:00"/>
    <x v="19"/>
    <d v="2012-07-12T09:00:00"/>
    <d v="2012-07-12T02:04:00"/>
    <x v="313"/>
    <s v="Up"/>
    <n v="1"/>
    <n v="17.53"/>
    <n v="68.599999999999994"/>
    <n v="2"/>
    <n v="2"/>
    <n v="9.59"/>
    <n v="10.42"/>
    <n v="2"/>
    <s v="JBER"/>
  </r>
  <r>
    <d v="2012-07-12T00:00:00"/>
    <d v="1899-12-30T15:13:03"/>
    <d v="2012-07-12T15:13:03"/>
    <d v="2012-07-12T15:00:00"/>
    <x v="10"/>
    <d v="2012-07-12T15:00:00"/>
    <d v="2012-07-12T15:06:00"/>
    <x v="314"/>
    <s v="Up"/>
    <n v="1"/>
    <n v="4.93"/>
    <n v="93.9"/>
    <n v="1"/>
    <n v="2"/>
    <n v="9.59"/>
    <n v="10.42"/>
    <n v="2"/>
    <s v="JBER"/>
  </r>
  <r>
    <d v="2012-07-12T00:00:00"/>
    <d v="1899-12-30T17:07:17"/>
    <d v="2012-07-12T17:07:17"/>
    <d v="2012-07-12T17:00:00"/>
    <x v="13"/>
    <d v="2012-07-12T18:00:00"/>
    <d v="2012-07-12T15:06:00"/>
    <x v="315"/>
    <s v="Up"/>
    <n v="1"/>
    <n v="7.03"/>
    <n v="87.6"/>
    <n v="1"/>
    <n v="2"/>
    <n v="9.59"/>
    <n v="10.42"/>
    <n v="2"/>
    <s v="JBER"/>
  </r>
  <r>
    <d v="2012-07-12T00:00:00"/>
    <d v="1899-12-30T17:11:59"/>
    <d v="2012-07-12T17:11:59"/>
    <d v="2012-07-12T17:00:00"/>
    <x v="13"/>
    <d v="2012-07-12T18:00:00"/>
    <d v="2012-07-12T15:06:00"/>
    <x v="316"/>
    <s v="Up"/>
    <n v="1"/>
    <n v="3.06"/>
    <n v="84.1"/>
    <n v="1"/>
    <n v="2"/>
    <n v="9.59"/>
    <n v="10.42"/>
    <n v="2"/>
    <s v="JBER"/>
  </r>
  <r>
    <d v="2012-07-12T00:00:00"/>
    <d v="1899-12-30T19:07:12"/>
    <d v="2012-07-12T19:07:12"/>
    <d v="2012-07-12T19:00:00"/>
    <x v="23"/>
    <d v="2012-07-12T18:00:00"/>
    <d v="2012-07-12T15:06:00"/>
    <x v="317"/>
    <s v="Up"/>
    <n v="1"/>
    <n v="5.96"/>
    <n v="77.8"/>
    <n v="1"/>
    <n v="2"/>
    <n v="9.59"/>
    <n v="10.42"/>
    <n v="2"/>
    <s v="JBER"/>
  </r>
  <r>
    <d v="2012-07-12T00:00:00"/>
    <d v="1899-12-30T19:13:38"/>
    <d v="2012-07-12T19:13:38"/>
    <d v="2012-07-12T19:00:00"/>
    <x v="23"/>
    <d v="2012-07-12T18:00:00"/>
    <d v="2012-07-12T15:06:00"/>
    <x v="318"/>
    <s v="Up"/>
    <n v="1"/>
    <n v="7.74"/>
    <n v="80.8"/>
    <n v="1"/>
    <n v="2"/>
    <n v="9.59"/>
    <n v="10.42"/>
    <n v="2"/>
    <s v="JBER"/>
  </r>
  <r>
    <d v="2012-07-12T00:00:00"/>
    <d v="1899-12-30T19:44:16"/>
    <d v="2012-07-12T19:44:16"/>
    <d v="2012-07-12T19:00:00"/>
    <x v="23"/>
    <d v="2012-07-12T21:00:00"/>
    <d v="2012-07-12T15:06:00"/>
    <x v="319"/>
    <s v="Up"/>
    <n v="1"/>
    <n v="1.91"/>
    <n v="125.4"/>
    <n v="1"/>
    <n v="2"/>
    <n v="9.59"/>
    <n v="10.42"/>
    <n v="2"/>
    <s v="JBER"/>
  </r>
  <r>
    <d v="2012-07-14T00:00:00"/>
    <d v="1899-12-30T02:13:05"/>
    <d v="2012-07-14T02:13:05"/>
    <d v="2012-07-14T02:00:00"/>
    <x v="2"/>
    <d v="2012-07-14T03:00:00"/>
    <d v="2012-07-13T16:54:00"/>
    <x v="320"/>
    <s v="Up"/>
    <n v="1"/>
    <n v="2.92"/>
    <n v="82.8"/>
    <n v="1"/>
    <n v="2"/>
    <n v="9.59"/>
    <n v="10.42"/>
    <n v="2"/>
    <s v="JBER"/>
  </r>
  <r>
    <d v="2012-07-14T00:00:00"/>
    <d v="1899-12-30T03:14:32"/>
    <d v="2012-07-14T03:14:32"/>
    <d v="2012-07-14T03:00:00"/>
    <x v="4"/>
    <d v="2012-07-14T03:00:00"/>
    <d v="2012-07-13T16:54:00"/>
    <x v="321"/>
    <s v="Up"/>
    <n v="1"/>
    <n v="8.92"/>
    <n v="67.3"/>
    <n v="1"/>
    <n v="2"/>
    <n v="9.59"/>
    <n v="10.42"/>
    <n v="2"/>
    <s v="JBER"/>
  </r>
  <r>
    <d v="2012-07-14T00:00:00"/>
    <d v="1899-12-30T05:10:19"/>
    <d v="2012-07-14T05:10:19"/>
    <d v="2012-07-14T05:00:00"/>
    <x v="18"/>
    <d v="2012-07-14T06:00:00"/>
    <d v="2012-07-14T04:07:00"/>
    <x v="322"/>
    <s v="Up"/>
    <n v="1"/>
    <n v="2.4"/>
    <n v="84.8"/>
    <n v="1"/>
    <n v="2"/>
    <n v="9.59"/>
    <n v="10.42"/>
    <n v="2"/>
    <s v="JBER"/>
  </r>
  <r>
    <d v="2012-07-14T00:00:00"/>
    <d v="1899-12-30T07:05:23"/>
    <d v="2012-07-14T07:05:23"/>
    <d v="2012-07-14T07:00:00"/>
    <x v="15"/>
    <d v="2012-07-14T06:00:00"/>
    <d v="2012-07-14T04:07:00"/>
    <x v="323"/>
    <s v="Up"/>
    <n v="1"/>
    <n v="4.3600000000000003"/>
    <n v="96.9"/>
    <n v="1"/>
    <n v="2"/>
    <n v="9.59"/>
    <n v="10.42"/>
    <n v="2"/>
    <s v="JBER"/>
  </r>
  <r>
    <d v="2012-07-14T00:00:00"/>
    <d v="1899-12-30T08:21:24"/>
    <d v="2012-07-14T08:21:24"/>
    <d v="2012-07-14T08:00:00"/>
    <x v="16"/>
    <d v="2012-07-14T09:00:00"/>
    <d v="2012-07-14T04:07:00"/>
    <x v="324"/>
    <s v="Up"/>
    <n v="1"/>
    <n v="13.64"/>
    <n v="64.099999999999994"/>
    <n v="2"/>
    <n v="2"/>
    <n v="9.59"/>
    <n v="10.42"/>
    <n v="2"/>
    <s v="JBER"/>
  </r>
  <r>
    <d v="2012-07-14T00:00:00"/>
    <d v="1899-12-30T16:12:54"/>
    <d v="2012-07-14T16:12:54"/>
    <d v="2012-07-14T16:00:00"/>
    <x v="11"/>
    <d v="2012-07-14T15:00:00"/>
    <d v="2012-07-14T04:07:00"/>
    <x v="325"/>
    <s v="Up"/>
    <n v="1"/>
    <n v="4.38"/>
    <n v="59.5"/>
    <n v="1"/>
    <n v="2"/>
    <n v="9.59"/>
    <n v="10.42"/>
    <n v="2"/>
    <s v="JBER"/>
  </r>
  <r>
    <d v="2012-07-14T00:00:00"/>
    <d v="1899-12-30T16:27:55"/>
    <d v="2012-07-14T16:27:55"/>
    <d v="2012-07-14T16:00:00"/>
    <x v="11"/>
    <d v="2012-07-14T15:00:00"/>
    <d v="2012-07-14T04:07:00"/>
    <x v="326"/>
    <s v="Up"/>
    <n v="1"/>
    <n v="11.38"/>
    <n v="72.099999999999994"/>
    <n v="2"/>
    <n v="2"/>
    <n v="9.59"/>
    <n v="10.42"/>
    <n v="2"/>
    <s v="JBER"/>
  </r>
  <r>
    <d v="2012-07-14T00:00:00"/>
    <d v="1899-12-30T18:42:32"/>
    <d v="2012-07-14T18:42:32"/>
    <d v="2012-07-14T18:00:00"/>
    <x v="14"/>
    <d v="2012-07-14T18:00:00"/>
    <d v="2012-07-14T17:55:00"/>
    <x v="327"/>
    <s v="Up"/>
    <n v="1"/>
    <n v="3.09"/>
    <n v="82.7"/>
    <n v="1"/>
    <n v="2"/>
    <n v="9.59"/>
    <n v="10.42"/>
    <n v="2"/>
    <s v="JBER"/>
  </r>
  <r>
    <d v="2012-07-14T00:00:00"/>
    <d v="1899-12-30T19:01:52"/>
    <d v="2012-07-14T19:01:52"/>
    <d v="2012-07-14T19:00:00"/>
    <x v="23"/>
    <d v="2012-07-14T18:00:00"/>
    <d v="2012-07-14T17:55:00"/>
    <x v="328"/>
    <s v="Up"/>
    <n v="1"/>
    <n v="7.13"/>
    <n v="85.1"/>
    <n v="1"/>
    <n v="2"/>
    <n v="9.59"/>
    <n v="10.42"/>
    <n v="2"/>
    <s v="JBER"/>
  </r>
  <r>
    <d v="2012-07-14T00:00:00"/>
    <d v="1899-12-30T20:54:42"/>
    <d v="2012-07-14T20:54:42"/>
    <d v="2012-07-14T20:00:00"/>
    <x v="3"/>
    <d v="2012-07-14T21:00:00"/>
    <d v="2012-07-14T17:55:00"/>
    <x v="329"/>
    <s v="Up"/>
    <n v="1"/>
    <n v="17.32"/>
    <n v="106.7"/>
    <n v="2"/>
    <n v="2"/>
    <n v="9.59"/>
    <n v="10.42"/>
    <n v="2"/>
    <s v="JBER"/>
  </r>
  <r>
    <d v="2012-07-14T00:00:00"/>
    <d v="1899-12-30T21:41:42"/>
    <d v="2012-07-14T21:41:42"/>
    <d v="2012-07-14T21:00:00"/>
    <x v="20"/>
    <d v="2012-07-14T21:00:00"/>
    <d v="2012-07-14T17:55:00"/>
    <x v="330"/>
    <s v="Up"/>
    <n v="1"/>
    <n v="1.88"/>
    <n v="116.9"/>
    <n v="1"/>
    <n v="2"/>
    <n v="9.59"/>
    <n v="10.42"/>
    <n v="2"/>
    <s v="JBER"/>
  </r>
  <r>
    <d v="2012-07-14T00:00:00"/>
    <d v="1899-12-30T23:57:09"/>
    <d v="2012-07-14T23:57:09"/>
    <d v="2012-07-14T23:00:00"/>
    <x v="8"/>
    <d v="2012-07-15T00:00:00"/>
    <d v="2012-07-14T17:55:00"/>
    <x v="331"/>
    <s v="Up"/>
    <n v="1"/>
    <n v="13.68"/>
    <n v="79.8"/>
    <n v="2"/>
    <n v="2"/>
    <n v="9.59"/>
    <n v="10.42"/>
    <n v="2"/>
    <s v="JBER"/>
  </r>
  <r>
    <d v="2012-07-15T00:00:00"/>
    <d v="1899-12-30T00:27:47"/>
    <d v="2012-07-15T00:27:47"/>
    <d v="2012-07-15T00:00:00"/>
    <x v="5"/>
    <d v="2012-07-15T00:00:00"/>
    <d v="2012-07-14T17:55:00"/>
    <x v="332"/>
    <s v="Up"/>
    <n v="1"/>
    <n v="12.25"/>
    <n v="67.2"/>
    <n v="2"/>
    <n v="2"/>
    <n v="9.59"/>
    <n v="10.42"/>
    <n v="2"/>
    <s v="JBER"/>
  </r>
  <r>
    <d v="2012-07-15T00:00:00"/>
    <d v="1899-12-30T01:02:01"/>
    <d v="2012-07-15T01:02:01"/>
    <d v="2012-07-15T01:00:00"/>
    <x v="6"/>
    <d v="2012-07-15T00:00:00"/>
    <d v="2012-07-14T17:55:00"/>
    <x v="333"/>
    <s v="Up"/>
    <n v="1"/>
    <n v="8.36"/>
    <n v="73"/>
    <n v="1"/>
    <n v="2"/>
    <n v="9.59"/>
    <n v="10.42"/>
    <n v="2"/>
    <s v="JBER"/>
  </r>
  <r>
    <d v="2012-07-15T00:00:00"/>
    <d v="1899-12-30T01:38:45"/>
    <d v="2012-07-15T01:38:45"/>
    <d v="2012-07-15T01:00:00"/>
    <x v="6"/>
    <d v="2012-07-15T03:00:00"/>
    <d v="2012-07-14T17:55:00"/>
    <x v="334"/>
    <s v="Up"/>
    <n v="1"/>
    <n v="3.75"/>
    <n v="77.900000000000006"/>
    <n v="1"/>
    <n v="2"/>
    <n v="9.59"/>
    <n v="10.42"/>
    <n v="2"/>
    <s v="JBER"/>
  </r>
  <r>
    <d v="2012-07-15T00:00:00"/>
    <d v="1899-12-30T04:35:34"/>
    <d v="2012-07-15T04:35:34"/>
    <d v="2012-07-15T04:00:00"/>
    <x v="0"/>
    <d v="2012-07-15T06:00:00"/>
    <d v="2012-07-14T17:55:00"/>
    <x v="335"/>
    <s v="Up"/>
    <n v="1"/>
    <n v="3.18"/>
    <n v="73.599999999999994"/>
    <n v="1"/>
    <n v="2"/>
    <n v="9.59"/>
    <n v="10.42"/>
    <n v="2"/>
    <s v="JBER"/>
  </r>
  <r>
    <d v="2012-07-15T00:00:00"/>
    <d v="1899-12-30T05:08:34"/>
    <d v="2012-07-15T05:08:34"/>
    <d v="2012-07-15T05:00:00"/>
    <x v="18"/>
    <d v="2012-07-15T06:00:00"/>
    <d v="2012-07-15T05:08:00"/>
    <x v="336"/>
    <s v="Up"/>
    <n v="1"/>
    <n v="1.87"/>
    <n v="99.7"/>
    <n v="1"/>
    <n v="2"/>
    <n v="9.59"/>
    <n v="10.42"/>
    <n v="2"/>
    <s v="JBER"/>
  </r>
  <r>
    <d v="2012-07-15T00:00:00"/>
    <d v="1899-12-30T12:33:38"/>
    <d v="2012-07-15T12:33:38"/>
    <d v="2012-07-15T12:00:00"/>
    <x v="21"/>
    <d v="2012-07-15T12:00:00"/>
    <d v="2012-07-15T05:08:00"/>
    <x v="337"/>
    <s v="Up"/>
    <n v="1"/>
    <n v="4.47"/>
    <n v="60.1"/>
    <n v="1"/>
    <n v="2"/>
    <n v="9.59"/>
    <n v="10.42"/>
    <n v="2"/>
    <s v="JBER"/>
  </r>
  <r>
    <d v="2012-07-15T00:00:00"/>
    <d v="1899-12-30T12:37:01"/>
    <d v="2012-07-15T12:37:01"/>
    <d v="2012-07-15T12:00:00"/>
    <x v="21"/>
    <d v="2012-07-15T12:00:00"/>
    <d v="2012-07-15T05:08:00"/>
    <x v="338"/>
    <s v="Up"/>
    <n v="1"/>
    <n v="3.08"/>
    <n v="88.6"/>
    <n v="1"/>
    <n v="2"/>
    <n v="9.59"/>
    <n v="10.42"/>
    <n v="2"/>
    <s v="JBER"/>
  </r>
  <r>
    <d v="2012-07-15T00:00:00"/>
    <d v="1899-12-30T13:03:20"/>
    <d v="2012-07-15T13:03:20"/>
    <d v="2012-07-15T13:00:00"/>
    <x v="12"/>
    <d v="2012-07-15T12:00:00"/>
    <d v="2012-07-15T05:08:00"/>
    <x v="339"/>
    <s v="Up"/>
    <n v="1"/>
    <n v="2.0499999999999998"/>
    <n v="122.1"/>
    <n v="1"/>
    <n v="2"/>
    <n v="9.59"/>
    <n v="10.42"/>
    <n v="2"/>
    <s v="JBER"/>
  </r>
  <r>
    <d v="2012-07-15T00:00:00"/>
    <d v="1899-12-30T14:13:13"/>
    <d v="2012-07-15T14:13:13"/>
    <d v="2012-07-15T14:00:00"/>
    <x v="9"/>
    <d v="2012-07-15T15:00:00"/>
    <d v="2012-07-15T05:08:00"/>
    <x v="340"/>
    <s v="Up"/>
    <n v="1"/>
    <n v="1.67"/>
    <n v="119.2"/>
    <n v="1"/>
    <n v="2"/>
    <n v="9.59"/>
    <n v="10.42"/>
    <n v="2"/>
    <s v="JBER"/>
  </r>
  <r>
    <d v="2012-07-15T00:00:00"/>
    <d v="1899-12-30T22:44:55"/>
    <d v="2012-07-15T22:44:55"/>
    <d v="2012-07-15T22:00:00"/>
    <x v="22"/>
    <d v="2012-07-16T00:00:00"/>
    <d v="2012-07-15T18:41:00"/>
    <x v="341"/>
    <s v="Up"/>
    <n v="1"/>
    <n v="10.31"/>
    <n v="68.3"/>
    <n v="2"/>
    <n v="2"/>
    <n v="9.59"/>
    <n v="10.42"/>
    <n v="1"/>
    <s v="JBER"/>
  </r>
  <r>
    <d v="2012-07-16T00:00:00"/>
    <d v="1899-12-30T01:14:19"/>
    <d v="2012-07-16T01:14:19"/>
    <d v="2012-07-16T01:00:00"/>
    <x v="6"/>
    <d v="2012-07-16T00:00:00"/>
    <d v="2012-07-15T18:41:00"/>
    <x v="342"/>
    <s v="Up"/>
    <n v="1"/>
    <n v="1.74"/>
    <n v="65.7"/>
    <n v="1"/>
    <n v="2"/>
    <n v="9.59"/>
    <n v="10.42"/>
    <n v="2"/>
    <s v="JBER"/>
  </r>
  <r>
    <d v="2012-07-16T00:00:00"/>
    <d v="1899-12-30T14:20:41"/>
    <d v="2012-07-16T14:20:41"/>
    <d v="2012-07-16T14:00:00"/>
    <x v="9"/>
    <d v="2012-07-16T15:00:00"/>
    <d v="2012-07-16T05:59:00"/>
    <x v="343"/>
    <s v="Up"/>
    <n v="1"/>
    <n v="13.85"/>
    <n v="61.6"/>
    <n v="2"/>
    <n v="2"/>
    <n v="9.59"/>
    <n v="10.42"/>
    <n v="2"/>
    <s v="JBER"/>
  </r>
  <r>
    <d v="2012-07-16T00:00:00"/>
    <d v="1899-12-30T16:44:05"/>
    <d v="2012-07-16T16:44:05"/>
    <d v="2012-07-16T16:00:00"/>
    <x v="11"/>
    <d v="2012-07-16T18:00:00"/>
    <d v="2012-07-16T05:59:00"/>
    <x v="344"/>
    <s v="Up"/>
    <n v="1"/>
    <n v="1.64"/>
    <n v="78.3"/>
    <n v="1"/>
    <n v="2"/>
    <n v="9.59"/>
    <n v="10.42"/>
    <n v="2"/>
    <s v="JBER"/>
  </r>
  <r>
    <d v="2012-07-16T00:00:00"/>
    <d v="1899-12-30T17:51:14"/>
    <d v="2012-07-16T17:51:14"/>
    <d v="2012-07-16T17:00:00"/>
    <x v="13"/>
    <d v="2012-07-16T18:00:00"/>
    <d v="2012-07-16T05:59:00"/>
    <x v="345"/>
    <s v="Up"/>
    <n v="1"/>
    <n v="1.36"/>
    <n v="63.7"/>
    <n v="1"/>
    <n v="2"/>
    <n v="9.59"/>
    <n v="10.42"/>
    <n v="2"/>
    <s v="JBER"/>
  </r>
  <r>
    <d v="2012-07-16T00:00:00"/>
    <d v="1899-12-30T18:05:41"/>
    <d v="2012-07-16T18:05:41"/>
    <d v="2012-07-16T18:00:00"/>
    <x v="14"/>
    <d v="2012-07-16T18:00:00"/>
    <d v="2012-07-16T05:59:00"/>
    <x v="346"/>
    <s v="Up"/>
    <n v="1"/>
    <n v="6.59"/>
    <n v="54.5"/>
    <n v="1"/>
    <n v="2"/>
    <n v="9.59"/>
    <n v="10.42"/>
    <n v="2"/>
    <s v="JBER"/>
  </r>
  <r>
    <d v="2012-07-16T00:00:00"/>
    <d v="1899-12-30T18:26:06"/>
    <d v="2012-07-16T18:26:06"/>
    <d v="2012-07-16T18:00:00"/>
    <x v="14"/>
    <d v="2012-07-16T18:00:00"/>
    <d v="2012-07-16T05:59:00"/>
    <x v="347"/>
    <s v="Up"/>
    <n v="1"/>
    <n v="14.64"/>
    <n v="71.3"/>
    <n v="2"/>
    <n v="2"/>
    <n v="9.59"/>
    <n v="10.42"/>
    <n v="2"/>
    <s v="JBER"/>
  </r>
  <r>
    <d v="2012-07-16T00:00:00"/>
    <d v="1899-12-30T19:00:57"/>
    <d v="2012-07-16T19:00:57"/>
    <d v="2012-07-16T19:00:00"/>
    <x v="23"/>
    <d v="2012-07-16T18:00:00"/>
    <d v="2012-07-16T05:59:00"/>
    <x v="348"/>
    <s v="Up"/>
    <n v="1"/>
    <n v="2.65"/>
    <n v="84.8"/>
    <n v="1"/>
    <n v="2"/>
    <n v="9.59"/>
    <n v="10.42"/>
    <n v="2"/>
    <s v="JBER"/>
  </r>
  <r>
    <d v="2012-07-17T00:00:00"/>
    <d v="1899-12-30T01:30:10"/>
    <d v="2012-07-17T01:30:10"/>
    <d v="2012-07-17T01:00:00"/>
    <x v="6"/>
    <d v="2012-07-17T03:00:00"/>
    <d v="2012-07-16T19:16:00"/>
    <x v="349"/>
    <s v="Up"/>
    <n v="1"/>
    <n v="8.91"/>
    <n v="60.6"/>
    <n v="1"/>
    <n v="2"/>
    <n v="9.59"/>
    <n v="10.42"/>
    <n v="2"/>
    <s v="JBER"/>
  </r>
  <r>
    <d v="2012-07-17T00:00:00"/>
    <d v="1899-12-30T02:02:49"/>
    <d v="2012-07-17T02:02:49"/>
    <d v="2012-07-17T02:00:00"/>
    <x v="2"/>
    <d v="2012-07-17T03:00:00"/>
    <d v="2012-07-16T19:16:00"/>
    <x v="350"/>
    <s v="Up"/>
    <n v="1"/>
    <n v="2.04"/>
    <n v="93.5"/>
    <n v="1"/>
    <n v="2"/>
    <n v="9.59"/>
    <n v="10.42"/>
    <n v="2"/>
    <s v="JBER"/>
  </r>
  <r>
    <d v="2012-07-17T00:00:00"/>
    <d v="1899-12-30T05:10:33"/>
    <d v="2012-07-17T05:10:33"/>
    <d v="2012-07-17T05:00:00"/>
    <x v="18"/>
    <d v="2012-07-17T06:00:00"/>
    <d v="2012-07-16T19:16:00"/>
    <x v="351"/>
    <s v="Up"/>
    <n v="1"/>
    <n v="6.85"/>
    <n v="81.5"/>
    <n v="1"/>
    <n v="2"/>
    <n v="9.59"/>
    <n v="10.42"/>
    <n v="2"/>
    <s v="JBER"/>
  </r>
  <r>
    <d v="2012-07-17T00:00:00"/>
    <d v="1899-12-30T05:44:51"/>
    <d v="2012-07-17T05:44:51"/>
    <d v="2012-07-17T05:00:00"/>
    <x v="18"/>
    <d v="2012-07-17T06:00:00"/>
    <d v="2012-07-16T19:16:00"/>
    <x v="352"/>
    <s v="Up"/>
    <n v="1"/>
    <n v="3.87"/>
    <n v="101"/>
    <n v="1"/>
    <n v="2"/>
    <n v="9.59"/>
    <n v="10.42"/>
    <n v="2"/>
    <s v="JBER"/>
  </r>
  <r>
    <d v="2012-07-17T00:00:00"/>
    <d v="1899-12-30T07:11:57"/>
    <d v="2012-07-17T07:11:57"/>
    <d v="2012-07-17T07:00:00"/>
    <x v="15"/>
    <d v="2012-07-17T06:00:00"/>
    <d v="2012-07-17T06:43:00"/>
    <x v="353"/>
    <s v="Up"/>
    <n v="1"/>
    <n v="3.82"/>
    <n v="84.4"/>
    <n v="1"/>
    <n v="2"/>
    <n v="9.59"/>
    <n v="10.42"/>
    <n v="2"/>
    <s v="JBER"/>
  </r>
  <r>
    <d v="2012-07-17T00:00:00"/>
    <d v="1899-12-30T10:10:10"/>
    <d v="2012-07-17T10:10:10"/>
    <d v="2012-07-17T10:00:00"/>
    <x v="17"/>
    <d v="2012-07-17T09:00:00"/>
    <d v="2012-07-17T06:43:00"/>
    <x v="354"/>
    <s v="Up"/>
    <n v="1"/>
    <n v="1.99"/>
    <n v="95.9"/>
    <n v="1"/>
    <n v="2"/>
    <n v="9.59"/>
    <n v="10.42"/>
    <n v="2"/>
    <s v="JBER"/>
  </r>
  <r>
    <d v="2012-07-17T00:00:00"/>
    <d v="1899-12-30T12:33:54"/>
    <d v="2012-07-17T12:33:54"/>
    <d v="2012-07-17T12:00:00"/>
    <x v="21"/>
    <d v="2012-07-17T12:00:00"/>
    <d v="2012-07-17T06:43:00"/>
    <x v="355"/>
    <s v="Up"/>
    <n v="1"/>
    <n v="2.02"/>
    <n v="113.5"/>
    <n v="1"/>
    <n v="2"/>
    <n v="9.59"/>
    <n v="10.42"/>
    <n v="2"/>
    <s v="JBER"/>
  </r>
  <r>
    <d v="2012-07-17T00:00:00"/>
    <d v="1899-12-30T13:30:03"/>
    <d v="2012-07-17T13:30:03"/>
    <d v="2012-07-17T13:00:00"/>
    <x v="12"/>
    <d v="2012-07-17T15:00:00"/>
    <d v="2012-07-17T06:43:00"/>
    <x v="356"/>
    <s v="Up"/>
    <n v="1"/>
    <n v="1.47"/>
    <n v="84.3"/>
    <n v="1"/>
    <n v="2"/>
    <n v="9.59"/>
    <n v="10.42"/>
    <n v="2"/>
    <s v="JBER"/>
  </r>
  <r>
    <d v="2012-07-17T00:00:00"/>
    <d v="1899-12-30T14:10:38"/>
    <d v="2012-07-17T14:10:38"/>
    <d v="2012-07-17T14:00:00"/>
    <x v="9"/>
    <d v="2012-07-17T15:00:00"/>
    <d v="2012-07-17T06:43:00"/>
    <x v="357"/>
    <s v="Up"/>
    <n v="1"/>
    <n v="1.73"/>
    <n v="87"/>
    <n v="1"/>
    <n v="2"/>
    <n v="9.59"/>
    <n v="10.42"/>
    <n v="2"/>
    <s v="JBER"/>
  </r>
  <r>
    <d v="2012-07-17T00:00:00"/>
    <d v="1899-12-30T16:33:47"/>
    <d v="2012-07-17T16:33:47"/>
    <d v="2012-07-17T16:00:00"/>
    <x v="11"/>
    <d v="2012-07-17T18:00:00"/>
    <d v="2012-07-17T06:43:00"/>
    <x v="358"/>
    <s v="Up"/>
    <n v="1"/>
    <n v="1.77"/>
    <n v="92"/>
    <n v="1"/>
    <n v="2"/>
    <n v="9.59"/>
    <n v="10.42"/>
    <n v="2"/>
    <s v="JBER"/>
  </r>
  <r>
    <d v="2012-07-17T00:00:00"/>
    <d v="1899-12-30T21:07:09"/>
    <d v="2012-07-17T21:07:09"/>
    <d v="2012-07-17T21:00:00"/>
    <x v="20"/>
    <d v="2012-07-17T21:00:00"/>
    <d v="2012-07-17T19:46:00"/>
    <x v="359"/>
    <s v="Up"/>
    <n v="1"/>
    <n v="2.25"/>
    <n v="116.4"/>
    <n v="1"/>
    <n v="2"/>
    <n v="9.59"/>
    <n v="10.42"/>
    <n v="2"/>
    <s v="JBER"/>
  </r>
  <r>
    <d v="2012-07-17T00:00:00"/>
    <d v="1899-12-30T21:24:01"/>
    <d v="2012-07-17T21:24:01"/>
    <d v="2012-07-17T21:00:00"/>
    <x v="20"/>
    <d v="2012-07-17T21:00:00"/>
    <d v="2012-07-17T19:46:00"/>
    <x v="360"/>
    <s v="Up"/>
    <n v="1"/>
    <n v="17.78"/>
    <n v="54.7"/>
    <n v="2"/>
    <n v="2"/>
    <n v="9.59"/>
    <n v="10.42"/>
    <n v="2"/>
    <s v="JBER"/>
  </r>
  <r>
    <d v="2012-07-17T00:00:00"/>
    <d v="1899-12-30T21:26:39"/>
    <d v="2012-07-17T21:26:39"/>
    <d v="2012-07-17T21:00:00"/>
    <x v="20"/>
    <d v="2012-07-17T21:00:00"/>
    <d v="2012-07-17T19:46:00"/>
    <x v="361"/>
    <s v="Up"/>
    <n v="1"/>
    <n v="16.940000000000001"/>
    <n v="64.8"/>
    <n v="2"/>
    <n v="2"/>
    <n v="9.59"/>
    <n v="10.42"/>
    <n v="2"/>
    <s v="JBER"/>
  </r>
  <r>
    <d v="2012-07-17T00:00:00"/>
    <d v="1899-12-30T22:06:32"/>
    <d v="2012-07-17T22:06:32"/>
    <d v="2012-07-17T22:00:00"/>
    <x v="22"/>
    <d v="2012-07-17T21:00:00"/>
    <d v="2012-07-17T19:46:00"/>
    <x v="362"/>
    <s v="Up"/>
    <n v="1"/>
    <n v="2.57"/>
    <n v="83.4"/>
    <n v="1"/>
    <n v="2"/>
    <n v="9.59"/>
    <n v="10.42"/>
    <n v="2"/>
    <s v="JBER"/>
  </r>
  <r>
    <d v="2012-07-17T00:00:00"/>
    <d v="1899-12-30T22:33:51"/>
    <d v="2012-07-17T22:33:51"/>
    <d v="2012-07-17T22:00:00"/>
    <x v="22"/>
    <d v="2012-07-18T00:00:00"/>
    <d v="2012-07-17T19:46:00"/>
    <x v="363"/>
    <s v="Up"/>
    <n v="1"/>
    <n v="1.74"/>
    <n v="95.1"/>
    <n v="1"/>
    <n v="2"/>
    <n v="9.59"/>
    <n v="10.42"/>
    <n v="2"/>
    <s v="JBER"/>
  </r>
  <r>
    <d v="2012-07-18T00:00:00"/>
    <d v="1899-12-30T00:04:38"/>
    <d v="2012-07-18T00:04:38"/>
    <d v="2012-07-18T00:00:00"/>
    <x v="5"/>
    <d v="2012-07-18T00:00:00"/>
    <d v="2012-07-17T19:46:00"/>
    <x v="364"/>
    <s v="Up"/>
    <n v="1"/>
    <n v="1.85"/>
    <n v="87.7"/>
    <n v="1"/>
    <n v="2"/>
    <n v="9.59"/>
    <n v="10.42"/>
    <n v="2"/>
    <s v="JBER"/>
  </r>
  <r>
    <d v="2012-07-18T00:00:00"/>
    <d v="1899-12-30T00:13:46"/>
    <d v="2012-07-18T00:13:46"/>
    <d v="2012-07-18T00:00:00"/>
    <x v="5"/>
    <d v="2012-07-18T00:00:00"/>
    <d v="2012-07-17T19:46:00"/>
    <x v="365"/>
    <s v="Up"/>
    <n v="1"/>
    <n v="1.6"/>
    <n v="109.3"/>
    <n v="1"/>
    <n v="2"/>
    <n v="9.59"/>
    <n v="10.42"/>
    <n v="2"/>
    <s v="JBER"/>
  </r>
  <r>
    <d v="2012-07-18T00:00:00"/>
    <d v="1899-12-30T01:33:07"/>
    <d v="2012-07-18T01:33:07"/>
    <d v="2012-07-18T01:00:00"/>
    <x v="6"/>
    <d v="2012-07-18T03:00:00"/>
    <d v="2012-07-17T19:46:00"/>
    <x v="366"/>
    <s v="Up"/>
    <n v="1"/>
    <n v="5.54"/>
    <n v="45.7"/>
    <n v="1"/>
    <n v="2"/>
    <n v="9.59"/>
    <n v="10.42"/>
    <n v="2"/>
    <s v="JBER"/>
  </r>
  <r>
    <d v="2012-07-18T00:00:00"/>
    <d v="1899-12-30T01:33:11"/>
    <d v="2012-07-18T01:33:11"/>
    <d v="2012-07-18T01:00:00"/>
    <x v="6"/>
    <d v="2012-07-18T03:00:00"/>
    <d v="2012-07-17T19:46:00"/>
    <x v="367"/>
    <s v="Up"/>
    <n v="1"/>
    <n v="2.46"/>
    <n v="90.8"/>
    <n v="1"/>
    <n v="2"/>
    <n v="9.59"/>
    <n v="10.42"/>
    <n v="2"/>
    <s v="JBER"/>
  </r>
  <r>
    <d v="2012-07-18T00:00:00"/>
    <d v="1899-12-30T02:02:51"/>
    <d v="2012-07-18T02:02:51"/>
    <d v="2012-07-18T02:00:00"/>
    <x v="2"/>
    <d v="2012-07-18T03:00:00"/>
    <d v="2012-07-17T19:46:00"/>
    <x v="368"/>
    <s v="Up"/>
    <n v="1"/>
    <n v="1.48"/>
    <n v="113.6"/>
    <n v="1"/>
    <n v="2"/>
    <n v="9.59"/>
    <n v="10.42"/>
    <n v="2"/>
    <s v="JBER"/>
  </r>
  <r>
    <d v="2012-07-18T00:00:00"/>
    <d v="1899-12-30T03:13:09"/>
    <d v="2012-07-18T03:13:09"/>
    <d v="2012-07-18T03:00:00"/>
    <x v="4"/>
    <d v="2012-07-18T03:00:00"/>
    <d v="2012-07-17T19:46:00"/>
    <x v="369"/>
    <s v="Up"/>
    <n v="1"/>
    <n v="7.18"/>
    <n v="109.1"/>
    <n v="1"/>
    <n v="2"/>
    <n v="9.59"/>
    <n v="10.42"/>
    <n v="2"/>
    <s v="JBER"/>
  </r>
  <r>
    <d v="2012-07-18T00:00:00"/>
    <d v="1899-12-30T03:13:09"/>
    <d v="2012-07-18T03:13:09"/>
    <d v="2012-07-18T03:00:00"/>
    <x v="4"/>
    <d v="2012-07-18T03:00:00"/>
    <d v="2012-07-17T19:46:00"/>
    <x v="369"/>
    <s v="Up"/>
    <n v="1"/>
    <n v="7.26"/>
    <n v="103.9"/>
    <n v="1"/>
    <n v="2"/>
    <n v="9.59"/>
    <n v="10.42"/>
    <n v="2"/>
    <s v="JBER"/>
  </r>
  <r>
    <d v="2012-07-18T00:00:00"/>
    <d v="1899-12-30T03:31:17"/>
    <d v="2012-07-18T03:31:17"/>
    <d v="2012-07-18T03:00:00"/>
    <x v="4"/>
    <d v="2012-07-18T03:00:00"/>
    <d v="2012-07-17T19:46:00"/>
    <x v="370"/>
    <s v="Up"/>
    <n v="1"/>
    <n v="1.84"/>
    <n v="124.9"/>
    <n v="1"/>
    <n v="2"/>
    <n v="9.59"/>
    <n v="10.42"/>
    <n v="2"/>
    <s v="JBER"/>
  </r>
  <r>
    <d v="2012-07-18T00:00:00"/>
    <d v="1899-12-30T04:07:37"/>
    <d v="2012-07-18T04:07:37"/>
    <d v="2012-07-18T04:00:00"/>
    <x v="0"/>
    <d v="2012-07-18T03:00:00"/>
    <d v="2012-07-17T19:46:00"/>
    <x v="371"/>
    <s v="Up"/>
    <n v="1"/>
    <n v="1.66"/>
    <n v="103.7"/>
    <n v="1"/>
    <n v="2"/>
    <n v="9.59"/>
    <n v="10.42"/>
    <n v="2"/>
    <s v="JBER"/>
  </r>
  <r>
    <d v="2012-07-18T00:00:00"/>
    <d v="1899-12-30T04:18:17"/>
    <d v="2012-07-18T04:18:17"/>
    <d v="2012-07-18T04:00:00"/>
    <x v="0"/>
    <d v="2012-07-18T03:00:00"/>
    <d v="2012-07-17T19:46:00"/>
    <x v="372"/>
    <s v="Up"/>
    <n v="1"/>
    <n v="10.95"/>
    <n v="76"/>
    <n v="2"/>
    <n v="2"/>
    <n v="9.59"/>
    <n v="10.42"/>
    <n v="2"/>
    <s v="JBER"/>
  </r>
  <r>
    <d v="2012-07-18T00:00:00"/>
    <d v="1899-12-30T04:38:35"/>
    <d v="2012-07-18T04:38:35"/>
    <d v="2012-07-18T04:00:00"/>
    <x v="0"/>
    <d v="2012-07-18T06:00:00"/>
    <d v="2012-07-17T19:46:00"/>
    <x v="373"/>
    <s v="Up"/>
    <n v="1"/>
    <n v="1.79"/>
    <n v="83.2"/>
    <n v="1"/>
    <n v="2"/>
    <n v="9.59"/>
    <n v="10.42"/>
    <n v="2"/>
    <s v="JBER"/>
  </r>
  <r>
    <d v="2012-07-18T00:00:00"/>
    <d v="1899-12-30T05:05:41"/>
    <d v="2012-07-18T05:05:41"/>
    <d v="2012-07-18T05:00:00"/>
    <x v="18"/>
    <d v="2012-07-18T06:00:00"/>
    <d v="2012-07-17T19:46:00"/>
    <x v="374"/>
    <s v="Up"/>
    <n v="1"/>
    <n v="4.0599999999999996"/>
    <n v="77"/>
    <n v="1"/>
    <n v="2"/>
    <n v="9.59"/>
    <n v="10.42"/>
    <n v="2"/>
    <s v="JBER"/>
  </r>
  <r>
    <d v="2012-07-18T00:00:00"/>
    <d v="1899-12-30T05:09:26"/>
    <d v="2012-07-18T05:09:26"/>
    <d v="2012-07-18T05:00:00"/>
    <x v="18"/>
    <d v="2012-07-18T06:00:00"/>
    <d v="2012-07-17T19:46:00"/>
    <x v="375"/>
    <s v="Up"/>
    <n v="1"/>
    <n v="6.82"/>
    <n v="81.400000000000006"/>
    <n v="1"/>
    <n v="2"/>
    <n v="9.59"/>
    <n v="10.42"/>
    <n v="2"/>
    <s v="JBER"/>
  </r>
  <r>
    <d v="2012-07-18T00:00:00"/>
    <d v="1899-12-30T05:13:24"/>
    <d v="2012-07-18T05:13:24"/>
    <d v="2012-07-18T05:00:00"/>
    <x v="18"/>
    <d v="2012-07-18T06:00:00"/>
    <d v="2012-07-17T19:46:00"/>
    <x v="376"/>
    <s v="Up"/>
    <n v="1"/>
    <n v="1.91"/>
    <n v="114.1"/>
    <n v="1"/>
    <n v="2"/>
    <n v="9.59"/>
    <n v="10.42"/>
    <n v="2"/>
    <s v="JBER"/>
  </r>
  <r>
    <d v="2012-07-18T00:00:00"/>
    <d v="1899-12-30T05:36:07"/>
    <d v="2012-07-18T05:36:07"/>
    <d v="2012-07-18T05:00:00"/>
    <x v="18"/>
    <d v="2012-07-18T06:00:00"/>
    <d v="2012-07-17T19:46:00"/>
    <x v="377"/>
    <s v="Up"/>
    <n v="1"/>
    <n v="1.94"/>
    <n v="114.5"/>
    <n v="1"/>
    <n v="2"/>
    <n v="9.59"/>
    <n v="10.42"/>
    <n v="2"/>
    <s v="JBER"/>
  </r>
  <r>
    <d v="2012-07-18T00:00:00"/>
    <d v="1899-12-30T05:44:51"/>
    <d v="2012-07-18T05:44:51"/>
    <d v="2012-07-18T05:00:00"/>
    <x v="18"/>
    <d v="2012-07-18T06:00:00"/>
    <d v="2012-07-17T19:46:00"/>
    <x v="378"/>
    <s v="Up"/>
    <n v="1"/>
    <n v="4.1399999999999997"/>
    <n v="68.3"/>
    <n v="1"/>
    <n v="2"/>
    <n v="9.59"/>
    <n v="10.42"/>
    <n v="2"/>
    <s v="JBER"/>
  </r>
  <r>
    <d v="2012-07-18T00:00:00"/>
    <d v="1899-12-30T06:37:40"/>
    <d v="2012-07-18T06:37:40"/>
    <d v="2012-07-18T06:00:00"/>
    <x v="7"/>
    <d v="2012-07-18T06:00:00"/>
    <d v="2012-07-17T19:46:00"/>
    <x v="379"/>
    <s v="Up"/>
    <n v="1"/>
    <n v="2.0099999999999998"/>
    <n v="98.2"/>
    <n v="1"/>
    <n v="2"/>
    <n v="9.59"/>
    <n v="10.42"/>
    <n v="2"/>
    <s v="JBER"/>
  </r>
  <r>
    <d v="2012-07-18T00:00:00"/>
    <d v="1899-12-30T07:42:07"/>
    <d v="2012-07-18T07:42:07"/>
    <d v="2012-07-18T07:00:00"/>
    <x v="15"/>
    <d v="2012-07-18T09:00:00"/>
    <d v="2012-07-18T07:23:00"/>
    <x v="380"/>
    <s v="Up"/>
    <n v="1"/>
    <n v="1.51"/>
    <n v="102.7"/>
    <n v="1"/>
    <n v="2"/>
    <n v="9.59"/>
    <n v="10.42"/>
    <n v="2"/>
    <s v="JBER"/>
  </r>
  <r>
    <d v="2012-07-18T00:00:00"/>
    <d v="1899-12-30T08:43:35"/>
    <d v="2012-07-18T08:43:35"/>
    <d v="2012-07-18T08:00:00"/>
    <x v="16"/>
    <d v="2012-07-18T09:00:00"/>
    <d v="2012-07-18T07:23:00"/>
    <x v="381"/>
    <s v="Up"/>
    <n v="1"/>
    <n v="1.91"/>
    <n v="112.6"/>
    <n v="1"/>
    <n v="2"/>
    <n v="9.59"/>
    <n v="10.42"/>
    <n v="2"/>
    <s v="JBER"/>
  </r>
  <r>
    <d v="2012-07-18T00:00:00"/>
    <d v="1899-12-30T09:32:13"/>
    <d v="2012-07-18T09:32:13"/>
    <d v="2012-07-18T09:00:00"/>
    <x v="19"/>
    <d v="2012-07-18T09:00:00"/>
    <d v="2012-07-18T07:23:00"/>
    <x v="382"/>
    <s v="Up"/>
    <n v="1"/>
    <n v="1.45"/>
    <n v="92.9"/>
    <n v="1"/>
    <n v="2"/>
    <n v="9.59"/>
    <n v="10.42"/>
    <n v="2"/>
    <s v="JBER"/>
  </r>
  <r>
    <d v="2012-07-18T00:00:00"/>
    <d v="1899-12-30T09:42:10"/>
    <d v="2012-07-18T09:42:10"/>
    <d v="2012-07-18T09:00:00"/>
    <x v="19"/>
    <d v="2012-07-18T09:00:00"/>
    <d v="2012-07-18T07:23:00"/>
    <x v="383"/>
    <s v="Up"/>
    <n v="1"/>
    <n v="1.31"/>
    <n v="112.6"/>
    <n v="1"/>
    <n v="2"/>
    <n v="9.59"/>
    <n v="10.42"/>
    <n v="2"/>
    <s v="JBER"/>
  </r>
  <r>
    <d v="2012-07-18T00:00:00"/>
    <d v="1899-12-30T11:12:55"/>
    <d v="2012-07-18T11:12:55"/>
    <d v="2012-07-18T11:00:00"/>
    <x v="1"/>
    <d v="2012-07-18T12:00:00"/>
    <d v="2012-07-18T07:23:00"/>
    <x v="384"/>
    <s v="Up"/>
    <n v="1"/>
    <n v="2.02"/>
    <n v="114.8"/>
    <n v="1"/>
    <n v="2"/>
    <n v="9.59"/>
    <n v="10.42"/>
    <n v="2"/>
    <s v="JBER"/>
  </r>
  <r>
    <d v="2012-07-18T00:00:00"/>
    <d v="1899-12-30T11:13:04"/>
    <d v="2012-07-18T11:13:04"/>
    <d v="2012-07-18T11:00:00"/>
    <x v="1"/>
    <d v="2012-07-18T12:00:00"/>
    <d v="2012-07-18T07:23:00"/>
    <x v="385"/>
    <s v="Up"/>
    <n v="1"/>
    <n v="2.72"/>
    <n v="121.3"/>
    <n v="1"/>
    <n v="2"/>
    <n v="9.59"/>
    <n v="10.42"/>
    <n v="2"/>
    <s v="JBER"/>
  </r>
  <r>
    <d v="2012-07-31T00:00:00"/>
    <d v="1899-12-30T11:33:34"/>
    <d v="2012-07-31T11:33:34"/>
    <d v="2012-07-31T11:00:00"/>
    <x v="1"/>
    <d v="2012-07-31T12:00:00"/>
    <d v="2012-07-31T06:14:00"/>
    <x v="386"/>
    <s v="Up"/>
    <n v="1"/>
    <n v="5.2"/>
    <n v="65.5"/>
    <n v="1"/>
    <n v="2"/>
    <n v="9.59"/>
    <n v="10.42"/>
    <n v="2"/>
    <s v="JBER"/>
  </r>
  <r>
    <d v="2012-07-31T00:00:00"/>
    <d v="1899-12-30T11:34:36"/>
    <d v="2012-07-31T11:34:36"/>
    <d v="2012-07-31T11:00:00"/>
    <x v="1"/>
    <d v="2012-07-31T12:00:00"/>
    <d v="2012-07-31T06:14:00"/>
    <x v="387"/>
    <s v="Up"/>
    <n v="1"/>
    <n v="2.5"/>
    <n v="69.599999999999994"/>
    <n v="1"/>
    <n v="2"/>
    <n v="9.59"/>
    <n v="10.42"/>
    <n v="2"/>
    <s v="JBER"/>
  </r>
  <r>
    <d v="2012-07-31T00:00:00"/>
    <d v="1899-12-30T11:34:49"/>
    <d v="2012-07-31T11:34:49"/>
    <d v="2012-07-31T11:00:00"/>
    <x v="1"/>
    <d v="2012-07-31T12:00:00"/>
    <d v="2012-07-31T06:14:00"/>
    <x v="388"/>
    <s v="Up"/>
    <n v="1"/>
    <n v="1.91"/>
    <n v="84.2"/>
    <n v="1"/>
    <n v="2"/>
    <n v="9.59"/>
    <n v="10.42"/>
    <n v="2"/>
    <s v="JBER"/>
  </r>
  <r>
    <d v="2012-07-31T00:00:00"/>
    <d v="1899-12-30T11:35:13"/>
    <d v="2012-07-31T11:35:13"/>
    <d v="2012-07-31T11:00:00"/>
    <x v="1"/>
    <d v="2012-07-31T12:00:00"/>
    <d v="2012-07-31T06:14:00"/>
    <x v="389"/>
    <s v="Up"/>
    <n v="1"/>
    <n v="3.83"/>
    <n v="66.2"/>
    <n v="1"/>
    <n v="2"/>
    <n v="9.59"/>
    <n v="10.42"/>
    <n v="2"/>
    <s v="JBER"/>
  </r>
  <r>
    <d v="2012-07-31T00:00:00"/>
    <d v="1899-12-30T11:35:43"/>
    <d v="2012-07-31T11:35:43"/>
    <d v="2012-07-31T11:00:00"/>
    <x v="1"/>
    <d v="2012-07-31T12:00:00"/>
    <d v="2012-07-31T06:14:00"/>
    <x v="390"/>
    <s v="Up"/>
    <n v="1"/>
    <n v="3.41"/>
    <n v="61"/>
    <n v="1"/>
    <n v="2"/>
    <n v="9.59"/>
    <n v="10.42"/>
    <n v="2"/>
    <s v="JBER"/>
  </r>
  <r>
    <d v="2012-07-31T00:00:00"/>
    <d v="1899-12-30T11:35:45"/>
    <d v="2012-07-31T11:35:45"/>
    <d v="2012-07-31T11:00:00"/>
    <x v="1"/>
    <d v="2012-07-31T12:00:00"/>
    <d v="2012-07-31T06:14:00"/>
    <x v="391"/>
    <s v="Up"/>
    <n v="1"/>
    <n v="1.46"/>
    <n v="76.599999999999994"/>
    <n v="1"/>
    <n v="2"/>
    <n v="9.59"/>
    <n v="10.42"/>
    <n v="2"/>
    <s v="JBER"/>
  </r>
  <r>
    <d v="2012-07-31T00:00:00"/>
    <d v="1899-12-30T11:36:56"/>
    <d v="2012-07-31T11:36:56"/>
    <d v="2012-07-31T11:00:00"/>
    <x v="1"/>
    <d v="2012-07-31T12:00:00"/>
    <d v="2012-07-31T06:14:00"/>
    <x v="392"/>
    <s v="Up"/>
    <n v="1"/>
    <n v="2.4500000000000002"/>
    <n v="82.1"/>
    <n v="1"/>
    <n v="2"/>
    <n v="9.59"/>
    <n v="10.42"/>
    <n v="2"/>
    <s v="JBER"/>
  </r>
  <r>
    <d v="2012-07-31T00:00:00"/>
    <d v="1899-12-30T11:41:29"/>
    <d v="2012-07-31T11:41:29"/>
    <d v="2012-07-31T11:00:00"/>
    <x v="1"/>
    <d v="2012-07-31T12:00:00"/>
    <d v="2012-07-31T06:14:00"/>
    <x v="393"/>
    <s v="Up"/>
    <n v="1"/>
    <n v="1.53"/>
    <n v="103.9"/>
    <n v="1"/>
    <n v="2"/>
    <n v="9.59"/>
    <n v="10.42"/>
    <n v="2"/>
    <s v="JBER"/>
  </r>
  <r>
    <d v="2012-07-31T00:00:00"/>
    <d v="1899-12-30T12:02:16"/>
    <d v="2012-07-31T12:02:16"/>
    <d v="2012-07-31T12:00:00"/>
    <x v="21"/>
    <d v="2012-07-31T12:00:00"/>
    <d v="2012-07-31T06:14:00"/>
    <x v="394"/>
    <s v="Up"/>
    <n v="1"/>
    <n v="8.73"/>
    <n v="74.400000000000006"/>
    <n v="1"/>
    <n v="2"/>
    <n v="9.59"/>
    <n v="10.42"/>
    <n v="2"/>
    <s v="JBER"/>
  </r>
  <r>
    <d v="2012-07-31T00:00:00"/>
    <d v="1899-12-30T12:08:10"/>
    <d v="2012-07-31T12:08:10"/>
    <d v="2012-07-31T12:00:00"/>
    <x v="21"/>
    <d v="2012-07-31T12:00:00"/>
    <d v="2012-07-31T06:14:00"/>
    <x v="395"/>
    <s v="Up"/>
    <n v="1"/>
    <n v="4.16"/>
    <n v="54.7"/>
    <n v="1"/>
    <n v="2"/>
    <n v="9.59"/>
    <n v="10.42"/>
    <n v="2"/>
    <s v="JBER"/>
  </r>
  <r>
    <d v="2012-07-31T00:00:00"/>
    <d v="1899-12-30T12:09:35"/>
    <d v="2012-07-31T12:09:35"/>
    <d v="2012-07-31T12:00:00"/>
    <x v="21"/>
    <d v="2012-07-31T12:00:00"/>
    <d v="2012-07-31T06:14:00"/>
    <x v="396"/>
    <s v="Up"/>
    <n v="1"/>
    <n v="5.35"/>
    <n v="63.8"/>
    <n v="1"/>
    <n v="2"/>
    <n v="9.59"/>
    <n v="10.42"/>
    <n v="2"/>
    <s v="JBER"/>
  </r>
  <r>
    <d v="2012-07-31T00:00:00"/>
    <d v="1899-12-30T12:10:55"/>
    <d v="2012-07-31T12:10:55"/>
    <d v="2012-07-31T12:00:00"/>
    <x v="21"/>
    <d v="2012-07-31T12:00:00"/>
    <d v="2012-07-31T06:14:00"/>
    <x v="397"/>
    <s v="Up"/>
    <n v="1"/>
    <n v="2.62"/>
    <n v="74.400000000000006"/>
    <n v="1"/>
    <n v="2"/>
    <n v="9.59"/>
    <n v="10.42"/>
    <n v="2"/>
    <s v="JBER"/>
  </r>
  <r>
    <d v="2012-07-31T00:00:00"/>
    <d v="1899-12-30T12:11:21"/>
    <d v="2012-07-31T12:11:21"/>
    <d v="2012-07-31T12:00:00"/>
    <x v="21"/>
    <d v="2012-07-31T12:00:00"/>
    <d v="2012-07-31T06:14:00"/>
    <x v="398"/>
    <s v="Up"/>
    <n v="1"/>
    <n v="2.5299999999999998"/>
    <n v="68.7"/>
    <n v="1"/>
    <n v="2"/>
    <n v="9.59"/>
    <n v="10.42"/>
    <n v="2"/>
    <s v="JBER"/>
  </r>
  <r>
    <d v="2012-07-31T00:00:00"/>
    <d v="1899-12-30T12:12:05"/>
    <d v="2012-07-31T12:12:05"/>
    <d v="2012-07-31T12:00:00"/>
    <x v="21"/>
    <d v="2012-07-31T12:00:00"/>
    <d v="2012-07-31T06:14:00"/>
    <x v="399"/>
    <s v="Up"/>
    <n v="1"/>
    <n v="5.0599999999999996"/>
    <n v="61.3"/>
    <n v="1"/>
    <n v="2"/>
    <n v="9.59"/>
    <n v="10.42"/>
    <n v="2"/>
    <s v="JBER"/>
  </r>
  <r>
    <d v="2012-07-31T00:00:00"/>
    <d v="1899-12-30T12:31:22"/>
    <d v="2012-07-31T12:31:22"/>
    <d v="2012-07-31T12:00:00"/>
    <x v="21"/>
    <d v="2012-07-31T12:00:00"/>
    <d v="2012-07-31T06:14:00"/>
    <x v="400"/>
    <s v="Up"/>
    <n v="1"/>
    <n v="5.47"/>
    <n v="58.6"/>
    <n v="1"/>
    <n v="2"/>
    <n v="9.59"/>
    <n v="10.42"/>
    <n v="2"/>
    <s v="JBER"/>
  </r>
  <r>
    <d v="2012-07-31T00:00:00"/>
    <d v="1899-12-30T12:33:09"/>
    <d v="2012-07-31T12:33:09"/>
    <d v="2012-07-31T12:00:00"/>
    <x v="21"/>
    <d v="2012-07-31T12:00:00"/>
    <d v="2012-07-31T06:14:00"/>
    <x v="401"/>
    <s v="Up"/>
    <n v="1"/>
    <n v="5.45"/>
    <n v="76.400000000000006"/>
    <n v="1"/>
    <n v="2"/>
    <n v="9.59"/>
    <n v="10.42"/>
    <n v="2"/>
    <s v="JBER"/>
  </r>
  <r>
    <d v="2012-07-31T00:00:00"/>
    <d v="1899-12-30T12:34:50"/>
    <d v="2012-07-31T12:34:50"/>
    <d v="2012-07-31T12:00:00"/>
    <x v="21"/>
    <d v="2012-07-31T12:00:00"/>
    <d v="2012-07-31T06:14:00"/>
    <x v="402"/>
    <s v="Up"/>
    <n v="1"/>
    <n v="1.81"/>
    <n v="91.2"/>
    <n v="1"/>
    <n v="2"/>
    <n v="9.59"/>
    <n v="10.42"/>
    <n v="2"/>
    <s v="JBER"/>
  </r>
  <r>
    <d v="2012-07-31T00:00:00"/>
    <d v="1899-12-30T12:34:50"/>
    <d v="2012-07-31T12:34:50"/>
    <d v="2012-07-31T12:00:00"/>
    <x v="21"/>
    <d v="2012-07-31T12:00:00"/>
    <d v="2012-07-31T06:14:00"/>
    <x v="402"/>
    <s v="Up"/>
    <n v="1"/>
    <n v="1.47"/>
    <n v="72.7"/>
    <n v="1"/>
    <n v="2"/>
    <n v="9.59"/>
    <n v="10.42"/>
    <n v="2"/>
    <s v="JBER"/>
  </r>
  <r>
    <d v="2012-07-31T00:00:00"/>
    <d v="1899-12-30T12:35:52"/>
    <d v="2012-07-31T12:35:52"/>
    <d v="2012-07-31T12:00:00"/>
    <x v="21"/>
    <d v="2012-07-31T12:00:00"/>
    <d v="2012-07-31T06:14:00"/>
    <x v="403"/>
    <s v="Up"/>
    <n v="1"/>
    <n v="1.42"/>
    <n v="74.3"/>
    <n v="1"/>
    <n v="2"/>
    <n v="9.59"/>
    <n v="10.42"/>
    <n v="2"/>
    <s v="JBER"/>
  </r>
  <r>
    <d v="2012-07-31T00:00:00"/>
    <d v="1899-12-30T12:36:02"/>
    <d v="2012-07-31T12:36:02"/>
    <d v="2012-07-31T12:00:00"/>
    <x v="21"/>
    <d v="2012-07-31T12:00:00"/>
    <d v="2012-07-31T06:14:00"/>
    <x v="404"/>
    <s v="Up"/>
    <n v="1"/>
    <n v="7.9"/>
    <n v="80.099999999999994"/>
    <n v="2"/>
    <n v="2"/>
    <n v="9.59"/>
    <n v="10.42"/>
    <n v="2"/>
    <s v="JBER"/>
  </r>
  <r>
    <d v="2012-07-31T00:00:00"/>
    <d v="1899-12-30T12:37:59"/>
    <d v="2012-07-31T12:37:59"/>
    <d v="2012-07-31T12:00:00"/>
    <x v="21"/>
    <d v="2012-07-31T12:00:00"/>
    <d v="2012-07-31T06:14:00"/>
    <x v="405"/>
    <s v="Up"/>
    <n v="1"/>
    <n v="3.48"/>
    <n v="73"/>
    <n v="1"/>
    <n v="2"/>
    <n v="9.59"/>
    <n v="10.42"/>
    <n v="2"/>
    <s v="JBER"/>
  </r>
  <r>
    <d v="2012-07-31T00:00:00"/>
    <d v="1899-12-30T12:42:44"/>
    <d v="2012-07-31T12:42:44"/>
    <d v="2012-07-31T12:00:00"/>
    <x v="21"/>
    <d v="2012-07-31T12:00:00"/>
    <d v="2012-07-31T06:14:00"/>
    <x v="406"/>
    <s v="Up"/>
    <n v="1"/>
    <n v="1.44"/>
    <n v="83.6"/>
    <n v="1"/>
    <n v="2"/>
    <n v="9.59"/>
    <n v="10.42"/>
    <n v="2"/>
    <s v="JBER"/>
  </r>
  <r>
    <d v="2012-07-31T00:00:00"/>
    <d v="1899-12-30T13:01:32"/>
    <d v="2012-07-31T13:01:32"/>
    <d v="2012-07-31T13:00:00"/>
    <x v="12"/>
    <d v="2012-07-31T12:00:00"/>
    <d v="2012-07-31T06:14:00"/>
    <x v="407"/>
    <s v="Up"/>
    <n v="1"/>
    <n v="4.9800000000000004"/>
    <n v="73.2"/>
    <n v="1"/>
    <n v="2"/>
    <n v="9.59"/>
    <n v="10.42"/>
    <n v="2"/>
    <s v="JBER"/>
  </r>
  <r>
    <d v="2012-07-31T00:00:00"/>
    <d v="1899-12-30T13:02:35"/>
    <d v="2012-07-31T13:02:35"/>
    <d v="2012-07-31T13:00:00"/>
    <x v="12"/>
    <d v="2012-07-31T12:00:00"/>
    <d v="2012-07-31T06:14:00"/>
    <x v="408"/>
    <s v="Up"/>
    <n v="1"/>
    <n v="2.09"/>
    <n v="94.3"/>
    <n v="1"/>
    <n v="2"/>
    <n v="9.59"/>
    <n v="10.42"/>
    <n v="2"/>
    <s v="JBER"/>
  </r>
  <r>
    <d v="2012-07-31T00:00:00"/>
    <d v="1899-12-30T13:03:54"/>
    <d v="2012-07-31T13:03:54"/>
    <d v="2012-07-31T13:00:00"/>
    <x v="12"/>
    <d v="2012-07-31T12:00:00"/>
    <d v="2012-07-31T06:14:00"/>
    <x v="409"/>
    <s v="Up"/>
    <n v="1"/>
    <n v="1.76"/>
    <n v="81.3"/>
    <n v="1"/>
    <n v="2"/>
    <n v="9.59"/>
    <n v="10.42"/>
    <n v="2"/>
    <s v="JBER"/>
  </r>
  <r>
    <d v="2012-07-31T00:00:00"/>
    <d v="1899-12-30T13:05:36"/>
    <d v="2012-07-31T13:05:36"/>
    <d v="2012-07-31T13:00:00"/>
    <x v="12"/>
    <d v="2012-07-31T12:00:00"/>
    <d v="2012-07-31T06:14:00"/>
    <x v="410"/>
    <s v="Up"/>
    <n v="1"/>
    <n v="3.16"/>
    <n v="61.2"/>
    <n v="1"/>
    <n v="2"/>
    <n v="9.59"/>
    <n v="10.42"/>
    <n v="2"/>
    <s v="JBER"/>
  </r>
  <r>
    <d v="2012-07-31T00:00:00"/>
    <d v="1899-12-30T13:06:17"/>
    <d v="2012-07-31T13:06:17"/>
    <d v="2012-07-31T13:00:00"/>
    <x v="12"/>
    <d v="2012-07-31T12:00:00"/>
    <d v="2012-07-31T06:14:00"/>
    <x v="411"/>
    <s v="Up"/>
    <n v="1"/>
    <n v="4.71"/>
    <n v="70.400000000000006"/>
    <n v="1"/>
    <n v="2"/>
    <n v="9.59"/>
    <n v="10.42"/>
    <n v="2"/>
    <s v="JBER"/>
  </r>
  <r>
    <d v="2012-07-31T00:00:00"/>
    <d v="1899-12-30T13:07:48"/>
    <d v="2012-07-31T13:07:48"/>
    <d v="2012-07-31T13:00:00"/>
    <x v="12"/>
    <d v="2012-07-31T12:00:00"/>
    <d v="2012-07-31T06:14:00"/>
    <x v="412"/>
    <s v="Up"/>
    <n v="1"/>
    <n v="2.38"/>
    <n v="70.3"/>
    <n v="1"/>
    <n v="2"/>
    <n v="9.59"/>
    <n v="10.42"/>
    <n v="2"/>
    <s v="JBER"/>
  </r>
  <r>
    <d v="2012-07-31T00:00:00"/>
    <d v="1899-12-30T13:10:06"/>
    <d v="2012-07-31T13:10:06"/>
    <d v="2012-07-31T13:00:00"/>
    <x v="12"/>
    <d v="2012-07-31T12:00:00"/>
    <d v="2012-07-31T06:14:00"/>
    <x v="413"/>
    <s v="Up"/>
    <n v="1"/>
    <n v="1.58"/>
    <n v="88.3"/>
    <n v="2"/>
    <n v="2"/>
    <n v="9.59"/>
    <n v="10.42"/>
    <n v="2"/>
    <s v="JBER"/>
  </r>
  <r>
    <d v="2012-07-31T00:00:00"/>
    <d v="1899-12-30T13:12:45"/>
    <d v="2012-07-31T13:12:45"/>
    <d v="2012-07-31T13:00:00"/>
    <x v="12"/>
    <d v="2012-07-31T12:00:00"/>
    <d v="2012-07-31T06:14:00"/>
    <x v="414"/>
    <s v="Up"/>
    <n v="1"/>
    <n v="2.57"/>
    <n v="77.2"/>
    <n v="1"/>
    <n v="2"/>
    <n v="9.59"/>
    <n v="10.42"/>
    <n v="2"/>
    <s v="JBER"/>
  </r>
  <r>
    <d v="2012-07-31T00:00:00"/>
    <d v="1899-12-30T13:12:56"/>
    <d v="2012-07-31T13:12:56"/>
    <d v="2012-07-31T13:00:00"/>
    <x v="12"/>
    <d v="2012-07-31T12:00:00"/>
    <d v="2012-07-31T06:14:00"/>
    <x v="415"/>
    <s v="Up"/>
    <n v="1"/>
    <n v="3.13"/>
    <n v="70.5"/>
    <n v="1"/>
    <n v="2"/>
    <n v="9.59"/>
    <n v="10.42"/>
    <n v="2"/>
    <s v="JBER"/>
  </r>
  <r>
    <d v="2012-07-31T00:00:00"/>
    <d v="1899-12-30T13:13:53"/>
    <d v="2012-07-31T13:13:53"/>
    <d v="2012-07-31T13:00:00"/>
    <x v="12"/>
    <d v="2012-07-31T12:00:00"/>
    <d v="2012-07-31T06:14:00"/>
    <x v="416"/>
    <s v="Up"/>
    <n v="1"/>
    <n v="2.21"/>
    <n v="66.8"/>
    <n v="1"/>
    <n v="2"/>
    <n v="9.59"/>
    <n v="10.42"/>
    <n v="2"/>
    <s v="JBER"/>
  </r>
  <r>
    <d v="2012-07-31T00:00:00"/>
    <d v="1899-12-30T13:30:46"/>
    <d v="2012-07-31T13:30:46"/>
    <d v="2012-07-31T13:00:00"/>
    <x v="12"/>
    <d v="2012-07-31T15:00:00"/>
    <d v="2012-07-31T06:14:00"/>
    <x v="417"/>
    <s v="Up"/>
    <n v="1"/>
    <n v="1.93"/>
    <n v="75.5"/>
    <n v="1"/>
    <n v="2"/>
    <n v="9.59"/>
    <n v="10.42"/>
    <n v="2"/>
    <s v="JBER"/>
  </r>
  <r>
    <d v="2012-07-31T00:00:00"/>
    <d v="1899-12-30T13:32:02"/>
    <d v="2012-07-31T13:32:02"/>
    <d v="2012-07-31T13:00:00"/>
    <x v="12"/>
    <d v="2012-07-31T15:00:00"/>
    <d v="2012-07-31T06:14:00"/>
    <x v="418"/>
    <s v="Up"/>
    <n v="1"/>
    <n v="1.76"/>
    <n v="79.2"/>
    <n v="1"/>
    <n v="2"/>
    <n v="9.59"/>
    <n v="10.42"/>
    <n v="2"/>
    <s v="JBER"/>
  </r>
  <r>
    <d v="2012-07-31T00:00:00"/>
    <d v="1899-12-30T13:32:44"/>
    <d v="2012-07-31T13:32:44"/>
    <d v="2012-07-31T13:00:00"/>
    <x v="12"/>
    <d v="2012-07-31T15:00:00"/>
    <d v="2012-07-31T06:14:00"/>
    <x v="419"/>
    <s v="Up"/>
    <n v="1"/>
    <n v="4.05"/>
    <n v="60.6"/>
    <n v="1"/>
    <n v="2"/>
    <n v="9.59"/>
    <n v="10.42"/>
    <n v="2"/>
    <s v="JBER"/>
  </r>
  <r>
    <d v="2012-07-31T00:00:00"/>
    <d v="1899-12-30T13:35:47"/>
    <d v="2012-07-31T13:35:47"/>
    <d v="2012-07-31T13:00:00"/>
    <x v="12"/>
    <d v="2012-07-31T15:00:00"/>
    <d v="2012-07-31T06:14:00"/>
    <x v="420"/>
    <s v="Up"/>
    <n v="1"/>
    <n v="1.78"/>
    <n v="83.3"/>
    <n v="1"/>
    <n v="2"/>
    <n v="9.59"/>
    <n v="10.42"/>
    <n v="2"/>
    <s v="JBER"/>
  </r>
  <r>
    <d v="2012-07-31T00:00:00"/>
    <d v="1899-12-30T13:36:52"/>
    <d v="2012-07-31T13:36:52"/>
    <d v="2012-07-31T13:00:00"/>
    <x v="12"/>
    <d v="2012-07-31T15:00:00"/>
    <d v="2012-07-31T06:14:00"/>
    <x v="421"/>
    <s v="Up"/>
    <n v="1"/>
    <n v="8.2899999999999991"/>
    <n v="68.599999999999994"/>
    <n v="1"/>
    <n v="2"/>
    <n v="9.59"/>
    <n v="10.42"/>
    <n v="2"/>
    <s v="JBER"/>
  </r>
  <r>
    <d v="2012-07-31T00:00:00"/>
    <d v="1899-12-30T13:39:56"/>
    <d v="2012-07-31T13:39:56"/>
    <d v="2012-07-31T13:00:00"/>
    <x v="12"/>
    <d v="2012-07-31T15:00:00"/>
    <d v="2012-07-31T06:14:00"/>
    <x v="422"/>
    <s v="Up"/>
    <n v="1"/>
    <n v="1.81"/>
    <n v="85.4"/>
    <n v="1"/>
    <n v="2"/>
    <n v="9.59"/>
    <n v="10.42"/>
    <n v="2"/>
    <s v="JBER"/>
  </r>
  <r>
    <d v="2012-07-31T00:00:00"/>
    <d v="1899-12-30T13:39:57"/>
    <d v="2012-07-31T13:39:57"/>
    <d v="2012-07-31T13:00:00"/>
    <x v="12"/>
    <d v="2012-07-31T15:00:00"/>
    <d v="2012-07-31T06:14:00"/>
    <x v="423"/>
    <s v="Up"/>
    <n v="1"/>
    <n v="2.0099999999999998"/>
    <n v="59.8"/>
    <n v="1"/>
    <n v="2"/>
    <n v="9.59"/>
    <n v="10.42"/>
    <n v="2"/>
    <s v="JBER"/>
  </r>
  <r>
    <d v="2012-07-31T00:00:00"/>
    <d v="1899-12-30T13:43:23"/>
    <d v="2012-07-31T13:43:23"/>
    <d v="2012-07-31T13:00:00"/>
    <x v="12"/>
    <d v="2012-07-31T15:00:00"/>
    <d v="2012-07-31T06:14:00"/>
    <x v="424"/>
    <s v="Up"/>
    <n v="1"/>
    <n v="2.36"/>
    <n v="69.3"/>
    <n v="1"/>
    <n v="2"/>
    <n v="9.59"/>
    <n v="10.42"/>
    <n v="2"/>
    <s v="JBER"/>
  </r>
  <r>
    <d v="2012-07-31T00:00:00"/>
    <d v="1899-12-30T14:09:27"/>
    <d v="2012-07-31T14:09:27"/>
    <d v="2012-07-31T14:00:00"/>
    <x v="9"/>
    <d v="2012-07-31T15:00:00"/>
    <d v="2012-07-31T06:14:00"/>
    <x v="425"/>
    <s v="Up"/>
    <n v="1"/>
    <n v="2.67"/>
    <n v="67.099999999999994"/>
    <n v="1"/>
    <n v="2"/>
    <n v="9.59"/>
    <n v="10.42"/>
    <n v="2"/>
    <s v="JBER"/>
  </r>
  <r>
    <d v="2012-07-31T00:00:00"/>
    <d v="1899-12-30T15:00:10"/>
    <d v="2012-07-31T15:00:10"/>
    <d v="2012-07-31T15:00:00"/>
    <x v="10"/>
    <d v="2012-07-31T15:00:00"/>
    <d v="2012-07-31T06:14:00"/>
    <x v="426"/>
    <s v="Up"/>
    <n v="1"/>
    <n v="1.75"/>
    <n v="84.1"/>
    <n v="1"/>
    <n v="2"/>
    <n v="9.59"/>
    <n v="10.42"/>
    <n v="2"/>
    <s v="JBER"/>
  </r>
  <r>
    <d v="2012-07-31T00:00:00"/>
    <d v="1899-12-30T15:01:30"/>
    <d v="2012-07-31T15:01:30"/>
    <d v="2012-07-31T15:00:00"/>
    <x v="10"/>
    <d v="2012-07-31T15:00:00"/>
    <d v="2012-07-31T06:14:00"/>
    <x v="427"/>
    <s v="Up"/>
    <n v="1"/>
    <n v="3.2"/>
    <n v="68.099999999999994"/>
    <n v="1"/>
    <n v="2"/>
    <n v="9.59"/>
    <n v="10.42"/>
    <n v="2"/>
    <s v="JBER"/>
  </r>
  <r>
    <d v="2012-07-31T00:00:00"/>
    <d v="1899-12-30T15:04:09"/>
    <d v="2012-07-31T15:04:09"/>
    <d v="2012-07-31T15:00:00"/>
    <x v="10"/>
    <d v="2012-07-31T15:00:00"/>
    <d v="2012-07-31T06:14:00"/>
    <x v="428"/>
    <s v="Up"/>
    <n v="1"/>
    <n v="6.36"/>
    <n v="67.900000000000006"/>
    <n v="1"/>
    <n v="2"/>
    <n v="9.59"/>
    <n v="10.42"/>
    <n v="2"/>
    <s v="JBER"/>
  </r>
  <r>
    <d v="2012-07-31T00:00:00"/>
    <d v="1899-12-30T15:04:50"/>
    <d v="2012-07-31T15:04:50"/>
    <d v="2012-07-31T15:00:00"/>
    <x v="10"/>
    <d v="2012-07-31T15:00:00"/>
    <d v="2012-07-31T06:14:00"/>
    <x v="429"/>
    <s v="Up"/>
    <n v="1"/>
    <n v="1.61"/>
    <n v="76.3"/>
    <n v="1"/>
    <n v="2"/>
    <n v="9.59"/>
    <n v="10.42"/>
    <n v="2"/>
    <s v="JBER"/>
  </r>
  <r>
    <d v="2012-07-31T00:00:00"/>
    <d v="1899-12-30T15:06:05"/>
    <d v="2012-07-31T15:06:05"/>
    <d v="2012-07-31T15:00:00"/>
    <x v="10"/>
    <d v="2012-07-31T15:00:00"/>
    <d v="2012-07-31T06:14:00"/>
    <x v="430"/>
    <s v="Up"/>
    <n v="1"/>
    <n v="1.9"/>
    <n v="98.1"/>
    <n v="1"/>
    <n v="2"/>
    <n v="9.59"/>
    <n v="10.42"/>
    <n v="2"/>
    <s v="JBER"/>
  </r>
  <r>
    <d v="2012-07-31T00:00:00"/>
    <d v="1899-12-30T15:06:12"/>
    <d v="2012-07-31T15:06:12"/>
    <d v="2012-07-31T15:00:00"/>
    <x v="10"/>
    <d v="2012-07-31T15:00:00"/>
    <d v="2012-07-31T06:14:00"/>
    <x v="431"/>
    <s v="Up"/>
    <n v="1"/>
    <n v="2.31"/>
    <n v="69.5"/>
    <n v="1"/>
    <n v="2"/>
    <n v="9.59"/>
    <n v="10.42"/>
    <n v="2"/>
    <s v="JBER"/>
  </r>
  <r>
    <d v="2012-07-31T00:00:00"/>
    <d v="1899-12-30T15:06:21"/>
    <d v="2012-07-31T15:06:21"/>
    <d v="2012-07-31T15:00:00"/>
    <x v="10"/>
    <d v="2012-07-31T15:00:00"/>
    <d v="2012-07-31T06:14:00"/>
    <x v="432"/>
    <s v="Up"/>
    <n v="1"/>
    <n v="0"/>
    <n v="84.7"/>
    <n v="1"/>
    <n v="2"/>
    <n v="9.59"/>
    <n v="10.42"/>
    <n v="2"/>
    <s v="JBER"/>
  </r>
  <r>
    <d v="2012-07-31T00:00:00"/>
    <d v="1899-12-30T15:08:15"/>
    <d v="2012-07-31T15:08:15"/>
    <d v="2012-07-31T15:00:00"/>
    <x v="10"/>
    <d v="2012-07-31T15:00:00"/>
    <d v="2012-07-31T06:14:00"/>
    <x v="433"/>
    <s v="Up"/>
    <n v="1"/>
    <n v="5.36"/>
    <n v="74.3"/>
    <n v="1"/>
    <n v="2"/>
    <n v="9.59"/>
    <n v="10.42"/>
    <n v="2"/>
    <s v="JBER"/>
  </r>
  <r>
    <d v="2012-07-31T00:00:00"/>
    <d v="1899-12-30T15:16:13"/>
    <d v="2012-07-31T15:16:13"/>
    <d v="2012-07-31T15:00:00"/>
    <x v="10"/>
    <d v="2012-07-31T15:00:00"/>
    <d v="2012-07-31T06:14:00"/>
    <x v="434"/>
    <s v="Up"/>
    <n v="1"/>
    <n v="16.96"/>
    <n v="64.5"/>
    <n v="2"/>
    <n v="2"/>
    <n v="9.59"/>
    <n v="10.42"/>
    <n v="2"/>
    <s v="JBER"/>
  </r>
  <r>
    <d v="2012-07-31T00:00:00"/>
    <d v="1899-12-30T15:16:24"/>
    <d v="2012-07-31T15:16:24"/>
    <d v="2012-07-31T15:00:00"/>
    <x v="10"/>
    <d v="2012-07-31T15:00:00"/>
    <d v="2012-07-31T06:14:00"/>
    <x v="435"/>
    <s v="Up"/>
    <n v="1"/>
    <n v="18.71"/>
    <n v="81.5"/>
    <n v="2"/>
    <n v="2"/>
    <n v="9.59"/>
    <n v="10.42"/>
    <n v="2"/>
    <s v="JBER"/>
  </r>
  <r>
    <d v="2012-07-31T00:00:00"/>
    <d v="1899-12-30T15:33:54"/>
    <d v="2012-07-31T15:33:54"/>
    <d v="2012-07-31T15:00:00"/>
    <x v="10"/>
    <d v="2012-07-31T15:00:00"/>
    <d v="2012-07-31T06:14:00"/>
    <x v="436"/>
    <s v="Up"/>
    <n v="1"/>
    <n v="1.49"/>
    <n v="90.7"/>
    <n v="1"/>
    <n v="2"/>
    <n v="9.59"/>
    <n v="10.42"/>
    <n v="2"/>
    <s v="JBER"/>
  </r>
  <r>
    <d v="2012-07-31T00:00:00"/>
    <d v="1899-12-30T15:34:10"/>
    <d v="2012-07-31T15:34:10"/>
    <d v="2012-07-31T15:00:00"/>
    <x v="10"/>
    <d v="2012-07-31T15:00:00"/>
    <d v="2012-07-31T06:14:00"/>
    <x v="437"/>
    <s v="Up"/>
    <n v="1"/>
    <n v="8.2799999999999994"/>
    <n v="81.5"/>
    <n v="1"/>
    <n v="2"/>
    <n v="9.59"/>
    <n v="10.42"/>
    <n v="2"/>
    <s v="JBER"/>
  </r>
  <r>
    <d v="2012-07-31T00:00:00"/>
    <d v="1899-12-30T15:38:00"/>
    <d v="2012-07-31T15:38:00"/>
    <d v="2012-07-31T15:00:00"/>
    <x v="10"/>
    <d v="2012-07-31T15:00:00"/>
    <d v="2012-07-31T06:14:00"/>
    <x v="438"/>
    <s v="Up"/>
    <n v="1"/>
    <n v="1.54"/>
    <n v="88.6"/>
    <n v="1"/>
    <n v="2"/>
    <n v="9.59"/>
    <n v="10.42"/>
    <n v="2"/>
    <s v="JBER"/>
  </r>
  <r>
    <d v="2012-07-31T00:00:00"/>
    <d v="1899-12-30T16:01:32"/>
    <d v="2012-07-31T16:01:32"/>
    <d v="2012-07-31T16:00:00"/>
    <x v="11"/>
    <d v="2012-07-31T15:00:00"/>
    <d v="2012-07-31T06:14:00"/>
    <x v="439"/>
    <s v="Up"/>
    <n v="1"/>
    <n v="2.09"/>
    <n v="89.9"/>
    <n v="1"/>
    <n v="2"/>
    <n v="9.59"/>
    <n v="10.42"/>
    <n v="2"/>
    <s v="JBER"/>
  </r>
  <r>
    <d v="2012-07-31T00:00:00"/>
    <d v="1899-12-30T16:01:32"/>
    <d v="2012-07-31T16:01:32"/>
    <d v="2012-07-31T16:00:00"/>
    <x v="11"/>
    <d v="2012-07-31T15:00:00"/>
    <d v="2012-07-31T06:14:00"/>
    <x v="439"/>
    <s v="Up"/>
    <n v="1"/>
    <n v="3.75"/>
    <n v="66.900000000000006"/>
    <n v="1"/>
    <n v="2"/>
    <n v="9.59"/>
    <n v="10.42"/>
    <n v="2"/>
    <s v="JBER"/>
  </r>
  <r>
    <d v="2012-07-31T00:00:00"/>
    <d v="1899-12-30T16:03:51"/>
    <d v="2012-07-31T16:03:51"/>
    <d v="2012-07-31T16:00:00"/>
    <x v="11"/>
    <d v="2012-07-31T15:00:00"/>
    <d v="2012-07-31T06:14:00"/>
    <x v="440"/>
    <s v="Up"/>
    <n v="1"/>
    <n v="3.21"/>
    <n v="82"/>
    <n v="1"/>
    <n v="2"/>
    <n v="9.59"/>
    <n v="10.42"/>
    <n v="2"/>
    <s v="JBER"/>
  </r>
  <r>
    <d v="2012-07-31T00:00:00"/>
    <d v="1899-12-30T16:05:19"/>
    <d v="2012-07-31T16:05:19"/>
    <d v="2012-07-31T16:00:00"/>
    <x v="11"/>
    <d v="2012-07-31T15:00:00"/>
    <d v="2012-07-31T06:14:00"/>
    <x v="441"/>
    <s v="Up"/>
    <n v="1"/>
    <n v="1.73"/>
    <n v="77"/>
    <n v="1"/>
    <n v="2"/>
    <n v="9.59"/>
    <n v="10.42"/>
    <n v="2"/>
    <s v="JBER"/>
  </r>
  <r>
    <d v="2012-07-31T00:00:00"/>
    <d v="1899-12-30T16:13:30"/>
    <d v="2012-07-31T16:13:30"/>
    <d v="2012-07-31T16:00:00"/>
    <x v="11"/>
    <d v="2012-07-31T15:00:00"/>
    <d v="2012-07-31T06:14:00"/>
    <x v="442"/>
    <s v="Up"/>
    <n v="1"/>
    <n v="4.63"/>
    <n v="64.8"/>
    <n v="1"/>
    <n v="2"/>
    <n v="9.59"/>
    <n v="10.42"/>
    <n v="2"/>
    <s v="JBER"/>
  </r>
  <r>
    <d v="2012-07-31T00:00:00"/>
    <d v="1899-12-30T16:13:57"/>
    <d v="2012-07-31T16:13:57"/>
    <d v="2012-07-31T16:00:00"/>
    <x v="11"/>
    <d v="2012-07-31T15:00:00"/>
    <d v="2012-07-31T06:14:00"/>
    <x v="443"/>
    <s v="Up"/>
    <n v="1"/>
    <n v="1.57"/>
    <n v="84.1"/>
    <n v="1"/>
    <n v="2"/>
    <n v="9.59"/>
    <n v="10.42"/>
    <n v="2"/>
    <s v="JBER"/>
  </r>
  <r>
    <d v="2012-07-31T00:00:00"/>
    <d v="1899-12-30T16:30:11"/>
    <d v="2012-07-31T16:30:11"/>
    <d v="2012-07-31T16:00:00"/>
    <x v="11"/>
    <d v="2012-07-31T18:00:00"/>
    <d v="2012-07-31T06:14:00"/>
    <x v="444"/>
    <s v="Up"/>
    <n v="1"/>
    <n v="9.41"/>
    <n v="64.7"/>
    <n v="1"/>
    <n v="2"/>
    <n v="9.59"/>
    <n v="10.42"/>
    <n v="2"/>
    <s v="JBER"/>
  </r>
  <r>
    <d v="2012-07-31T00:00:00"/>
    <d v="1899-12-30T16:40:07"/>
    <d v="2012-07-31T16:40:07"/>
    <d v="2012-07-31T16:00:00"/>
    <x v="11"/>
    <d v="2012-07-31T18:00:00"/>
    <d v="2012-07-31T06:14:00"/>
    <x v="445"/>
    <s v="Up"/>
    <n v="1"/>
    <n v="2.04"/>
    <n v="81.3"/>
    <n v="1"/>
    <n v="2"/>
    <n v="9.59"/>
    <n v="10.42"/>
    <n v="2"/>
    <s v="JBER"/>
  </r>
  <r>
    <d v="2012-07-31T00:00:00"/>
    <d v="1899-12-30T16:41:18"/>
    <d v="2012-07-31T16:41:18"/>
    <d v="2012-07-31T16:00:00"/>
    <x v="11"/>
    <d v="2012-07-31T18:00:00"/>
    <d v="2012-07-31T06:14:00"/>
    <x v="446"/>
    <s v="Up"/>
    <n v="1"/>
    <n v="4.71"/>
    <n v="72.900000000000006"/>
    <n v="1"/>
    <n v="2"/>
    <n v="9.59"/>
    <n v="10.42"/>
    <n v="2"/>
    <s v="JBER"/>
  </r>
  <r>
    <d v="2012-07-31T00:00:00"/>
    <d v="1899-12-30T16:42:43"/>
    <d v="2012-07-31T16:42:43"/>
    <d v="2012-07-31T16:00:00"/>
    <x v="11"/>
    <d v="2012-07-31T18:00:00"/>
    <d v="2012-07-31T06:14:00"/>
    <x v="447"/>
    <s v="Up"/>
    <n v="1"/>
    <n v="1.54"/>
    <n v="81.5"/>
    <n v="1"/>
    <n v="2"/>
    <n v="9.59"/>
    <n v="10.42"/>
    <n v="2"/>
    <s v="JBER"/>
  </r>
  <r>
    <d v="2012-07-31T00:00:00"/>
    <d v="1899-12-30T17:01:35"/>
    <d v="2012-07-31T17:01:35"/>
    <d v="2012-07-31T17:00:00"/>
    <x v="13"/>
    <d v="2012-07-31T18:00:00"/>
    <d v="2012-07-31T06:14:00"/>
    <x v="448"/>
    <s v="Up"/>
    <n v="1"/>
    <n v="1.54"/>
    <n v="87.6"/>
    <n v="1"/>
    <n v="2"/>
    <n v="9.59"/>
    <n v="10.42"/>
    <n v="2"/>
    <s v="JBER"/>
  </r>
  <r>
    <d v="2012-07-31T00:00:00"/>
    <d v="1899-12-30T17:05:36"/>
    <d v="2012-07-31T17:05:36"/>
    <d v="2012-07-31T17:00:00"/>
    <x v="13"/>
    <d v="2012-07-31T18:00:00"/>
    <d v="2012-07-31T06:14:00"/>
    <x v="449"/>
    <s v="Up"/>
    <n v="1"/>
    <n v="4.1399999999999997"/>
    <n v="76.2"/>
    <n v="1"/>
    <n v="2"/>
    <n v="9.59"/>
    <n v="10.42"/>
    <n v="2"/>
    <s v="JBER"/>
  </r>
  <r>
    <d v="2012-07-31T00:00:00"/>
    <d v="1899-12-30T17:07:48"/>
    <d v="2012-07-31T17:07:48"/>
    <d v="2012-07-31T17:00:00"/>
    <x v="13"/>
    <d v="2012-07-31T18:00:00"/>
    <d v="2012-07-31T06:14:00"/>
    <x v="450"/>
    <s v="Up"/>
    <n v="1"/>
    <n v="6.01"/>
    <n v="69.3"/>
    <n v="1"/>
    <n v="2"/>
    <n v="9.59"/>
    <n v="10.42"/>
    <n v="2"/>
    <s v="JBER"/>
  </r>
  <r>
    <d v="2012-07-31T00:00:00"/>
    <d v="1899-12-30T17:07:55"/>
    <d v="2012-07-31T17:07:55"/>
    <d v="2012-07-31T17:00:00"/>
    <x v="13"/>
    <d v="2012-07-31T18:00:00"/>
    <d v="2012-07-31T06:14:00"/>
    <x v="451"/>
    <s v="Up"/>
    <n v="1"/>
    <n v="2.64"/>
    <n v="75.8"/>
    <n v="1"/>
    <n v="2"/>
    <n v="9.59"/>
    <n v="10.42"/>
    <n v="2"/>
    <s v="JBER"/>
  </r>
  <r>
    <d v="2012-07-31T00:00:00"/>
    <d v="1899-12-30T17:08:25"/>
    <d v="2012-07-31T17:08:25"/>
    <d v="2012-07-31T17:00:00"/>
    <x v="13"/>
    <d v="2012-07-31T18:00:00"/>
    <d v="2012-07-31T06:14:00"/>
    <x v="118"/>
    <s v="Up"/>
    <n v="1"/>
    <n v="1.53"/>
    <n v="84.6"/>
    <n v="1"/>
    <n v="2"/>
    <n v="9.59"/>
    <n v="10.42"/>
    <n v="2"/>
    <s v="JBER"/>
  </r>
  <r>
    <d v="2012-07-31T00:00:00"/>
    <d v="1899-12-30T17:12:11"/>
    <d v="2012-07-31T17:12:11"/>
    <d v="2012-07-31T17:00:00"/>
    <x v="13"/>
    <d v="2012-07-31T18:00:00"/>
    <d v="2012-07-31T06:14:00"/>
    <x v="452"/>
    <s v="Up"/>
    <n v="1"/>
    <n v="2.21"/>
    <n v="84.8"/>
    <n v="1"/>
    <n v="2"/>
    <n v="9.59"/>
    <n v="10.42"/>
    <n v="2"/>
    <s v="JBER"/>
  </r>
  <r>
    <d v="2012-07-31T00:00:00"/>
    <d v="1899-12-30T17:13:36"/>
    <d v="2012-07-31T17:13:36"/>
    <d v="2012-07-31T17:00:00"/>
    <x v="13"/>
    <d v="2012-07-31T18:00:00"/>
    <d v="2012-07-31T06:14:00"/>
    <x v="453"/>
    <s v="Up"/>
    <n v="1"/>
    <n v="1.47"/>
    <n v="84.5"/>
    <n v="1"/>
    <n v="2"/>
    <n v="9.59"/>
    <n v="10.42"/>
    <n v="2"/>
    <s v="JBER"/>
  </r>
  <r>
    <d v="2012-07-31T00:00:00"/>
    <d v="1899-12-30T17:14:24"/>
    <d v="2012-07-31T17:14:24"/>
    <d v="2012-07-31T17:00:00"/>
    <x v="13"/>
    <d v="2012-07-31T18:00:00"/>
    <d v="2012-07-31T06:14:00"/>
    <x v="454"/>
    <s v="Up"/>
    <n v="1"/>
    <n v="1.49"/>
    <n v="72.3"/>
    <n v="1"/>
    <n v="2"/>
    <n v="9.59"/>
    <n v="10.42"/>
    <n v="2"/>
    <s v="JBER"/>
  </r>
  <r>
    <d v="2012-07-31T00:00:00"/>
    <d v="1899-12-30T17:30:55"/>
    <d v="2012-07-31T17:30:55"/>
    <d v="2012-07-31T17:00:00"/>
    <x v="13"/>
    <d v="2012-07-31T18:00:00"/>
    <d v="2012-07-31T06:14:00"/>
    <x v="455"/>
    <s v="Up"/>
    <n v="1"/>
    <n v="2.15"/>
    <n v="89.3"/>
    <n v="1"/>
    <n v="2"/>
    <n v="9.59"/>
    <n v="10.42"/>
    <n v="2"/>
    <s v="JBER"/>
  </r>
  <r>
    <d v="2012-07-31T00:00:00"/>
    <d v="1899-12-30T17:31:12"/>
    <d v="2012-07-31T17:31:12"/>
    <d v="2012-07-31T17:00:00"/>
    <x v="13"/>
    <d v="2012-07-31T18:00:00"/>
    <d v="2012-07-31T06:14:00"/>
    <x v="456"/>
    <s v="Up"/>
    <n v="1"/>
    <n v="8.75"/>
    <n v="66.2"/>
    <n v="1"/>
    <n v="2"/>
    <n v="9.59"/>
    <n v="10.42"/>
    <n v="2"/>
    <s v="JBER"/>
  </r>
  <r>
    <d v="2012-07-31T00:00:00"/>
    <d v="1899-12-30T17:34:44"/>
    <d v="2012-07-31T17:34:44"/>
    <d v="2012-07-31T17:00:00"/>
    <x v="13"/>
    <d v="2012-07-31T18:00:00"/>
    <d v="2012-07-31T06:14:00"/>
    <x v="457"/>
    <s v="Up"/>
    <n v="1"/>
    <n v="3.29"/>
    <n v="84.1"/>
    <n v="1"/>
    <n v="2"/>
    <n v="9.59"/>
    <n v="10.42"/>
    <n v="2"/>
    <s v="JBER"/>
  </r>
  <r>
    <d v="2012-07-31T00:00:00"/>
    <d v="1899-12-30T17:34:44"/>
    <d v="2012-07-31T17:34:44"/>
    <d v="2012-07-31T17:00:00"/>
    <x v="13"/>
    <d v="2012-07-31T18:00:00"/>
    <d v="2012-07-31T06:14:00"/>
    <x v="457"/>
    <s v="Up"/>
    <n v="1"/>
    <n v="3.22"/>
    <n v="69.2"/>
    <n v="1"/>
    <n v="2"/>
    <n v="9.59"/>
    <n v="10.42"/>
    <n v="2"/>
    <s v="JBER"/>
  </r>
  <r>
    <d v="2012-07-31T00:00:00"/>
    <d v="1899-12-30T17:34:52"/>
    <d v="2012-07-31T17:34:52"/>
    <d v="2012-07-31T17:00:00"/>
    <x v="13"/>
    <d v="2012-07-31T18:00:00"/>
    <d v="2012-07-31T06:14:00"/>
    <x v="458"/>
    <s v="Up"/>
    <n v="1"/>
    <n v="2.66"/>
    <n v="66.3"/>
    <n v="1"/>
    <n v="2"/>
    <n v="9.59"/>
    <n v="10.42"/>
    <n v="2"/>
    <s v="JBER"/>
  </r>
  <r>
    <d v="2012-07-31T00:00:00"/>
    <d v="1899-12-30T17:34:52"/>
    <d v="2012-07-31T17:34:52"/>
    <d v="2012-07-31T17:00:00"/>
    <x v="13"/>
    <d v="2012-07-31T18:00:00"/>
    <d v="2012-07-31T06:14:00"/>
    <x v="458"/>
    <s v="Up"/>
    <n v="1"/>
    <n v="2.66"/>
    <n v="63.4"/>
    <n v="1"/>
    <n v="2"/>
    <n v="9.59"/>
    <n v="10.42"/>
    <n v="2"/>
    <s v="JBER"/>
  </r>
  <r>
    <d v="2012-07-31T00:00:00"/>
    <d v="1899-12-30T17:37:31"/>
    <d v="2012-07-31T17:37:31"/>
    <d v="2012-07-31T17:00:00"/>
    <x v="13"/>
    <d v="2012-07-31T18:00:00"/>
    <d v="2012-07-31T06:14:00"/>
    <x v="459"/>
    <s v="Up"/>
    <n v="1"/>
    <n v="1.59"/>
    <n v="75.5"/>
    <n v="1"/>
    <n v="2"/>
    <n v="9.59"/>
    <n v="10.42"/>
    <n v="2"/>
    <s v="JBER"/>
  </r>
  <r>
    <d v="2012-07-31T00:00:00"/>
    <d v="1899-12-30T17:37:31"/>
    <d v="2012-07-31T17:37:31"/>
    <d v="2012-07-31T17:00:00"/>
    <x v="13"/>
    <d v="2012-07-31T18:00:00"/>
    <d v="2012-07-31T06:14:00"/>
    <x v="459"/>
    <s v="Up"/>
    <n v="1"/>
    <n v="1.56"/>
    <n v="68.400000000000006"/>
    <n v="1"/>
    <n v="2"/>
    <n v="9.59"/>
    <n v="10.42"/>
    <n v="2"/>
    <s v="JBER"/>
  </r>
  <r>
    <d v="2012-07-31T00:00:00"/>
    <d v="1899-12-30T17:38:19"/>
    <d v="2012-07-31T17:38:19"/>
    <d v="2012-07-31T17:00:00"/>
    <x v="13"/>
    <d v="2012-07-31T18:00:00"/>
    <d v="2012-07-31T06:14:00"/>
    <x v="460"/>
    <s v="Up"/>
    <n v="1"/>
    <n v="3.19"/>
    <n v="64.099999999999994"/>
    <n v="1"/>
    <n v="2"/>
    <n v="9.59"/>
    <n v="10.42"/>
    <n v="2"/>
    <s v="JBER"/>
  </r>
  <r>
    <d v="2012-07-31T00:00:00"/>
    <d v="1899-12-30T17:38:22"/>
    <d v="2012-07-31T17:38:22"/>
    <d v="2012-07-31T17:00:00"/>
    <x v="13"/>
    <d v="2012-07-31T18:00:00"/>
    <d v="2012-07-31T06:14:00"/>
    <x v="461"/>
    <s v="Up"/>
    <n v="1"/>
    <n v="3.89"/>
    <n v="69.3"/>
    <n v="1"/>
    <n v="2"/>
    <n v="9.59"/>
    <n v="10.42"/>
    <n v="2"/>
    <s v="JBER"/>
  </r>
  <r>
    <d v="2012-07-31T00:00:00"/>
    <d v="1899-12-30T17:38:59"/>
    <d v="2012-07-31T17:38:59"/>
    <d v="2012-07-31T17:00:00"/>
    <x v="13"/>
    <d v="2012-07-31T18:00:00"/>
    <d v="2012-07-31T06:14:00"/>
    <x v="462"/>
    <s v="Up"/>
    <n v="1"/>
    <n v="3.34"/>
    <n v="64.400000000000006"/>
    <n v="1"/>
    <n v="2"/>
    <n v="9.59"/>
    <n v="10.42"/>
    <n v="2"/>
    <s v="JBER"/>
  </r>
  <r>
    <d v="2012-07-31T00:00:00"/>
    <d v="1899-12-30T17:39:00"/>
    <d v="2012-07-31T17:39:00"/>
    <d v="2012-07-31T17:00:00"/>
    <x v="13"/>
    <d v="2012-07-31T18:00:00"/>
    <d v="2012-07-31T06:14:00"/>
    <x v="463"/>
    <s v="Up"/>
    <n v="1"/>
    <n v="3.44"/>
    <n v="71.5"/>
    <n v="1"/>
    <n v="2"/>
    <n v="9.59"/>
    <n v="10.42"/>
    <n v="2"/>
    <s v="JBER"/>
  </r>
  <r>
    <d v="2012-07-31T00:00:00"/>
    <d v="1899-12-30T17:41:13"/>
    <d v="2012-07-31T17:41:13"/>
    <d v="2012-07-31T17:00:00"/>
    <x v="13"/>
    <d v="2012-07-31T18:00:00"/>
    <d v="2012-07-31T06:14:00"/>
    <x v="464"/>
    <s v="Up"/>
    <n v="1"/>
    <n v="4.57"/>
    <n v="61"/>
    <n v="1"/>
    <n v="2"/>
    <n v="9.59"/>
    <n v="10.42"/>
    <n v="2"/>
    <s v="JBER"/>
  </r>
  <r>
    <d v="2012-07-31T00:00:00"/>
    <d v="1899-12-30T17:41:27"/>
    <d v="2012-07-31T17:41:27"/>
    <d v="2012-07-31T17:00:00"/>
    <x v="13"/>
    <d v="2012-07-31T18:00:00"/>
    <d v="2012-07-31T06:14:00"/>
    <x v="465"/>
    <s v="Up"/>
    <n v="1"/>
    <n v="3.67"/>
    <n v="55.9"/>
    <n v="1"/>
    <n v="2"/>
    <n v="9.59"/>
    <n v="10.42"/>
    <n v="2"/>
    <s v="JBER"/>
  </r>
  <r>
    <d v="2012-07-31T00:00:00"/>
    <d v="1899-12-30T17:41:33"/>
    <d v="2012-07-31T17:41:33"/>
    <d v="2012-07-31T17:00:00"/>
    <x v="13"/>
    <d v="2012-07-31T18:00:00"/>
    <d v="2012-07-31T06:14:00"/>
    <x v="237"/>
    <s v="Up"/>
    <n v="1"/>
    <n v="3.22"/>
    <n v="69.5"/>
    <n v="1"/>
    <n v="2"/>
    <n v="9.59"/>
    <n v="10.42"/>
    <n v="2"/>
    <s v="JBER"/>
  </r>
  <r>
    <d v="2012-07-31T00:00:00"/>
    <d v="1899-12-30T17:41:35"/>
    <d v="2012-07-31T17:41:35"/>
    <d v="2012-07-31T17:00:00"/>
    <x v="13"/>
    <d v="2012-07-31T18:00:00"/>
    <d v="2012-07-31T06:14:00"/>
    <x v="466"/>
    <s v="Up"/>
    <n v="1"/>
    <n v="3.42"/>
    <n v="61.1"/>
    <n v="1"/>
    <n v="2"/>
    <n v="9.59"/>
    <n v="10.42"/>
    <n v="2"/>
    <s v="JBER"/>
  </r>
  <r>
    <d v="2012-07-31T00:00:00"/>
    <d v="1899-12-30T17:41:40"/>
    <d v="2012-07-31T17:41:40"/>
    <d v="2012-07-31T17:00:00"/>
    <x v="13"/>
    <d v="2012-07-31T18:00:00"/>
    <d v="2012-07-31T06:14:00"/>
    <x v="467"/>
    <s v="Up"/>
    <n v="1"/>
    <n v="2.31"/>
    <n v="79.900000000000006"/>
    <n v="1"/>
    <n v="2"/>
    <n v="9.59"/>
    <n v="10.42"/>
    <n v="2"/>
    <s v="JBER"/>
  </r>
  <r>
    <d v="2012-07-31T00:00:00"/>
    <d v="1899-12-30T17:41:41"/>
    <d v="2012-07-31T17:41:41"/>
    <d v="2012-07-31T17:00:00"/>
    <x v="13"/>
    <d v="2012-07-31T18:00:00"/>
    <d v="2012-07-31T06:14:00"/>
    <x v="468"/>
    <s v="Up"/>
    <n v="1"/>
    <n v="2.34"/>
    <n v="79.599999999999994"/>
    <n v="1"/>
    <n v="2"/>
    <n v="9.59"/>
    <n v="10.42"/>
    <n v="2"/>
    <s v="JBER"/>
  </r>
  <r>
    <d v="2012-07-31T00:00:00"/>
    <d v="1899-12-30T17:42:49"/>
    <d v="2012-07-31T17:42:49"/>
    <d v="2012-07-31T17:00:00"/>
    <x v="13"/>
    <d v="2012-07-31T18:00:00"/>
    <d v="2012-07-31T06:14:00"/>
    <x v="469"/>
    <s v="Up"/>
    <n v="1"/>
    <n v="4.8"/>
    <n v="63.3"/>
    <n v="1"/>
    <n v="2"/>
    <n v="9.59"/>
    <n v="10.42"/>
    <n v="2"/>
    <s v="JBER"/>
  </r>
  <r>
    <d v="2012-07-31T00:00:00"/>
    <d v="1899-12-30T17:43:30"/>
    <d v="2012-07-31T17:43:30"/>
    <d v="2012-07-31T17:00:00"/>
    <x v="13"/>
    <d v="2012-07-31T18:00:00"/>
    <d v="2012-07-31T06:14:00"/>
    <x v="470"/>
    <s v="Up"/>
    <n v="1"/>
    <n v="2.37"/>
    <n v="89.4"/>
    <n v="1"/>
    <n v="2"/>
    <n v="9.59"/>
    <n v="10.42"/>
    <n v="2"/>
    <s v="JBER"/>
  </r>
  <r>
    <d v="2012-07-31T00:00:00"/>
    <d v="1899-12-30T17:44:25"/>
    <d v="2012-07-31T17:44:25"/>
    <d v="2012-07-31T17:00:00"/>
    <x v="13"/>
    <d v="2012-07-31T18:00:00"/>
    <d v="2012-07-31T06:14:00"/>
    <x v="471"/>
    <s v="Up"/>
    <n v="1"/>
    <n v="3.51"/>
    <n v="64.5"/>
    <n v="1"/>
    <n v="2"/>
    <n v="9.59"/>
    <n v="10.42"/>
    <n v="2"/>
    <s v="JBER"/>
  </r>
  <r>
    <d v="2012-07-31T00:00:00"/>
    <d v="1899-12-30T18:00:08"/>
    <d v="2012-07-31T18:00:08"/>
    <d v="2012-07-31T18:00:00"/>
    <x v="14"/>
    <d v="2012-07-31T18:00:00"/>
    <d v="2012-07-31T06:14:00"/>
    <x v="472"/>
    <s v="Up"/>
    <n v="1"/>
    <n v="1.42"/>
    <n v="75.099999999999994"/>
    <n v="1"/>
    <n v="2"/>
    <n v="9.59"/>
    <n v="10.42"/>
    <n v="2"/>
    <s v="JBER"/>
  </r>
  <r>
    <d v="2012-07-31T00:00:00"/>
    <d v="1899-12-30T18:00:40"/>
    <d v="2012-07-31T18:00:40"/>
    <d v="2012-07-31T18:00:00"/>
    <x v="14"/>
    <d v="2012-07-31T18:00:00"/>
    <d v="2012-07-31T06:14:00"/>
    <x v="473"/>
    <s v="Up"/>
    <n v="1"/>
    <n v="3.43"/>
    <n v="70.3"/>
    <n v="1"/>
    <n v="2"/>
    <n v="9.59"/>
    <n v="10.42"/>
    <n v="2"/>
    <s v="JBER"/>
  </r>
  <r>
    <d v="2012-07-31T00:00:00"/>
    <d v="1899-12-30T18:05:35"/>
    <d v="2012-07-31T18:05:35"/>
    <d v="2012-07-31T18:00:00"/>
    <x v="14"/>
    <d v="2012-07-31T18:00:00"/>
    <d v="2012-07-31T06:14:00"/>
    <x v="474"/>
    <s v="Up"/>
    <n v="1"/>
    <n v="1.75"/>
    <n v="71.8"/>
    <n v="1"/>
    <n v="2"/>
    <n v="9.59"/>
    <n v="10.42"/>
    <n v="2"/>
    <s v="JBER"/>
  </r>
  <r>
    <d v="2012-07-31T00:00:00"/>
    <d v="1899-12-30T18:06:19"/>
    <d v="2012-07-31T18:06:19"/>
    <d v="2012-07-31T18:00:00"/>
    <x v="14"/>
    <d v="2012-07-31T18:00:00"/>
    <d v="2012-07-31T06:14:00"/>
    <x v="475"/>
    <s v="Up"/>
    <n v="1"/>
    <n v="3.11"/>
    <n v="62"/>
    <n v="1"/>
    <n v="2"/>
    <n v="9.59"/>
    <n v="10.42"/>
    <n v="2"/>
    <s v="JBER"/>
  </r>
  <r>
    <d v="2012-07-31T00:00:00"/>
    <d v="1899-12-30T18:08:43"/>
    <d v="2012-07-31T18:08:43"/>
    <d v="2012-07-31T18:00:00"/>
    <x v="14"/>
    <d v="2012-07-31T18:00:00"/>
    <d v="2012-07-31T06:14:00"/>
    <x v="476"/>
    <s v="Up"/>
    <n v="1"/>
    <n v="1.6"/>
    <n v="88"/>
    <n v="1"/>
    <n v="2"/>
    <n v="9.59"/>
    <n v="10.42"/>
    <n v="2"/>
    <s v="JBER"/>
  </r>
  <r>
    <d v="2012-07-31T00:00:00"/>
    <d v="1899-12-30T18:09:18"/>
    <d v="2012-07-31T18:09:18"/>
    <d v="2012-07-31T18:00:00"/>
    <x v="14"/>
    <d v="2012-07-31T18:00:00"/>
    <d v="2012-07-31T06:14:00"/>
    <x v="477"/>
    <s v="Up"/>
    <n v="1"/>
    <n v="2.5"/>
    <n v="80.7"/>
    <n v="1"/>
    <n v="2"/>
    <n v="9.59"/>
    <n v="10.42"/>
    <n v="2"/>
    <s v="JBER"/>
  </r>
  <r>
    <d v="2012-07-31T00:00:00"/>
    <d v="1899-12-30T18:09:18"/>
    <d v="2012-07-31T18:09:18"/>
    <d v="2012-07-31T18:00:00"/>
    <x v="14"/>
    <d v="2012-07-31T18:00:00"/>
    <d v="2012-07-31T06:14:00"/>
    <x v="477"/>
    <s v="Up"/>
    <n v="1"/>
    <n v="3.65"/>
    <n v="70"/>
    <n v="2"/>
    <n v="2"/>
    <n v="9.59"/>
    <n v="10.42"/>
    <n v="2"/>
    <s v="JBER"/>
  </r>
  <r>
    <d v="2012-07-31T00:00:00"/>
    <d v="1899-12-30T18:09:34"/>
    <d v="2012-07-31T18:09:34"/>
    <d v="2012-07-31T18:00:00"/>
    <x v="14"/>
    <d v="2012-07-31T18:00:00"/>
    <d v="2012-07-31T06:14:00"/>
    <x v="478"/>
    <s v="Up"/>
    <n v="1"/>
    <n v="1.65"/>
    <n v="81.599999999999994"/>
    <n v="1"/>
    <n v="2"/>
    <n v="9.59"/>
    <n v="10.42"/>
    <n v="2"/>
    <s v="JBER"/>
  </r>
  <r>
    <d v="2012-07-31T00:00:00"/>
    <d v="1899-12-30T18:31:54"/>
    <d v="2012-07-31T18:31:54"/>
    <d v="2012-07-31T18:00:00"/>
    <x v="14"/>
    <d v="2012-07-31T18:00:00"/>
    <d v="2012-07-31T06:14:00"/>
    <x v="479"/>
    <s v="Up"/>
    <n v="1"/>
    <n v="2.5499999999999998"/>
    <n v="70.599999999999994"/>
    <n v="1"/>
    <n v="2"/>
    <n v="9.59"/>
    <n v="10.42"/>
    <n v="2"/>
    <s v="JBER"/>
  </r>
  <r>
    <d v="2012-07-31T00:00:00"/>
    <d v="1899-12-30T18:32:30"/>
    <d v="2012-07-31T18:32:30"/>
    <d v="2012-07-31T18:00:00"/>
    <x v="14"/>
    <d v="2012-07-31T18:00:00"/>
    <d v="2012-07-31T06:14:00"/>
    <x v="480"/>
    <s v="Up"/>
    <n v="1"/>
    <n v="2.98"/>
    <n v="67.900000000000006"/>
    <n v="1"/>
    <n v="2"/>
    <n v="9.59"/>
    <n v="10.42"/>
    <n v="2"/>
    <s v="JBER"/>
  </r>
  <r>
    <d v="2012-07-31T00:00:00"/>
    <d v="1899-12-30T18:35:19"/>
    <d v="2012-07-31T18:35:19"/>
    <d v="2012-07-31T18:00:00"/>
    <x v="14"/>
    <d v="2012-07-31T18:00:00"/>
    <d v="2012-07-31T06:14:00"/>
    <x v="481"/>
    <s v="Up"/>
    <n v="1"/>
    <n v="2.77"/>
    <n v="66.7"/>
    <n v="1"/>
    <n v="2"/>
    <n v="9.59"/>
    <n v="10.42"/>
    <n v="2"/>
    <s v="JBER"/>
  </r>
  <r>
    <d v="2012-07-31T00:00:00"/>
    <d v="1899-12-30T18:35:22"/>
    <d v="2012-07-31T18:35:22"/>
    <d v="2012-07-31T18:00:00"/>
    <x v="14"/>
    <d v="2012-07-31T18:00:00"/>
    <d v="2012-07-31T06:14:00"/>
    <x v="482"/>
    <s v="Up"/>
    <n v="1"/>
    <n v="2.35"/>
    <n v="72.5"/>
    <n v="2"/>
    <n v="2"/>
    <n v="9.59"/>
    <n v="10.42"/>
    <n v="2"/>
    <s v="JBER"/>
  </r>
  <r>
    <d v="2012-07-31T00:00:00"/>
    <d v="1899-12-30T19:05:24"/>
    <d v="2012-07-31T19:05:24"/>
    <d v="2012-07-31T19:00:00"/>
    <x v="23"/>
    <d v="2012-07-31T18:00:00"/>
    <d v="2012-07-31T06:14:00"/>
    <x v="483"/>
    <s v="Up"/>
    <n v="1"/>
    <n v="4.05"/>
    <n v="70.900000000000006"/>
    <n v="1"/>
    <n v="2"/>
    <n v="9.59"/>
    <n v="10.42"/>
    <n v="2"/>
    <s v="JBER"/>
  </r>
  <r>
    <d v="2012-07-31T00:00:00"/>
    <d v="1899-12-30T19:06:16"/>
    <d v="2012-07-31T19:06:16"/>
    <d v="2012-07-31T19:00:00"/>
    <x v="23"/>
    <d v="2012-07-31T18:00:00"/>
    <d v="2012-07-31T06:14:00"/>
    <x v="484"/>
    <s v="Up"/>
    <n v="1"/>
    <n v="2.0499999999999998"/>
    <n v="84.6"/>
    <n v="1"/>
    <n v="2"/>
    <n v="9.59"/>
    <n v="10.42"/>
    <n v="2"/>
    <s v="JBER"/>
  </r>
  <r>
    <d v="2012-07-31T00:00:00"/>
    <d v="1899-12-30T19:06:36"/>
    <d v="2012-07-31T19:06:36"/>
    <d v="2012-07-31T19:00:00"/>
    <x v="23"/>
    <d v="2012-07-31T18:00:00"/>
    <d v="2012-07-31T06:14:00"/>
    <x v="485"/>
    <s v="Up"/>
    <n v="1"/>
    <n v="2.33"/>
    <n v="84.6"/>
    <n v="1"/>
    <n v="2"/>
    <n v="9.59"/>
    <n v="10.42"/>
    <n v="2"/>
    <s v="JBER"/>
  </r>
  <r>
    <d v="2012-07-31T00:00:00"/>
    <d v="1899-12-30T19:08:09"/>
    <d v="2012-07-31T19:08:09"/>
    <d v="2012-07-31T19:00:00"/>
    <x v="23"/>
    <d v="2012-07-31T18:00:00"/>
    <d v="2012-07-31T06:14:00"/>
    <x v="486"/>
    <s v="Up"/>
    <n v="1"/>
    <n v="6.55"/>
    <n v="59.2"/>
    <n v="1"/>
    <n v="2"/>
    <n v="9.59"/>
    <n v="10.42"/>
    <n v="2"/>
    <s v="JBER"/>
  </r>
  <r>
    <d v="2012-07-31T00:00:00"/>
    <d v="1899-12-30T19:09:17"/>
    <d v="2012-07-31T19:09:17"/>
    <d v="2012-07-31T19:00:00"/>
    <x v="23"/>
    <d v="2012-07-31T18:00:00"/>
    <d v="2012-07-31T06:14:00"/>
    <x v="487"/>
    <s v="Up"/>
    <n v="1"/>
    <n v="2.2799999999999998"/>
    <n v="78.3"/>
    <n v="1"/>
    <n v="2"/>
    <n v="9.59"/>
    <n v="10.42"/>
    <n v="2"/>
    <s v="JBER"/>
  </r>
  <r>
    <d v="2012-07-31T00:00:00"/>
    <d v="1899-12-30T19:13:27"/>
    <d v="2012-07-31T19:13:27"/>
    <d v="2012-07-31T19:00:00"/>
    <x v="23"/>
    <d v="2012-07-31T18:00:00"/>
    <d v="2012-07-31T06:14:00"/>
    <x v="488"/>
    <s v="Up"/>
    <n v="1"/>
    <n v="1.73"/>
    <n v="81.3"/>
    <n v="1"/>
    <n v="2"/>
    <n v="9.59"/>
    <n v="10.42"/>
    <n v="2"/>
    <s v="JBER"/>
  </r>
  <r>
    <d v="2012-07-31T00:00:00"/>
    <d v="1899-12-30T19:14:41"/>
    <d v="2012-07-31T19:14:41"/>
    <d v="2012-07-31T19:00:00"/>
    <x v="23"/>
    <d v="2012-07-31T18:00:00"/>
    <d v="2012-07-31T06:14:00"/>
    <x v="489"/>
    <s v="Up"/>
    <n v="1"/>
    <n v="1.53"/>
    <n v="90.1"/>
    <n v="1"/>
    <n v="2"/>
    <n v="9.59"/>
    <n v="10.42"/>
    <n v="2"/>
    <s v="JBER"/>
  </r>
  <r>
    <d v="2012-07-31T00:00:00"/>
    <d v="1899-12-30T19:31:17"/>
    <d v="2012-07-31T19:31:17"/>
    <d v="2012-07-31T19:00:00"/>
    <x v="23"/>
    <d v="2012-07-31T21:00:00"/>
    <d v="2012-07-31T19:25:00"/>
    <x v="490"/>
    <s v="Up"/>
    <n v="1"/>
    <n v="3.11"/>
    <n v="70.5"/>
    <n v="1"/>
    <n v="2"/>
    <n v="9.59"/>
    <n v="10.42"/>
    <n v="2"/>
    <s v="JBER"/>
  </r>
  <r>
    <d v="2012-07-31T00:00:00"/>
    <d v="1899-12-30T19:34:10"/>
    <d v="2012-07-31T19:34:10"/>
    <d v="2012-07-31T19:00:00"/>
    <x v="23"/>
    <d v="2012-07-31T21:00:00"/>
    <d v="2012-07-31T19:25:00"/>
    <x v="491"/>
    <s v="Up"/>
    <n v="1"/>
    <n v="1.47"/>
    <n v="89.9"/>
    <n v="1"/>
    <n v="2"/>
    <n v="9.59"/>
    <n v="10.42"/>
    <n v="2"/>
    <s v="JBER"/>
  </r>
  <r>
    <d v="2012-07-31T00:00:00"/>
    <d v="1899-12-30T19:35:45"/>
    <d v="2012-07-31T19:35:45"/>
    <d v="2012-07-31T19:00:00"/>
    <x v="23"/>
    <d v="2012-07-31T21:00:00"/>
    <d v="2012-07-31T19:25:00"/>
    <x v="492"/>
    <s v="Up"/>
    <n v="1"/>
    <n v="4.5199999999999996"/>
    <n v="75.8"/>
    <n v="1"/>
    <n v="2"/>
    <n v="9.59"/>
    <n v="10.42"/>
    <n v="2"/>
    <s v="JBER"/>
  </r>
  <r>
    <d v="2012-07-31T00:00:00"/>
    <d v="1899-12-30T19:36:50"/>
    <d v="2012-07-31T19:36:50"/>
    <d v="2012-07-31T19:00:00"/>
    <x v="23"/>
    <d v="2012-07-31T21:00:00"/>
    <d v="2012-07-31T19:25:00"/>
    <x v="493"/>
    <s v="Up"/>
    <n v="1"/>
    <n v="2.2799999999999998"/>
    <n v="78"/>
    <n v="1"/>
    <n v="2"/>
    <n v="9.59"/>
    <n v="10.42"/>
    <n v="2"/>
    <s v="JBER"/>
  </r>
  <r>
    <d v="2012-07-31T00:00:00"/>
    <d v="1899-12-30T19:37:03"/>
    <d v="2012-07-31T19:37:03"/>
    <d v="2012-07-31T19:00:00"/>
    <x v="23"/>
    <d v="2012-07-31T21:00:00"/>
    <d v="2012-07-31T19:25:00"/>
    <x v="494"/>
    <s v="Up"/>
    <n v="1"/>
    <n v="1.68"/>
    <n v="93.4"/>
    <n v="1"/>
    <n v="2"/>
    <n v="9.59"/>
    <n v="10.42"/>
    <n v="2"/>
    <s v="JBER"/>
  </r>
  <r>
    <d v="2012-07-31T00:00:00"/>
    <d v="1899-12-30T19:40:32"/>
    <d v="2012-07-31T19:40:32"/>
    <d v="2012-07-31T19:00:00"/>
    <x v="23"/>
    <d v="2012-07-31T21:00:00"/>
    <d v="2012-07-31T19:25:00"/>
    <x v="495"/>
    <s v="Up"/>
    <n v="1"/>
    <n v="1.52"/>
    <n v="89.1"/>
    <n v="1"/>
    <n v="2"/>
    <n v="9.59"/>
    <n v="10.42"/>
    <n v="2"/>
    <s v="JBER"/>
  </r>
  <r>
    <d v="2012-07-31T00:00:00"/>
    <d v="1899-12-30T19:40:47"/>
    <d v="2012-07-31T19:40:47"/>
    <d v="2012-07-31T19:00:00"/>
    <x v="23"/>
    <d v="2012-07-31T21:00:00"/>
    <d v="2012-07-31T19:25:00"/>
    <x v="496"/>
    <s v="Up"/>
    <n v="1"/>
    <n v="1.83"/>
    <n v="92.8"/>
    <n v="1"/>
    <n v="2"/>
    <n v="9.59"/>
    <n v="10.42"/>
    <n v="2"/>
    <s v="JBER"/>
  </r>
  <r>
    <d v="2012-07-31T00:00:00"/>
    <d v="1899-12-30T19:40:55"/>
    <d v="2012-07-31T19:40:55"/>
    <d v="2012-07-31T19:00:00"/>
    <x v="23"/>
    <d v="2012-07-31T21:00:00"/>
    <d v="2012-07-31T19:25:00"/>
    <x v="497"/>
    <s v="Up"/>
    <n v="1"/>
    <n v="1.9"/>
    <n v="63.3"/>
    <n v="1"/>
    <n v="2"/>
    <n v="9.59"/>
    <n v="10.42"/>
    <n v="2"/>
    <s v="JBER"/>
  </r>
  <r>
    <d v="2012-07-31T00:00:00"/>
    <d v="1899-12-30T19:42:44"/>
    <d v="2012-07-31T19:42:44"/>
    <d v="2012-07-31T19:00:00"/>
    <x v="23"/>
    <d v="2012-07-31T21:00:00"/>
    <d v="2012-07-31T19:25:00"/>
    <x v="498"/>
    <s v="Up"/>
    <n v="1"/>
    <n v="2.65"/>
    <n v="74.2"/>
    <n v="1"/>
    <n v="2"/>
    <n v="9.59"/>
    <n v="10.42"/>
    <n v="2"/>
    <s v="JBER"/>
  </r>
  <r>
    <d v="2012-07-31T00:00:00"/>
    <d v="1899-12-30T19:44:38"/>
    <d v="2012-07-31T19:44:38"/>
    <d v="2012-07-31T19:00:00"/>
    <x v="23"/>
    <d v="2012-07-31T21:00:00"/>
    <d v="2012-07-31T19:25:00"/>
    <x v="499"/>
    <s v="Up"/>
    <n v="1"/>
    <n v="2.14"/>
    <n v="66.5"/>
    <n v="1"/>
    <n v="2"/>
    <n v="9.59"/>
    <n v="10.42"/>
    <n v="2"/>
    <s v="JBER"/>
  </r>
  <r>
    <d v="2012-07-31T00:00:00"/>
    <d v="1899-12-30T19:49:52"/>
    <d v="2012-07-31T19:49:52"/>
    <d v="2012-07-31T19:00:00"/>
    <x v="23"/>
    <d v="2012-07-31T21:00:00"/>
    <d v="2012-07-31T19:25:00"/>
    <x v="500"/>
    <s v="Up"/>
    <n v="1"/>
    <n v="10.029999999999999"/>
    <n v="94.4"/>
    <n v="2"/>
    <n v="2"/>
    <n v="9.59"/>
    <n v="10.42"/>
    <n v="1"/>
    <s v="JBER"/>
  </r>
  <r>
    <d v="2012-07-31T00:00:00"/>
    <d v="1899-12-30T20:01:36"/>
    <d v="2012-07-31T20:01:36"/>
    <d v="2012-07-31T20:00:00"/>
    <x v="3"/>
    <d v="2012-07-31T21:00:00"/>
    <d v="2012-07-31T19:25:00"/>
    <x v="501"/>
    <s v="Up"/>
    <n v="1"/>
    <n v="1.58"/>
    <n v="107"/>
    <n v="1"/>
    <n v="2"/>
    <n v="9.59"/>
    <n v="10.42"/>
    <n v="2"/>
    <s v="JBER"/>
  </r>
  <r>
    <d v="2012-07-31T00:00:00"/>
    <d v="1899-12-30T20:06:52"/>
    <d v="2012-07-31T20:06:52"/>
    <d v="2012-07-31T20:00:00"/>
    <x v="3"/>
    <d v="2012-07-31T21:00:00"/>
    <d v="2012-07-31T19:25:00"/>
    <x v="502"/>
    <s v="Up"/>
    <n v="1"/>
    <n v="1.32"/>
    <n v="82.8"/>
    <n v="1"/>
    <n v="2"/>
    <n v="9.59"/>
    <n v="10.42"/>
    <n v="2"/>
    <s v="JBER"/>
  </r>
  <r>
    <d v="2012-07-31T00:00:00"/>
    <d v="1899-12-30T20:07:21"/>
    <d v="2012-07-31T20:07:21"/>
    <d v="2012-07-31T20:00:00"/>
    <x v="3"/>
    <d v="2012-07-31T21:00:00"/>
    <d v="2012-07-31T19:25:00"/>
    <x v="503"/>
    <s v="Up"/>
    <n v="1"/>
    <n v="1.8"/>
    <n v="84.2"/>
    <n v="1"/>
    <n v="2"/>
    <n v="9.59"/>
    <n v="10.42"/>
    <n v="2"/>
    <s v="JBER"/>
  </r>
  <r>
    <d v="2012-07-31T00:00:00"/>
    <d v="1899-12-30T20:08:29"/>
    <d v="2012-07-31T20:08:29"/>
    <d v="2012-07-31T20:00:00"/>
    <x v="3"/>
    <d v="2012-07-31T21:00:00"/>
    <d v="2012-07-31T19:25:00"/>
    <x v="504"/>
    <s v="Up"/>
    <n v="1"/>
    <n v="3.06"/>
    <n v="63.1"/>
    <n v="1"/>
    <n v="2"/>
    <n v="9.59"/>
    <n v="10.42"/>
    <n v="2"/>
    <s v="JBER"/>
  </r>
  <r>
    <d v="2012-07-31T00:00:00"/>
    <d v="1899-12-30T20:14:21"/>
    <d v="2012-07-31T20:14:21"/>
    <d v="2012-07-31T20:00:00"/>
    <x v="3"/>
    <d v="2012-07-31T21:00:00"/>
    <d v="2012-07-31T19:25:00"/>
    <x v="505"/>
    <s v="Up"/>
    <n v="1"/>
    <n v="1.99"/>
    <n v="70.8"/>
    <n v="1"/>
    <n v="2"/>
    <n v="9.59"/>
    <n v="10.42"/>
    <n v="2"/>
    <s v="JBER"/>
  </r>
  <r>
    <d v="2012-07-31T00:00:00"/>
    <d v="1899-12-30T20:30:31"/>
    <d v="2012-07-31T20:30:31"/>
    <d v="2012-07-31T20:00:00"/>
    <x v="3"/>
    <d v="2012-07-31T21:00:00"/>
    <d v="2012-07-31T19:25:00"/>
    <x v="506"/>
    <s v="Up"/>
    <n v="1"/>
    <n v="2.62"/>
    <n v="78.099999999999994"/>
    <n v="1"/>
    <n v="2"/>
    <n v="9.59"/>
    <n v="10.42"/>
    <n v="2"/>
    <s v="JBER"/>
  </r>
  <r>
    <d v="2012-07-31T00:00:00"/>
    <d v="1899-12-30T20:32:11"/>
    <d v="2012-07-31T20:32:11"/>
    <d v="2012-07-31T20:00:00"/>
    <x v="3"/>
    <d v="2012-07-31T21:00:00"/>
    <d v="2012-07-31T19:25:00"/>
    <x v="507"/>
    <s v="Up"/>
    <n v="1"/>
    <n v="1.72"/>
    <n v="77.599999999999994"/>
    <n v="1"/>
    <n v="2"/>
    <n v="9.59"/>
    <n v="10.42"/>
    <n v="2"/>
    <s v="JBER"/>
  </r>
  <r>
    <d v="2012-07-31T00:00:00"/>
    <d v="1899-12-30T20:33:37"/>
    <d v="2012-07-31T20:33:37"/>
    <d v="2012-07-31T20:00:00"/>
    <x v="3"/>
    <d v="2012-07-31T21:00:00"/>
    <d v="2012-07-31T19:25:00"/>
    <x v="508"/>
    <s v="Up"/>
    <n v="1"/>
    <n v="2.1800000000000002"/>
    <n v="98.6"/>
    <n v="1"/>
    <n v="2"/>
    <n v="9.59"/>
    <n v="10.42"/>
    <n v="2"/>
    <s v="JBER"/>
  </r>
  <r>
    <d v="2012-07-31T00:00:00"/>
    <d v="1899-12-30T20:34:36"/>
    <d v="2012-07-31T20:34:36"/>
    <d v="2012-07-31T20:00:00"/>
    <x v="3"/>
    <d v="2012-07-31T21:00:00"/>
    <d v="2012-07-31T19:25:00"/>
    <x v="509"/>
    <s v="Up"/>
    <n v="1"/>
    <n v="1.66"/>
    <n v="90"/>
    <n v="1"/>
    <n v="2"/>
    <n v="9.59"/>
    <n v="10.42"/>
    <n v="2"/>
    <s v="JBER"/>
  </r>
  <r>
    <d v="2012-07-31T00:00:00"/>
    <d v="1899-12-30T20:34:54"/>
    <d v="2012-07-31T20:34:54"/>
    <d v="2012-07-31T20:00:00"/>
    <x v="3"/>
    <d v="2012-07-31T21:00:00"/>
    <d v="2012-07-31T19:25:00"/>
    <x v="510"/>
    <s v="Up"/>
    <n v="1"/>
    <n v="2.46"/>
    <n v="74.3"/>
    <n v="1"/>
    <n v="2"/>
    <n v="9.59"/>
    <n v="10.42"/>
    <n v="2"/>
    <s v="JBER"/>
  </r>
  <r>
    <d v="2012-07-31T00:00:00"/>
    <d v="1899-12-30T20:35:00"/>
    <d v="2012-07-31T20:35:00"/>
    <d v="2012-07-31T20:00:00"/>
    <x v="3"/>
    <d v="2012-07-31T21:00:00"/>
    <d v="2012-07-31T19:25:00"/>
    <x v="511"/>
    <s v="Up"/>
    <n v="1"/>
    <n v="1.39"/>
    <n v="84.7"/>
    <n v="1"/>
    <n v="2"/>
    <n v="9.59"/>
    <n v="10.42"/>
    <n v="2"/>
    <s v="JBER"/>
  </r>
  <r>
    <d v="2012-07-31T00:00:00"/>
    <d v="1899-12-30T20:35:05"/>
    <d v="2012-07-31T20:35:05"/>
    <d v="2012-07-31T20:00:00"/>
    <x v="3"/>
    <d v="2012-07-31T21:00:00"/>
    <d v="2012-07-31T19:25:00"/>
    <x v="512"/>
    <s v="Up"/>
    <n v="1"/>
    <n v="2.08"/>
    <n v="70.599999999999994"/>
    <n v="1"/>
    <n v="2"/>
    <n v="9.59"/>
    <n v="10.42"/>
    <n v="2"/>
    <s v="JBER"/>
  </r>
  <r>
    <d v="2012-07-31T00:00:00"/>
    <d v="1899-12-30T20:35:24"/>
    <d v="2012-07-31T20:35:24"/>
    <d v="2012-07-31T20:00:00"/>
    <x v="3"/>
    <d v="2012-07-31T21:00:00"/>
    <d v="2012-07-31T19:25:00"/>
    <x v="513"/>
    <s v="Up"/>
    <n v="1"/>
    <n v="2.14"/>
    <n v="77"/>
    <n v="1"/>
    <n v="2"/>
    <n v="9.59"/>
    <n v="10.42"/>
    <n v="2"/>
    <s v="JBER"/>
  </r>
  <r>
    <d v="2012-07-31T00:00:00"/>
    <d v="1899-12-30T20:35:53"/>
    <d v="2012-07-31T20:35:53"/>
    <d v="2012-07-31T20:00:00"/>
    <x v="3"/>
    <d v="2012-07-31T21:00:00"/>
    <d v="2012-07-31T19:25:00"/>
    <x v="514"/>
    <s v="Up"/>
    <n v="1"/>
    <n v="2.71"/>
    <n v="87.3"/>
    <n v="1"/>
    <n v="2"/>
    <n v="9.59"/>
    <n v="10.42"/>
    <n v="2"/>
    <s v="JBER"/>
  </r>
  <r>
    <d v="2012-07-31T00:00:00"/>
    <d v="1899-12-30T20:36:08"/>
    <d v="2012-07-31T20:36:08"/>
    <d v="2012-07-31T20:00:00"/>
    <x v="3"/>
    <d v="2012-07-31T21:00:00"/>
    <d v="2012-07-31T19:25:00"/>
    <x v="515"/>
    <s v="Up"/>
    <n v="1"/>
    <n v="3.16"/>
    <n v="66"/>
    <n v="1"/>
    <n v="2"/>
    <n v="9.59"/>
    <n v="10.42"/>
    <n v="2"/>
    <s v="JBER"/>
  </r>
  <r>
    <d v="2012-07-31T00:00:00"/>
    <d v="1899-12-30T20:36:22"/>
    <d v="2012-07-31T20:36:22"/>
    <d v="2012-07-31T20:00:00"/>
    <x v="3"/>
    <d v="2012-07-31T21:00:00"/>
    <d v="2012-07-31T19:25:00"/>
    <x v="516"/>
    <s v="Up"/>
    <n v="1"/>
    <n v="1.74"/>
    <n v="94.9"/>
    <n v="1"/>
    <n v="2"/>
    <n v="9.59"/>
    <n v="10.42"/>
    <n v="2"/>
    <s v="JBER"/>
  </r>
  <r>
    <d v="2012-07-31T00:00:00"/>
    <d v="1899-12-30T20:37:05"/>
    <d v="2012-07-31T20:37:05"/>
    <d v="2012-07-31T20:00:00"/>
    <x v="3"/>
    <d v="2012-07-31T21:00:00"/>
    <d v="2012-07-31T19:25:00"/>
    <x v="517"/>
    <s v="Up"/>
    <n v="1"/>
    <n v="3.52"/>
    <n v="78.3"/>
    <n v="1"/>
    <n v="2"/>
    <n v="9.59"/>
    <n v="10.42"/>
    <n v="2"/>
    <s v="JBER"/>
  </r>
  <r>
    <d v="2012-07-31T00:00:00"/>
    <d v="1899-12-30T20:39:33"/>
    <d v="2012-07-31T20:39:33"/>
    <d v="2012-07-31T20:00:00"/>
    <x v="3"/>
    <d v="2012-07-31T21:00:00"/>
    <d v="2012-07-31T19:25:00"/>
    <x v="518"/>
    <s v="Up"/>
    <n v="1"/>
    <n v="0"/>
    <n v="90.1"/>
    <n v="1"/>
    <n v="2"/>
    <n v="9.59"/>
    <n v="10.42"/>
    <n v="2"/>
    <s v="JBER"/>
  </r>
  <r>
    <d v="2012-07-31T00:00:00"/>
    <d v="1899-12-30T20:40:52"/>
    <d v="2012-07-31T20:40:52"/>
    <d v="2012-07-31T20:00:00"/>
    <x v="3"/>
    <d v="2012-07-31T21:00:00"/>
    <d v="2012-07-31T19:25:00"/>
    <x v="519"/>
    <s v="Up"/>
    <n v="1"/>
    <n v="6.26"/>
    <n v="62.3"/>
    <n v="1"/>
    <n v="2"/>
    <n v="9.59"/>
    <n v="10.42"/>
    <n v="2"/>
    <s v="JBER"/>
  </r>
  <r>
    <d v="2012-07-31T00:00:00"/>
    <d v="1899-12-30T20:42:25"/>
    <d v="2012-07-31T20:42:25"/>
    <d v="2012-07-31T20:00:00"/>
    <x v="3"/>
    <d v="2012-07-31T21:00:00"/>
    <d v="2012-07-31T19:25:00"/>
    <x v="520"/>
    <s v="Up"/>
    <n v="1"/>
    <n v="2.52"/>
    <n v="70.900000000000006"/>
    <n v="1"/>
    <n v="2"/>
    <n v="9.59"/>
    <n v="10.42"/>
    <n v="2"/>
    <s v="JBER"/>
  </r>
  <r>
    <d v="2012-07-31T00:00:00"/>
    <d v="1899-12-30T21:02:39"/>
    <d v="2012-07-31T21:02:39"/>
    <d v="2012-07-31T21:00:00"/>
    <x v="20"/>
    <d v="2012-07-31T21:00:00"/>
    <d v="2012-07-31T19:25:00"/>
    <x v="521"/>
    <s v="Up"/>
    <n v="1"/>
    <n v="2.34"/>
    <n v="97.9"/>
    <n v="1"/>
    <n v="2"/>
    <n v="9.59"/>
    <n v="10.42"/>
    <n v="2"/>
    <s v="JBER"/>
  </r>
  <r>
    <d v="2012-07-31T00:00:00"/>
    <d v="1899-12-30T21:05:11"/>
    <d v="2012-07-31T21:05:11"/>
    <d v="2012-07-31T21:00:00"/>
    <x v="20"/>
    <d v="2012-07-31T21:00:00"/>
    <d v="2012-07-31T19:25:00"/>
    <x v="522"/>
    <s v="Up"/>
    <n v="1"/>
    <n v="3.83"/>
    <n v="73.599999999999994"/>
    <n v="1"/>
    <n v="2"/>
    <n v="9.59"/>
    <n v="10.42"/>
    <n v="2"/>
    <s v="JBER"/>
  </r>
  <r>
    <d v="2012-07-31T00:00:00"/>
    <d v="1899-12-30T21:07:21"/>
    <d v="2012-07-31T21:07:21"/>
    <d v="2012-07-31T21:00:00"/>
    <x v="20"/>
    <d v="2012-07-31T21:00:00"/>
    <d v="2012-07-31T19:25:00"/>
    <x v="523"/>
    <s v="Up"/>
    <n v="1"/>
    <n v="2.4300000000000002"/>
    <n v="94.5"/>
    <n v="1"/>
    <n v="2"/>
    <n v="9.59"/>
    <n v="10.42"/>
    <n v="2"/>
    <s v="JBER"/>
  </r>
  <r>
    <d v="2012-07-31T00:00:00"/>
    <d v="1899-12-30T21:08:28"/>
    <d v="2012-07-31T21:08:28"/>
    <d v="2012-07-31T21:00:00"/>
    <x v="20"/>
    <d v="2012-07-31T21:00:00"/>
    <d v="2012-07-31T19:25:00"/>
    <x v="524"/>
    <s v="Up"/>
    <n v="1"/>
    <n v="2.2799999999999998"/>
    <n v="74.5"/>
    <n v="1"/>
    <n v="2"/>
    <n v="9.59"/>
    <n v="10.42"/>
    <n v="2"/>
    <s v="JBER"/>
  </r>
  <r>
    <d v="2012-07-31T00:00:00"/>
    <d v="1899-12-30T21:10:48"/>
    <d v="2012-07-31T21:10:48"/>
    <d v="2012-07-31T21:00:00"/>
    <x v="20"/>
    <d v="2012-07-31T21:00:00"/>
    <d v="2012-07-31T19:25:00"/>
    <x v="525"/>
    <s v="Up"/>
    <n v="1"/>
    <n v="2.2599999999999998"/>
    <n v="80.3"/>
    <n v="1"/>
    <n v="2"/>
    <n v="9.59"/>
    <n v="10.42"/>
    <n v="2"/>
    <s v="JBER"/>
  </r>
  <r>
    <d v="2012-07-31T00:00:00"/>
    <d v="1899-12-30T21:11:25"/>
    <d v="2012-07-31T21:11:25"/>
    <d v="2012-07-31T21:00:00"/>
    <x v="20"/>
    <d v="2012-07-31T21:00:00"/>
    <d v="2012-07-31T19:25:00"/>
    <x v="526"/>
    <s v="Up"/>
    <n v="1"/>
    <n v="1.32"/>
    <n v="81.7"/>
    <n v="1"/>
    <n v="2"/>
    <n v="9.59"/>
    <n v="10.42"/>
    <n v="2"/>
    <s v="JBER"/>
  </r>
  <r>
    <d v="2012-07-31T00:00:00"/>
    <d v="1899-12-30T21:14:52"/>
    <d v="2012-07-31T21:14:52"/>
    <d v="2012-07-31T21:00:00"/>
    <x v="20"/>
    <d v="2012-07-31T21:00:00"/>
    <d v="2012-07-31T19:25:00"/>
    <x v="527"/>
    <s v="Up"/>
    <n v="1"/>
    <n v="1.33"/>
    <n v="92"/>
    <n v="1"/>
    <n v="2"/>
    <n v="9.59"/>
    <n v="10.42"/>
    <n v="2"/>
    <s v="JBER"/>
  </r>
  <r>
    <d v="2012-07-31T00:00:00"/>
    <d v="1899-12-30T21:32:06"/>
    <d v="2012-07-31T21:32:06"/>
    <d v="2012-07-31T21:00:00"/>
    <x v="20"/>
    <d v="2012-07-31T21:00:00"/>
    <d v="2012-07-31T19:25:00"/>
    <x v="528"/>
    <s v="Up"/>
    <n v="1"/>
    <n v="3.63"/>
    <n v="84.3"/>
    <n v="1"/>
    <n v="2"/>
    <n v="9.59"/>
    <n v="10.42"/>
    <n v="2"/>
    <s v="JBER"/>
  </r>
  <r>
    <d v="2012-07-31T00:00:00"/>
    <d v="1899-12-30T21:32:31"/>
    <d v="2012-07-31T21:32:31"/>
    <d v="2012-07-31T21:00:00"/>
    <x v="20"/>
    <d v="2012-07-31T21:00:00"/>
    <d v="2012-07-31T19:25:00"/>
    <x v="529"/>
    <s v="Up"/>
    <n v="1"/>
    <n v="1.66"/>
    <n v="91.3"/>
    <n v="1"/>
    <n v="2"/>
    <n v="9.59"/>
    <n v="10.42"/>
    <n v="2"/>
    <s v="JBER"/>
  </r>
  <r>
    <d v="2012-07-31T00:00:00"/>
    <d v="1899-12-30T21:34:02"/>
    <d v="2012-07-31T21:34:02"/>
    <d v="2012-07-31T21:00:00"/>
    <x v="20"/>
    <d v="2012-07-31T21:00:00"/>
    <d v="2012-07-31T19:25:00"/>
    <x v="530"/>
    <s v="Up"/>
    <n v="1"/>
    <n v="3.3"/>
    <n v="70.099999999999994"/>
    <n v="1"/>
    <n v="2"/>
    <n v="9.59"/>
    <n v="10.42"/>
    <n v="2"/>
    <s v="JBER"/>
  </r>
  <r>
    <d v="2012-07-31T00:00:00"/>
    <d v="1899-12-30T21:37:15"/>
    <d v="2012-07-31T21:37:15"/>
    <d v="2012-07-31T21:00:00"/>
    <x v="20"/>
    <d v="2012-07-31T21:00:00"/>
    <d v="2012-07-31T19:25:00"/>
    <x v="531"/>
    <s v="Up"/>
    <n v="1"/>
    <n v="2.4900000000000002"/>
    <n v="84.2"/>
    <n v="1"/>
    <n v="2"/>
    <n v="9.59"/>
    <n v="10.42"/>
    <n v="2"/>
    <s v="JBER"/>
  </r>
  <r>
    <d v="2012-07-31T00:00:00"/>
    <d v="1899-12-30T21:42:32"/>
    <d v="2012-07-31T21:42:32"/>
    <d v="2012-07-31T21:00:00"/>
    <x v="20"/>
    <d v="2012-07-31T21:00:00"/>
    <d v="2012-07-31T19:25:00"/>
    <x v="532"/>
    <s v="Up"/>
    <n v="1"/>
    <n v="3.77"/>
    <n v="58.7"/>
    <n v="1"/>
    <n v="2"/>
    <n v="9.59"/>
    <n v="10.42"/>
    <n v="2"/>
    <s v="JBER"/>
  </r>
  <r>
    <d v="2012-07-31T00:00:00"/>
    <d v="1899-12-30T22:02:30"/>
    <d v="2012-07-31T22:02:30"/>
    <d v="2012-07-31T22:00:00"/>
    <x v="22"/>
    <d v="2012-07-31T21:00:00"/>
    <d v="2012-07-31T19:25:00"/>
    <x v="533"/>
    <s v="Up"/>
    <n v="1"/>
    <n v="2.33"/>
    <n v="75.900000000000006"/>
    <n v="1"/>
    <n v="2"/>
    <n v="9.59"/>
    <n v="10.42"/>
    <n v="2"/>
    <s v="JBER"/>
  </r>
  <r>
    <d v="2012-07-31T00:00:00"/>
    <d v="1899-12-30T22:03:49"/>
    <d v="2012-07-31T22:03:49"/>
    <d v="2012-07-31T22:00:00"/>
    <x v="22"/>
    <d v="2012-07-31T21:00:00"/>
    <d v="2012-07-31T19:25:00"/>
    <x v="534"/>
    <s v="Up"/>
    <n v="1"/>
    <n v="3.75"/>
    <n v="78.8"/>
    <n v="1"/>
    <n v="2"/>
    <n v="9.59"/>
    <n v="10.42"/>
    <n v="2"/>
    <s v="JBER"/>
  </r>
  <r>
    <d v="2012-07-31T00:00:00"/>
    <d v="1899-12-30T22:30:03"/>
    <d v="2012-07-31T22:30:03"/>
    <d v="2012-07-31T22:00:00"/>
    <x v="22"/>
    <d v="2012-08-01T00:00:00"/>
    <d v="2012-07-31T19:25:00"/>
    <x v="535"/>
    <s v="Up"/>
    <n v="1"/>
    <n v="1.55"/>
    <n v="73.900000000000006"/>
    <n v="1"/>
    <n v="2"/>
    <n v="9.59"/>
    <n v="10.42"/>
    <n v="2"/>
    <s v="JBER"/>
  </r>
  <r>
    <d v="2012-07-31T00:00:00"/>
    <d v="1899-12-30T22:32:26"/>
    <d v="2012-07-31T22:32:26"/>
    <d v="2012-07-31T22:00:00"/>
    <x v="22"/>
    <d v="2012-08-01T00:00:00"/>
    <d v="2012-07-31T19:25:00"/>
    <x v="536"/>
    <s v="Up"/>
    <n v="1"/>
    <n v="2.33"/>
    <n v="106"/>
    <n v="1"/>
    <n v="2"/>
    <n v="9.59"/>
    <n v="10.42"/>
    <n v="2"/>
    <s v="JBER"/>
  </r>
  <r>
    <d v="2012-07-31T00:00:00"/>
    <d v="1899-12-30T22:35:36"/>
    <d v="2012-07-31T22:35:36"/>
    <d v="2012-07-31T22:00:00"/>
    <x v="22"/>
    <d v="2012-08-01T00:00:00"/>
    <d v="2012-07-31T19:25:00"/>
    <x v="537"/>
    <s v="Up"/>
    <n v="1"/>
    <n v="1.27"/>
    <n v="101.7"/>
    <n v="1"/>
    <n v="2"/>
    <n v="9.59"/>
    <n v="10.42"/>
    <n v="2"/>
    <s v="JBER"/>
  </r>
  <r>
    <d v="2012-07-31T00:00:00"/>
    <d v="1899-12-30T22:40:40"/>
    <d v="2012-07-31T22:40:40"/>
    <d v="2012-07-31T22:00:00"/>
    <x v="22"/>
    <d v="2012-08-01T00:00:00"/>
    <d v="2012-07-31T19:25:00"/>
    <x v="538"/>
    <s v="Up"/>
    <n v="1"/>
    <n v="1.1000000000000001"/>
    <n v="78.7"/>
    <n v="1"/>
    <n v="2"/>
    <n v="9.59"/>
    <n v="10.42"/>
    <n v="2"/>
    <s v="JBER"/>
  </r>
  <r>
    <d v="2012-07-31T00:00:00"/>
    <d v="1899-12-30T22:41:20"/>
    <d v="2012-07-31T22:41:20"/>
    <d v="2012-07-31T22:00:00"/>
    <x v="22"/>
    <d v="2012-08-01T00:00:00"/>
    <d v="2012-07-31T19:25:00"/>
    <x v="539"/>
    <s v="Up"/>
    <n v="1"/>
    <n v="2.4500000000000002"/>
    <n v="71.599999999999994"/>
    <n v="1"/>
    <n v="2"/>
    <n v="9.59"/>
    <n v="10.42"/>
    <n v="2"/>
    <s v="JBER"/>
  </r>
  <r>
    <d v="2012-07-31T00:00:00"/>
    <d v="1899-12-30T22:41:52"/>
    <d v="2012-07-31T22:41:52"/>
    <d v="2012-07-31T22:00:00"/>
    <x v="22"/>
    <d v="2012-08-01T00:00:00"/>
    <d v="2012-07-31T19:25:00"/>
    <x v="540"/>
    <s v="Up"/>
    <n v="1"/>
    <n v="3.13"/>
    <n v="69.7"/>
    <n v="1"/>
    <n v="2"/>
    <n v="9.59"/>
    <n v="10.42"/>
    <n v="2"/>
    <s v="JBER"/>
  </r>
  <r>
    <d v="2012-07-31T00:00:00"/>
    <d v="1899-12-30T22:42:27"/>
    <d v="2012-07-31T22:42:27"/>
    <d v="2012-07-31T22:00:00"/>
    <x v="22"/>
    <d v="2012-08-01T00:00:00"/>
    <d v="2012-07-31T19:25:00"/>
    <x v="541"/>
    <s v="Up"/>
    <n v="1"/>
    <n v="1.54"/>
    <n v="79.900000000000006"/>
    <n v="1"/>
    <n v="2"/>
    <n v="9.59"/>
    <n v="10.42"/>
    <n v="2"/>
    <s v="JBER"/>
  </r>
  <r>
    <d v="2012-07-31T00:00:00"/>
    <d v="1899-12-30T22:42:50"/>
    <d v="2012-07-31T22:42:50"/>
    <d v="2012-07-31T22:00:00"/>
    <x v="22"/>
    <d v="2012-08-01T00:00:00"/>
    <d v="2012-07-31T19:25:00"/>
    <x v="542"/>
    <s v="Up"/>
    <n v="1"/>
    <n v="1.4"/>
    <n v="86.7"/>
    <n v="1"/>
    <n v="2"/>
    <n v="9.59"/>
    <n v="10.42"/>
    <n v="2"/>
    <s v="JBER"/>
  </r>
  <r>
    <d v="2012-07-31T00:00:00"/>
    <d v="1899-12-30T22:43:20"/>
    <d v="2012-07-31T22:43:20"/>
    <d v="2012-07-31T22:00:00"/>
    <x v="22"/>
    <d v="2012-08-01T00:00:00"/>
    <d v="2012-07-31T19:25:00"/>
    <x v="543"/>
    <s v="Up"/>
    <n v="1"/>
    <n v="2.19"/>
    <n v="77.900000000000006"/>
    <n v="1"/>
    <n v="2"/>
    <n v="9.59"/>
    <n v="10.42"/>
    <n v="2"/>
    <s v="JBER"/>
  </r>
  <r>
    <d v="2012-07-31T00:00:00"/>
    <d v="1899-12-30T23:04:25"/>
    <d v="2012-07-31T23:04:25"/>
    <d v="2012-07-31T23:00:00"/>
    <x v="8"/>
    <d v="2012-08-01T00:00:00"/>
    <d v="2012-07-31T19:25:00"/>
    <x v="544"/>
    <s v="Up"/>
    <n v="1"/>
    <n v="2.02"/>
    <n v="79.8"/>
    <n v="1"/>
    <n v="2"/>
    <n v="9.59"/>
    <n v="10.42"/>
    <n v="2"/>
    <s v="JBER"/>
  </r>
  <r>
    <d v="2012-07-31T00:00:00"/>
    <d v="1899-12-30T23:11:24"/>
    <d v="2012-07-31T23:11:24"/>
    <d v="2012-07-31T23:00:00"/>
    <x v="8"/>
    <d v="2012-08-01T00:00:00"/>
    <d v="2012-07-31T19:25:00"/>
    <x v="545"/>
    <s v="Up"/>
    <n v="1"/>
    <n v="2.89"/>
    <n v="69.900000000000006"/>
    <n v="1"/>
    <n v="2"/>
    <n v="9.59"/>
    <n v="10.42"/>
    <n v="2"/>
    <s v="JBER"/>
  </r>
  <r>
    <d v="2012-07-31T00:00:00"/>
    <d v="1899-12-30T23:32:52"/>
    <d v="2012-07-31T23:32:52"/>
    <d v="2012-07-31T23:00:00"/>
    <x v="8"/>
    <d v="2012-08-01T00:00:00"/>
    <d v="2012-07-31T19:25:00"/>
    <x v="546"/>
    <s v="Up"/>
    <n v="1"/>
    <n v="0"/>
    <n v="97.3"/>
    <n v="1"/>
    <n v="2"/>
    <n v="9.59"/>
    <n v="10.42"/>
    <n v="2"/>
    <s v="JBER"/>
  </r>
  <r>
    <d v="2012-07-31T00:00:00"/>
    <d v="1899-12-30T23:35:12"/>
    <d v="2012-07-31T23:35:12"/>
    <d v="2012-07-31T23:00:00"/>
    <x v="8"/>
    <d v="2012-08-01T00:00:00"/>
    <d v="2012-07-31T19:25:00"/>
    <x v="547"/>
    <s v="Up"/>
    <n v="1"/>
    <n v="6.72"/>
    <n v="79.7"/>
    <n v="1"/>
    <n v="2"/>
    <n v="9.59"/>
    <n v="10.42"/>
    <n v="2"/>
    <s v="JBER"/>
  </r>
  <r>
    <d v="2012-07-31T00:00:00"/>
    <d v="1899-12-30T23:44:59"/>
    <d v="2012-07-31T23:44:59"/>
    <d v="2012-07-31T23:00:00"/>
    <x v="8"/>
    <d v="2012-08-01T00:00:00"/>
    <d v="2012-07-31T19:25:00"/>
    <x v="548"/>
    <s v="Up"/>
    <n v="1"/>
    <n v="1.76"/>
    <n v="94.8"/>
    <n v="1"/>
    <n v="2"/>
    <n v="9.59"/>
    <n v="10.42"/>
    <n v="2"/>
    <s v="JBER"/>
  </r>
  <r>
    <d v="2012-08-01T00:00:00"/>
    <d v="1899-12-30T00:00:08"/>
    <d v="2012-08-01T00:00:08"/>
    <d v="2012-08-01T00:00:00"/>
    <x v="5"/>
    <d v="2012-08-01T00:00:00"/>
    <d v="2012-07-31T19:25:00"/>
    <x v="549"/>
    <s v="Up"/>
    <n v="1"/>
    <n v="1.73"/>
    <n v="84.5"/>
    <n v="1"/>
    <n v="2"/>
    <n v="9.59"/>
    <n v="10.42"/>
    <n v="2"/>
    <s v="JBER"/>
  </r>
  <r>
    <d v="2012-08-01T00:00:00"/>
    <d v="1899-12-30T00:07:18"/>
    <d v="2012-08-01T00:07:18"/>
    <d v="2012-08-01T00:00:00"/>
    <x v="5"/>
    <d v="2012-08-01T00:00:00"/>
    <d v="2012-07-31T19:25:00"/>
    <x v="550"/>
    <s v="Up"/>
    <n v="1"/>
    <n v="3.87"/>
    <n v="90.1"/>
    <n v="1"/>
    <n v="2"/>
    <n v="9.59"/>
    <n v="10.42"/>
    <n v="2"/>
    <s v="JBER"/>
  </r>
  <r>
    <d v="2012-08-01T00:00:00"/>
    <d v="1899-12-30T00:07:47"/>
    <d v="2012-08-01T00:07:47"/>
    <d v="2012-08-01T00:00:00"/>
    <x v="5"/>
    <d v="2012-08-01T00:00:00"/>
    <d v="2012-07-31T19:25:00"/>
    <x v="551"/>
    <s v="Up"/>
    <n v="1"/>
    <n v="3.8"/>
    <n v="68.400000000000006"/>
    <n v="1"/>
    <n v="2"/>
    <n v="9.59"/>
    <n v="10.42"/>
    <n v="2"/>
    <s v="JBER"/>
  </r>
  <r>
    <d v="2012-08-01T00:00:00"/>
    <d v="1899-12-30T00:09:07"/>
    <d v="2012-08-01T00:09:07"/>
    <d v="2012-08-01T00:00:00"/>
    <x v="5"/>
    <d v="2012-08-01T00:00:00"/>
    <d v="2012-07-31T19:25:00"/>
    <x v="552"/>
    <s v="Up"/>
    <n v="1"/>
    <n v="5.73"/>
    <n v="57.5"/>
    <n v="1"/>
    <n v="2"/>
    <n v="9.59"/>
    <n v="10.42"/>
    <n v="2"/>
    <s v="JBER"/>
  </r>
  <r>
    <d v="2012-08-01T00:00:00"/>
    <d v="1899-12-30T00:14:30"/>
    <d v="2012-08-01T00:14:30"/>
    <d v="2012-08-01T00:00:00"/>
    <x v="5"/>
    <d v="2012-08-01T00:00:00"/>
    <d v="2012-07-31T19:25:00"/>
    <x v="553"/>
    <s v="Up"/>
    <n v="1"/>
    <n v="1.23"/>
    <n v="77.5"/>
    <n v="1"/>
    <n v="2"/>
    <n v="9.59"/>
    <n v="10.42"/>
    <n v="2"/>
    <s v="JBER"/>
  </r>
  <r>
    <d v="2012-08-01T00:00:00"/>
    <d v="1899-12-30T00:39:04"/>
    <d v="2012-08-01T00:39:04"/>
    <d v="2012-08-01T00:00:00"/>
    <x v="5"/>
    <d v="2012-08-01T00:00:00"/>
    <d v="2012-07-31T19:25:00"/>
    <x v="554"/>
    <s v="Up"/>
    <n v="1"/>
    <n v="2.1"/>
    <n v="78.2"/>
    <n v="1"/>
    <n v="2"/>
    <n v="9.59"/>
    <n v="10.42"/>
    <n v="2"/>
    <s v="JBER"/>
  </r>
  <r>
    <d v="2012-08-01T00:00:00"/>
    <d v="1899-12-30T00:39:18"/>
    <d v="2012-08-01T00:39:18"/>
    <d v="2012-08-01T00:00:00"/>
    <x v="5"/>
    <d v="2012-08-01T00:00:00"/>
    <d v="2012-07-31T19:25:00"/>
    <x v="555"/>
    <s v="Up"/>
    <n v="1"/>
    <n v="1.53"/>
    <n v="87.7"/>
    <n v="1"/>
    <n v="2"/>
    <n v="9.59"/>
    <n v="10.42"/>
    <n v="2"/>
    <s v="JBER"/>
  </r>
  <r>
    <d v="2012-08-01T00:00:00"/>
    <d v="1899-12-30T01:05:24"/>
    <d v="2012-08-01T01:05:24"/>
    <d v="2012-08-01T01:00:00"/>
    <x v="6"/>
    <d v="2012-08-01T00:00:00"/>
    <d v="2012-07-31T19:25:00"/>
    <x v="556"/>
    <s v="Up"/>
    <n v="1"/>
    <n v="1.37"/>
    <n v="89.8"/>
    <n v="1"/>
    <n v="2"/>
    <n v="9.59"/>
    <n v="10.42"/>
    <n v="2"/>
    <s v="JBER"/>
  </r>
  <r>
    <d v="2012-08-01T00:00:00"/>
    <d v="1899-12-30T01:08:02"/>
    <d v="2012-08-01T01:08:02"/>
    <d v="2012-08-01T01:00:00"/>
    <x v="6"/>
    <d v="2012-08-01T00:00:00"/>
    <d v="2012-07-31T19:25:00"/>
    <x v="557"/>
    <s v="Up"/>
    <n v="1"/>
    <n v="1.88"/>
    <n v="81.599999999999994"/>
    <n v="1"/>
    <n v="2"/>
    <n v="9.59"/>
    <n v="10.42"/>
    <n v="2"/>
    <s v="JBER"/>
  </r>
  <r>
    <d v="2012-08-01T00:00:00"/>
    <d v="1899-12-30T01:13:19"/>
    <d v="2012-08-01T01:13:19"/>
    <d v="2012-08-01T01:00:00"/>
    <x v="6"/>
    <d v="2012-08-01T00:00:00"/>
    <d v="2012-07-31T19:25:00"/>
    <x v="558"/>
    <s v="Up"/>
    <n v="1"/>
    <n v="1.46"/>
    <n v="96"/>
    <n v="1"/>
    <n v="2"/>
    <n v="9.59"/>
    <n v="10.42"/>
    <n v="2"/>
    <s v="JBER"/>
  </r>
  <r>
    <d v="2012-08-01T00:00:00"/>
    <d v="1899-12-30T01:34:18"/>
    <d v="2012-08-01T01:34:18"/>
    <d v="2012-08-01T01:00:00"/>
    <x v="6"/>
    <d v="2012-08-01T03:00:00"/>
    <d v="2012-07-31T19:25:00"/>
    <x v="559"/>
    <s v="Up"/>
    <n v="1"/>
    <n v="2.1800000000000002"/>
    <n v="87"/>
    <n v="1"/>
    <n v="2"/>
    <n v="9.59"/>
    <n v="10.42"/>
    <n v="2"/>
    <s v="JBER"/>
  </r>
  <r>
    <d v="2012-08-01T00:00:00"/>
    <d v="1899-12-30T01:35:06"/>
    <d v="2012-08-01T01:35:06"/>
    <d v="2012-08-01T01:00:00"/>
    <x v="6"/>
    <d v="2012-08-01T03:00:00"/>
    <d v="2012-07-31T19:25:00"/>
    <x v="560"/>
    <s v="Up"/>
    <n v="1"/>
    <n v="2.09"/>
    <n v="82.7"/>
    <n v="1"/>
    <n v="2"/>
    <n v="9.59"/>
    <n v="10.42"/>
    <n v="2"/>
    <s v="JBER"/>
  </r>
  <r>
    <d v="2012-08-01T00:00:00"/>
    <d v="1899-12-30T01:35:42"/>
    <d v="2012-08-01T01:35:42"/>
    <d v="2012-08-01T01:00:00"/>
    <x v="6"/>
    <d v="2012-08-01T03:00:00"/>
    <d v="2012-07-31T19:25:00"/>
    <x v="561"/>
    <s v="Up"/>
    <n v="1"/>
    <n v="2.1800000000000002"/>
    <n v="88.7"/>
    <n v="1"/>
    <n v="2"/>
    <n v="9.59"/>
    <n v="10.42"/>
    <n v="2"/>
    <s v="JBER"/>
  </r>
  <r>
    <d v="2012-08-01T00:00:00"/>
    <d v="1899-12-30T02:03:09"/>
    <d v="2012-08-01T02:03:09"/>
    <d v="2012-08-01T02:00:00"/>
    <x v="2"/>
    <d v="2012-08-01T03:00:00"/>
    <d v="2012-07-31T19:25:00"/>
    <x v="562"/>
    <s v="Up"/>
    <n v="1"/>
    <n v="2.88"/>
    <n v="84.6"/>
    <n v="1"/>
    <n v="2"/>
    <n v="9.59"/>
    <n v="10.42"/>
    <n v="2"/>
    <s v="JBER"/>
  </r>
  <r>
    <d v="2012-08-01T00:00:00"/>
    <d v="1899-12-30T02:24:00"/>
    <d v="2012-08-01T02:24:00"/>
    <d v="2012-08-01T02:00:00"/>
    <x v="2"/>
    <d v="2012-08-01T03:00:00"/>
    <d v="2012-07-31T19:25:00"/>
    <x v="563"/>
    <s v="Up"/>
    <n v="1"/>
    <n v="17.48"/>
    <n v="66.599999999999994"/>
    <n v="2"/>
    <n v="2"/>
    <n v="9.59"/>
    <n v="10.42"/>
    <n v="2"/>
    <s v="JBER"/>
  </r>
  <r>
    <d v="2012-08-01T00:00:00"/>
    <d v="1899-12-30T02:31:23"/>
    <d v="2012-08-01T02:31:23"/>
    <d v="2012-08-01T02:00:00"/>
    <x v="2"/>
    <d v="2012-08-01T03:00:00"/>
    <d v="2012-07-31T19:25:00"/>
    <x v="564"/>
    <s v="Up"/>
    <n v="1"/>
    <n v="1.78"/>
    <n v="80.599999999999994"/>
    <n v="1"/>
    <n v="2"/>
    <n v="9.59"/>
    <n v="10.42"/>
    <n v="2"/>
    <s v="JBER"/>
  </r>
  <r>
    <d v="2012-08-01T00:00:00"/>
    <d v="1899-12-30T02:38:42"/>
    <d v="2012-08-01T02:38:42"/>
    <d v="2012-08-01T02:00:00"/>
    <x v="2"/>
    <d v="2012-08-01T03:00:00"/>
    <d v="2012-07-31T19:25:00"/>
    <x v="565"/>
    <s v="Up"/>
    <n v="1"/>
    <n v="2.0099999999999998"/>
    <n v="92.4"/>
    <n v="1"/>
    <n v="2"/>
    <n v="9.59"/>
    <n v="10.42"/>
    <n v="2"/>
    <s v="JBER"/>
  </r>
  <r>
    <d v="2012-08-01T00:00:00"/>
    <d v="1899-12-30T02:41:17"/>
    <d v="2012-08-01T02:41:17"/>
    <d v="2012-08-01T02:00:00"/>
    <x v="2"/>
    <d v="2012-08-01T03:00:00"/>
    <d v="2012-07-31T19:25:00"/>
    <x v="566"/>
    <s v="Up"/>
    <n v="1"/>
    <n v="2.08"/>
    <n v="77"/>
    <n v="1"/>
    <n v="2"/>
    <n v="9.59"/>
    <n v="10.42"/>
    <n v="2"/>
    <s v="JBER"/>
  </r>
  <r>
    <d v="2012-08-01T00:00:00"/>
    <d v="1899-12-30T03:00:48"/>
    <d v="2012-08-01T03:00:48"/>
    <d v="2012-08-01T03:00:00"/>
    <x v="4"/>
    <d v="2012-08-01T03:00:00"/>
    <d v="2012-07-31T19:25:00"/>
    <x v="567"/>
    <s v="Up"/>
    <n v="1"/>
    <n v="2.2599999999999998"/>
    <n v="69.8"/>
    <n v="1"/>
    <n v="2"/>
    <n v="9.59"/>
    <n v="10.42"/>
    <n v="2"/>
    <s v="JBER"/>
  </r>
  <r>
    <d v="2012-08-01T00:00:00"/>
    <d v="1899-12-30T03:32:16"/>
    <d v="2012-08-01T03:32:16"/>
    <d v="2012-08-01T03:00:00"/>
    <x v="4"/>
    <d v="2012-08-01T03:00:00"/>
    <d v="2012-07-31T19:25:00"/>
    <x v="568"/>
    <s v="Up"/>
    <n v="1"/>
    <n v="3.98"/>
    <n v="66.900000000000006"/>
    <n v="1"/>
    <n v="2"/>
    <n v="9.59"/>
    <n v="10.42"/>
    <n v="2"/>
    <s v="JBER"/>
  </r>
  <r>
    <d v="2012-08-01T00:00:00"/>
    <d v="1899-12-30T05:08:53"/>
    <d v="2012-08-01T05:08:53"/>
    <d v="2012-08-01T05:00:00"/>
    <x v="18"/>
    <d v="2012-08-01T06:00:00"/>
    <d v="2012-07-31T19:25:00"/>
    <x v="569"/>
    <s v="Up"/>
    <n v="1"/>
    <n v="2.4700000000000002"/>
    <n v="95.9"/>
    <n v="1"/>
    <n v="2"/>
    <n v="9.59"/>
    <n v="10.42"/>
    <n v="2"/>
    <s v="JBER"/>
  </r>
  <r>
    <d v="2012-08-01T00:00:00"/>
    <d v="1899-12-30T05:44:22"/>
    <d v="2012-08-01T05:44:22"/>
    <d v="2012-08-01T05:00:00"/>
    <x v="18"/>
    <d v="2012-08-01T06:00:00"/>
    <d v="2012-07-31T19:25:00"/>
    <x v="570"/>
    <s v="Up"/>
    <n v="1"/>
    <n v="2.15"/>
    <n v="85.1"/>
    <n v="1"/>
    <n v="2"/>
    <n v="9.59"/>
    <n v="10.42"/>
    <n v="2"/>
    <s v="JBER"/>
  </r>
  <r>
    <d v="2012-08-01T00:00:00"/>
    <d v="1899-12-30T06:08:46"/>
    <d v="2012-08-01T06:08:46"/>
    <d v="2012-08-01T06:00:00"/>
    <x v="7"/>
    <d v="2012-08-01T06:00:00"/>
    <d v="2012-07-31T19:25:00"/>
    <x v="571"/>
    <s v="Up"/>
    <n v="1"/>
    <n v="8.82"/>
    <n v="70.2"/>
    <n v="1"/>
    <n v="2"/>
    <n v="9.59"/>
    <n v="10.42"/>
    <n v="2"/>
    <s v="JBER"/>
  </r>
  <r>
    <d v="2012-08-01T00:00:00"/>
    <d v="1899-12-30T06:34:54"/>
    <d v="2012-08-01T06:34:54"/>
    <d v="2012-08-01T06:00:00"/>
    <x v="7"/>
    <d v="2012-08-01T06:00:00"/>
    <d v="2012-07-31T19:25:00"/>
    <x v="572"/>
    <s v="Up"/>
    <n v="1"/>
    <n v="1.82"/>
    <n v="84.9"/>
    <n v="1"/>
    <n v="2"/>
    <n v="9.59"/>
    <n v="10.42"/>
    <n v="2"/>
    <s v="JBER"/>
  </r>
  <r>
    <d v="2012-08-01T00:00:00"/>
    <d v="1899-12-30T07:06:55"/>
    <d v="2012-08-01T07:06:55"/>
    <d v="2012-08-01T07:00:00"/>
    <x v="15"/>
    <d v="2012-08-01T06:00:00"/>
    <d v="2012-08-01T07:05:00"/>
    <x v="573"/>
    <s v="Up"/>
    <n v="1"/>
    <n v="9.41"/>
    <n v="69.400000000000006"/>
    <n v="1"/>
    <n v="2"/>
    <n v="9.59"/>
    <n v="10.42"/>
    <n v="2"/>
    <s v="JBER"/>
  </r>
  <r>
    <d v="2012-08-01T00:00:00"/>
    <d v="1899-12-30T07:32:27"/>
    <d v="2012-08-01T07:32:27"/>
    <d v="2012-08-01T07:00:00"/>
    <x v="15"/>
    <d v="2012-08-01T09:00:00"/>
    <d v="2012-08-01T07:05:00"/>
    <x v="574"/>
    <s v="Up"/>
    <n v="1"/>
    <n v="3.52"/>
    <n v="68"/>
    <n v="1"/>
    <n v="2"/>
    <n v="9.59"/>
    <n v="10.42"/>
    <n v="2"/>
    <s v="JBER"/>
  </r>
  <r>
    <d v="2012-08-01T00:00:00"/>
    <d v="1899-12-30T08:14:30"/>
    <d v="2012-08-01T08:14:30"/>
    <d v="2012-08-01T08:00:00"/>
    <x v="16"/>
    <d v="2012-08-01T09:00:00"/>
    <d v="2012-08-01T07:05:00"/>
    <x v="575"/>
    <s v="Up"/>
    <n v="1"/>
    <n v="3.73"/>
    <n v="79"/>
    <n v="1"/>
    <n v="2"/>
    <n v="9.59"/>
    <n v="10.42"/>
    <n v="2"/>
    <s v="JBER"/>
  </r>
  <r>
    <d v="2012-08-01T00:00:00"/>
    <d v="1899-12-30T08:34:47"/>
    <d v="2012-08-01T08:34:47"/>
    <d v="2012-08-01T08:00:00"/>
    <x v="16"/>
    <d v="2012-08-01T09:00:00"/>
    <d v="2012-08-01T07:05:00"/>
    <x v="576"/>
    <s v="Up"/>
    <n v="1"/>
    <n v="1.1399999999999999"/>
    <n v="87.4"/>
    <n v="1"/>
    <n v="2"/>
    <n v="9.59"/>
    <n v="10.42"/>
    <n v="2"/>
    <s v="JBER"/>
  </r>
  <r>
    <d v="2012-08-01T00:00:00"/>
    <d v="1899-12-30T08:39:38"/>
    <d v="2012-08-01T08:39:38"/>
    <d v="2012-08-01T08:00:00"/>
    <x v="16"/>
    <d v="2012-08-01T09:00:00"/>
    <d v="2012-08-01T07:05:00"/>
    <x v="577"/>
    <s v="Up"/>
    <n v="1"/>
    <n v="5.36"/>
    <n v="62.5"/>
    <n v="1"/>
    <n v="2"/>
    <n v="9.59"/>
    <n v="10.42"/>
    <n v="2"/>
    <s v="JBER"/>
  </r>
  <r>
    <d v="2012-08-01T00:00:00"/>
    <d v="1899-12-30T09:02:30"/>
    <d v="2012-08-01T09:02:30"/>
    <d v="2012-08-01T09:00:00"/>
    <x v="19"/>
    <d v="2012-08-01T09:00:00"/>
    <d v="2012-08-01T07:05:00"/>
    <x v="578"/>
    <s v="Up"/>
    <n v="1"/>
    <n v="1.96"/>
    <n v="75.099999999999994"/>
    <n v="1"/>
    <n v="2"/>
    <n v="9.59"/>
    <n v="10.42"/>
    <n v="2"/>
    <s v="JBER"/>
  </r>
  <r>
    <d v="2012-08-01T00:00:00"/>
    <d v="1899-12-30T09:04:41"/>
    <d v="2012-08-01T09:04:41"/>
    <d v="2012-08-01T09:00:00"/>
    <x v="19"/>
    <d v="2012-08-01T09:00:00"/>
    <d v="2012-08-01T07:05:00"/>
    <x v="579"/>
    <s v="Up"/>
    <n v="1"/>
    <n v="2.63"/>
    <n v="72.3"/>
    <n v="1"/>
    <n v="2"/>
    <n v="9.59"/>
    <n v="10.42"/>
    <n v="2"/>
    <s v="JBER"/>
  </r>
  <r>
    <d v="2012-08-01T00:00:00"/>
    <d v="1899-12-30T09:09:34"/>
    <d v="2012-08-01T09:09:34"/>
    <d v="2012-08-01T09:00:00"/>
    <x v="19"/>
    <d v="2012-08-01T09:00:00"/>
    <d v="2012-08-01T07:05:00"/>
    <x v="580"/>
    <s v="Up"/>
    <n v="1"/>
    <n v="2.56"/>
    <n v="80.099999999999994"/>
    <n v="1"/>
    <n v="2"/>
    <n v="9.59"/>
    <n v="10.42"/>
    <n v="2"/>
    <s v="JBER"/>
  </r>
  <r>
    <d v="2012-08-01T00:00:00"/>
    <d v="1899-12-30T09:10:26"/>
    <d v="2012-08-01T09:10:26"/>
    <d v="2012-08-01T09:00:00"/>
    <x v="19"/>
    <d v="2012-08-01T09:00:00"/>
    <d v="2012-08-01T07:05:00"/>
    <x v="581"/>
    <s v="Up"/>
    <n v="1"/>
    <n v="1.85"/>
    <n v="100.6"/>
    <n v="1"/>
    <n v="2"/>
    <n v="9.59"/>
    <n v="10.42"/>
    <n v="2"/>
    <s v="JBER"/>
  </r>
  <r>
    <d v="2012-08-01T00:00:00"/>
    <d v="1899-12-30T09:13:58"/>
    <d v="2012-08-01T09:13:58"/>
    <d v="2012-08-01T09:00:00"/>
    <x v="19"/>
    <d v="2012-08-01T09:00:00"/>
    <d v="2012-08-01T07:05:00"/>
    <x v="582"/>
    <s v="Up"/>
    <n v="1"/>
    <n v="1.45"/>
    <n v="90.4"/>
    <n v="1"/>
    <n v="2"/>
    <n v="9.59"/>
    <n v="10.42"/>
    <n v="2"/>
    <s v="JBER"/>
  </r>
  <r>
    <d v="2012-08-01T00:00:00"/>
    <d v="1899-12-30T09:30:57"/>
    <d v="2012-08-01T09:30:57"/>
    <d v="2012-08-01T09:00:00"/>
    <x v="19"/>
    <d v="2012-08-01T09:00:00"/>
    <d v="2012-08-01T07:05:00"/>
    <x v="583"/>
    <s v="Up"/>
    <n v="1"/>
    <n v="8.2799999999999994"/>
    <n v="64.400000000000006"/>
    <n v="1"/>
    <n v="2"/>
    <n v="9.59"/>
    <n v="10.42"/>
    <n v="2"/>
    <s v="JBER"/>
  </r>
  <r>
    <d v="2012-08-01T00:00:00"/>
    <d v="1899-12-30T09:31:36"/>
    <d v="2012-08-01T09:31:36"/>
    <d v="2012-08-01T09:00:00"/>
    <x v="19"/>
    <d v="2012-08-01T09:00:00"/>
    <d v="2012-08-01T07:05:00"/>
    <x v="584"/>
    <s v="Up"/>
    <n v="1"/>
    <n v="1.77"/>
    <n v="99.6"/>
    <n v="1"/>
    <n v="2"/>
    <n v="9.59"/>
    <n v="10.42"/>
    <n v="2"/>
    <s v="JBER"/>
  </r>
  <r>
    <d v="2012-08-01T00:00:00"/>
    <d v="1899-12-30T09:31:51"/>
    <d v="2012-08-01T09:31:51"/>
    <d v="2012-08-01T09:00:00"/>
    <x v="19"/>
    <d v="2012-08-01T09:00:00"/>
    <d v="2012-08-01T07:05:00"/>
    <x v="585"/>
    <s v="Up"/>
    <n v="1"/>
    <n v="4.8499999999999996"/>
    <n v="74.599999999999994"/>
    <n v="1"/>
    <n v="2"/>
    <n v="9.59"/>
    <n v="10.42"/>
    <n v="2"/>
    <s v="JBER"/>
  </r>
  <r>
    <d v="2012-08-01T00:00:00"/>
    <d v="1899-12-30T09:32:41"/>
    <d v="2012-08-01T09:32:41"/>
    <d v="2012-08-01T09:00:00"/>
    <x v="19"/>
    <d v="2012-08-01T09:00:00"/>
    <d v="2012-08-01T07:05:00"/>
    <x v="586"/>
    <s v="Up"/>
    <n v="1"/>
    <n v="3.15"/>
    <n v="86.4"/>
    <n v="1"/>
    <n v="2"/>
    <n v="9.59"/>
    <n v="10.42"/>
    <n v="2"/>
    <s v="JBER"/>
  </r>
  <r>
    <d v="2012-08-01T00:00:00"/>
    <d v="1899-12-30T09:35:36"/>
    <d v="2012-08-01T09:35:36"/>
    <d v="2012-08-01T09:00:00"/>
    <x v="19"/>
    <d v="2012-08-01T09:00:00"/>
    <d v="2012-08-01T07:05:00"/>
    <x v="587"/>
    <s v="Up"/>
    <n v="1"/>
    <n v="2.5"/>
    <n v="84.3"/>
    <n v="1"/>
    <n v="2"/>
    <n v="9.59"/>
    <n v="10.42"/>
    <n v="2"/>
    <s v="JBER"/>
  </r>
  <r>
    <d v="2012-08-01T00:00:00"/>
    <d v="1899-12-30T10:13:31"/>
    <d v="2012-08-01T10:13:31"/>
    <d v="2012-08-01T10:00:00"/>
    <x v="17"/>
    <d v="2012-08-01T09:00:00"/>
    <d v="2012-08-01T07:05:00"/>
    <x v="588"/>
    <s v="Up"/>
    <n v="1"/>
    <n v="2.25"/>
    <n v="83.7"/>
    <n v="1"/>
    <n v="2"/>
    <n v="9.59"/>
    <n v="10.42"/>
    <n v="2"/>
    <s v="JBER"/>
  </r>
  <r>
    <d v="2012-08-01T00:00:00"/>
    <d v="1899-12-30T10:13:54"/>
    <d v="2012-08-01T10:13:54"/>
    <d v="2012-08-01T10:00:00"/>
    <x v="17"/>
    <d v="2012-08-01T09:00:00"/>
    <d v="2012-08-01T07:05:00"/>
    <x v="589"/>
    <s v="Up"/>
    <n v="1"/>
    <n v="1.79"/>
    <n v="83.7"/>
    <n v="1"/>
    <n v="2"/>
    <n v="9.59"/>
    <n v="10.42"/>
    <n v="2"/>
    <s v="JBER"/>
  </r>
  <r>
    <d v="2012-08-01T00:00:00"/>
    <d v="1899-12-30T11:10:18"/>
    <d v="2012-08-01T11:10:18"/>
    <d v="2012-08-01T11:00:00"/>
    <x v="1"/>
    <d v="2012-08-01T12:00:00"/>
    <d v="2012-08-01T07:05:00"/>
    <x v="590"/>
    <s v="Up"/>
    <n v="1"/>
    <n v="1.59"/>
    <n v="88"/>
    <n v="1"/>
    <n v="2"/>
    <n v="9.59"/>
    <n v="10.42"/>
    <n v="2"/>
    <s v="JBER"/>
  </r>
  <r>
    <d v="2012-08-01T00:00:00"/>
    <d v="1899-12-30T11:11:33"/>
    <d v="2012-08-01T11:11:33"/>
    <d v="2012-08-01T11:00:00"/>
    <x v="1"/>
    <d v="2012-08-01T12:00:00"/>
    <d v="2012-08-01T07:05:00"/>
    <x v="591"/>
    <s v="Up"/>
    <n v="1"/>
    <n v="2.66"/>
    <n v="81"/>
    <n v="1"/>
    <n v="2"/>
    <n v="9.59"/>
    <n v="10.42"/>
    <n v="2"/>
    <s v="JBER"/>
  </r>
  <r>
    <d v="2012-08-01T00:00:00"/>
    <d v="1899-12-30T11:14:27"/>
    <d v="2012-08-01T11:14:27"/>
    <d v="2012-08-01T11:00:00"/>
    <x v="1"/>
    <d v="2012-08-01T12:00:00"/>
    <d v="2012-08-01T07:05:00"/>
    <x v="592"/>
    <s v="Up"/>
    <n v="1"/>
    <n v="2.2599999999999998"/>
    <n v="75.599999999999994"/>
    <n v="1"/>
    <n v="2"/>
    <n v="9.59"/>
    <n v="10.42"/>
    <n v="2"/>
    <s v="JBER"/>
  </r>
  <r>
    <d v="2012-08-01T00:00:00"/>
    <d v="1899-12-30T11:30:24"/>
    <d v="2012-08-01T11:30:24"/>
    <d v="2012-08-01T11:00:00"/>
    <x v="1"/>
    <d v="2012-08-01T12:00:00"/>
    <d v="2012-08-01T07:05:00"/>
    <x v="593"/>
    <s v="Up"/>
    <n v="1"/>
    <n v="1.87"/>
    <n v="75.7"/>
    <n v="1"/>
    <n v="2"/>
    <n v="9.59"/>
    <n v="10.42"/>
    <n v="2"/>
    <s v="JBER"/>
  </r>
  <r>
    <d v="2012-08-01T00:00:00"/>
    <d v="1899-12-30T11:39:08"/>
    <d v="2012-08-01T11:39:08"/>
    <d v="2012-08-01T11:00:00"/>
    <x v="1"/>
    <d v="2012-08-01T12:00:00"/>
    <d v="2012-08-01T07:05:00"/>
    <x v="594"/>
    <s v="Up"/>
    <n v="1"/>
    <n v="3.01"/>
    <n v="73.2"/>
    <n v="1"/>
    <n v="2"/>
    <n v="9.59"/>
    <n v="10.42"/>
    <n v="2"/>
    <s v="JBER"/>
  </r>
  <r>
    <d v="2012-08-01T00:00:00"/>
    <d v="1899-12-30T12:01:36"/>
    <d v="2012-08-01T12:01:36"/>
    <d v="2012-08-01T12:00:00"/>
    <x v="21"/>
    <d v="2012-08-01T12:00:00"/>
    <d v="2012-08-01T07:05:00"/>
    <x v="595"/>
    <s v="Up"/>
    <n v="1"/>
    <n v="1.34"/>
    <n v="82.3"/>
    <n v="1"/>
    <n v="2"/>
    <n v="9.59"/>
    <n v="10.42"/>
    <n v="2"/>
    <s v="JBER"/>
  </r>
  <r>
    <d v="2012-08-01T00:00:00"/>
    <d v="1899-12-30T12:41:25"/>
    <d v="2012-08-01T12:41:25"/>
    <d v="2012-08-01T12:00:00"/>
    <x v="21"/>
    <d v="2012-08-01T12:00:00"/>
    <d v="2012-08-01T07:05:00"/>
    <x v="596"/>
    <s v="Up"/>
    <n v="1"/>
    <n v="2.57"/>
    <n v="86.7"/>
    <n v="1"/>
    <n v="2"/>
    <n v="9.59"/>
    <n v="10.42"/>
    <n v="2"/>
    <s v="JBER"/>
  </r>
  <r>
    <d v="2012-08-01T00:00:00"/>
    <d v="1899-12-30T12:55:04"/>
    <d v="2012-08-01T12:55:04"/>
    <d v="2012-08-01T12:00:00"/>
    <x v="21"/>
    <d v="2012-08-01T12:00:00"/>
    <d v="2012-08-01T07:05:00"/>
    <x v="597"/>
    <s v="Up"/>
    <n v="1"/>
    <n v="17.36"/>
    <n v="75"/>
    <n v="2"/>
    <n v="2"/>
    <n v="9.59"/>
    <n v="10.42"/>
    <n v="2"/>
    <s v="JBER"/>
  </r>
  <r>
    <d v="2012-08-01T00:00:00"/>
    <d v="1899-12-30T13:06:01"/>
    <d v="2012-08-01T13:06:01"/>
    <d v="2012-08-01T13:00:00"/>
    <x v="12"/>
    <d v="2012-08-01T12:00:00"/>
    <d v="2012-08-01T07:05:00"/>
    <x v="598"/>
    <s v="Up"/>
    <n v="1"/>
    <n v="2.06"/>
    <n v="80.3"/>
    <n v="1"/>
    <n v="2"/>
    <n v="9.59"/>
    <n v="10.42"/>
    <n v="2"/>
    <s v="JBER"/>
  </r>
  <r>
    <d v="2012-08-01T00:00:00"/>
    <d v="1899-12-30T13:07:01"/>
    <d v="2012-08-01T13:07:01"/>
    <d v="2012-08-01T13:00:00"/>
    <x v="12"/>
    <d v="2012-08-01T12:00:00"/>
    <d v="2012-08-01T07:05:00"/>
    <x v="599"/>
    <s v="Up"/>
    <n v="1"/>
    <n v="1.81"/>
    <n v="94.1"/>
    <n v="1"/>
    <n v="2"/>
    <n v="9.59"/>
    <n v="10.42"/>
    <n v="2"/>
    <s v="JBER"/>
  </r>
  <r>
    <d v="2012-08-01T00:00:00"/>
    <d v="1899-12-30T13:07:50"/>
    <d v="2012-08-01T13:07:50"/>
    <d v="2012-08-01T13:00:00"/>
    <x v="12"/>
    <d v="2012-08-01T12:00:00"/>
    <d v="2012-08-01T07:05:00"/>
    <x v="600"/>
    <s v="Up"/>
    <n v="1"/>
    <n v="7.14"/>
    <n v="55.2"/>
    <n v="1"/>
    <n v="2"/>
    <n v="9.59"/>
    <n v="10.42"/>
    <n v="2"/>
    <s v="JBER"/>
  </r>
  <r>
    <d v="2012-08-01T00:00:00"/>
    <d v="1899-12-30T13:38:27"/>
    <d v="2012-08-01T13:38:27"/>
    <d v="2012-08-01T13:00:00"/>
    <x v="12"/>
    <d v="2012-08-01T15:00:00"/>
    <d v="2012-08-01T07:05:00"/>
    <x v="601"/>
    <s v="Up"/>
    <n v="1"/>
    <n v="3.08"/>
    <n v="62.6"/>
    <n v="1"/>
    <n v="2"/>
    <n v="9.59"/>
    <n v="10.42"/>
    <n v="2"/>
    <s v="JBER"/>
  </r>
  <r>
    <d v="2012-08-01T00:00:00"/>
    <d v="1899-12-30T13:38:39"/>
    <d v="2012-08-01T13:38:39"/>
    <d v="2012-08-01T13:00:00"/>
    <x v="12"/>
    <d v="2012-08-01T15:00:00"/>
    <d v="2012-08-01T07:05:00"/>
    <x v="602"/>
    <s v="Up"/>
    <n v="1"/>
    <n v="1.93"/>
    <n v="101"/>
    <n v="1"/>
    <n v="2"/>
    <n v="9.59"/>
    <n v="10.42"/>
    <n v="2"/>
    <s v="JBER"/>
  </r>
  <r>
    <d v="2012-08-01T00:00:00"/>
    <d v="1899-12-30T13:44:01"/>
    <d v="2012-08-01T13:44:01"/>
    <d v="2012-08-01T13:00:00"/>
    <x v="12"/>
    <d v="2012-08-01T15:00:00"/>
    <d v="2012-08-01T07:05:00"/>
    <x v="603"/>
    <s v="Up"/>
    <n v="1"/>
    <n v="2.13"/>
    <n v="89.7"/>
    <n v="1"/>
    <n v="2"/>
    <n v="9.59"/>
    <n v="10.42"/>
    <n v="2"/>
    <s v="JBER"/>
  </r>
  <r>
    <d v="2012-08-01T00:00:00"/>
    <d v="1899-12-30T14:04:04"/>
    <d v="2012-08-01T14:04:04"/>
    <d v="2012-08-01T14:00:00"/>
    <x v="9"/>
    <d v="2012-08-01T15:00:00"/>
    <d v="2012-08-01T07:05:00"/>
    <x v="604"/>
    <s v="Up"/>
    <n v="1"/>
    <n v="1.47"/>
    <n v="83.7"/>
    <n v="1"/>
    <n v="2"/>
    <n v="9.59"/>
    <n v="10.42"/>
    <n v="2"/>
    <s v="JBER"/>
  </r>
  <r>
    <d v="2012-08-01T00:00:00"/>
    <d v="1899-12-30T14:09:52"/>
    <d v="2012-08-01T14:09:52"/>
    <d v="2012-08-01T14:00:00"/>
    <x v="9"/>
    <d v="2012-08-01T15:00:00"/>
    <d v="2012-08-01T07:05:00"/>
    <x v="605"/>
    <s v="Up"/>
    <n v="1"/>
    <n v="1.57"/>
    <n v="90.8"/>
    <n v="1"/>
    <n v="2"/>
    <n v="9.59"/>
    <n v="10.42"/>
    <n v="2"/>
    <s v="JBER"/>
  </r>
  <r>
    <d v="2012-08-01T00:00:00"/>
    <d v="1899-12-30T14:10:15"/>
    <d v="2012-08-01T14:10:15"/>
    <d v="2012-08-01T14:00:00"/>
    <x v="9"/>
    <d v="2012-08-01T15:00:00"/>
    <d v="2012-08-01T07:05:00"/>
    <x v="606"/>
    <s v="Up"/>
    <n v="1"/>
    <n v="2.0699999999999998"/>
    <n v="85.9"/>
    <n v="1"/>
    <n v="2"/>
    <n v="9.59"/>
    <n v="10.42"/>
    <n v="2"/>
    <s v="JBER"/>
  </r>
  <r>
    <d v="2012-08-01T00:00:00"/>
    <d v="1899-12-30T14:39:05"/>
    <d v="2012-08-01T14:39:05"/>
    <d v="2012-08-01T14:00:00"/>
    <x v="9"/>
    <d v="2012-08-01T15:00:00"/>
    <d v="2012-08-01T07:05:00"/>
    <x v="607"/>
    <s v="Up"/>
    <n v="1"/>
    <n v="2.5499999999999998"/>
    <n v="89"/>
    <n v="1"/>
    <n v="2"/>
    <n v="9.59"/>
    <n v="10.42"/>
    <n v="2"/>
    <s v="JBER"/>
  </r>
  <r>
    <d v="2012-08-01T00:00:00"/>
    <d v="1899-12-30T14:40:53"/>
    <d v="2012-08-01T14:40:53"/>
    <d v="2012-08-01T14:00:00"/>
    <x v="9"/>
    <d v="2012-08-01T15:00:00"/>
    <d v="2012-08-01T07:05:00"/>
    <x v="608"/>
    <s v="Up"/>
    <n v="1"/>
    <n v="3.25"/>
    <n v="59.2"/>
    <n v="1"/>
    <n v="2"/>
    <n v="9.59"/>
    <n v="10.42"/>
    <n v="2"/>
    <s v="JBER"/>
  </r>
  <r>
    <d v="2012-08-01T00:00:00"/>
    <d v="1899-12-30T14:41:14"/>
    <d v="2012-08-01T14:41:14"/>
    <d v="2012-08-01T14:00:00"/>
    <x v="9"/>
    <d v="2012-08-01T15:00:00"/>
    <d v="2012-08-01T07:05:00"/>
    <x v="609"/>
    <s v="Up"/>
    <n v="1"/>
    <n v="1.42"/>
    <n v="75.400000000000006"/>
    <n v="1"/>
    <n v="2"/>
    <n v="9.59"/>
    <n v="10.42"/>
    <n v="2"/>
    <s v="JBER"/>
  </r>
  <r>
    <d v="2012-08-01T00:00:00"/>
    <d v="1899-12-30T14:44:42"/>
    <d v="2012-08-01T14:44:42"/>
    <d v="2012-08-01T14:00:00"/>
    <x v="9"/>
    <d v="2012-08-01T15:00:00"/>
    <d v="2012-08-01T07:05:00"/>
    <x v="610"/>
    <s v="Up"/>
    <n v="1"/>
    <n v="3.53"/>
    <n v="62.1"/>
    <n v="1"/>
    <n v="2"/>
    <n v="9.59"/>
    <n v="10.42"/>
    <n v="2"/>
    <s v="JBER"/>
  </r>
  <r>
    <d v="2012-08-01T00:00:00"/>
    <d v="1899-12-30T15:05:22"/>
    <d v="2012-08-01T15:05:22"/>
    <d v="2012-08-01T15:00:00"/>
    <x v="10"/>
    <d v="2012-08-01T15:00:00"/>
    <d v="2012-08-01T07:05:00"/>
    <x v="611"/>
    <s v="Up"/>
    <n v="1"/>
    <n v="1.62"/>
    <n v="75.599999999999994"/>
    <n v="1"/>
    <n v="2"/>
    <n v="9.59"/>
    <n v="10.42"/>
    <n v="2"/>
    <s v="JBER"/>
  </r>
  <r>
    <d v="2012-08-01T00:00:00"/>
    <d v="1899-12-30T15:08:34"/>
    <d v="2012-08-01T15:08:34"/>
    <d v="2012-08-01T15:00:00"/>
    <x v="10"/>
    <d v="2012-08-01T15:00:00"/>
    <d v="2012-08-01T07:05:00"/>
    <x v="612"/>
    <s v="Up"/>
    <n v="1"/>
    <n v="2.4700000000000002"/>
    <n v="69.8"/>
    <n v="1"/>
    <n v="2"/>
    <n v="9.59"/>
    <n v="10.42"/>
    <n v="2"/>
    <s v="JBER"/>
  </r>
  <r>
    <d v="2012-08-01T00:00:00"/>
    <d v="1899-12-30T15:34:16"/>
    <d v="2012-08-01T15:34:16"/>
    <d v="2012-08-01T15:00:00"/>
    <x v="10"/>
    <d v="2012-08-01T15:00:00"/>
    <d v="2012-08-01T07:05:00"/>
    <x v="613"/>
    <s v="Up"/>
    <n v="1"/>
    <n v="2.39"/>
    <n v="79.900000000000006"/>
    <n v="1"/>
    <n v="2"/>
    <n v="9.59"/>
    <n v="10.42"/>
    <n v="2"/>
    <s v="JBER"/>
  </r>
  <r>
    <d v="2012-08-01T00:00:00"/>
    <d v="1899-12-30T15:34:37"/>
    <d v="2012-08-01T15:34:37"/>
    <d v="2012-08-01T15:00:00"/>
    <x v="10"/>
    <d v="2012-08-01T15:00:00"/>
    <d v="2012-08-01T07:05:00"/>
    <x v="614"/>
    <s v="Up"/>
    <n v="1"/>
    <n v="1.7"/>
    <n v="76.2"/>
    <n v="1"/>
    <n v="2"/>
    <n v="9.59"/>
    <n v="10.42"/>
    <n v="2"/>
    <s v="JBER"/>
  </r>
  <r>
    <d v="2012-08-01T00:00:00"/>
    <d v="1899-12-30T15:37:14"/>
    <d v="2012-08-01T15:37:14"/>
    <d v="2012-08-01T15:00:00"/>
    <x v="10"/>
    <d v="2012-08-01T15:00:00"/>
    <d v="2012-08-01T07:05:00"/>
    <x v="615"/>
    <s v="Up"/>
    <n v="1"/>
    <n v="3.23"/>
    <n v="70.5"/>
    <n v="1"/>
    <n v="2"/>
    <n v="9.59"/>
    <n v="10.42"/>
    <n v="2"/>
    <s v="JBER"/>
  </r>
  <r>
    <d v="2012-08-01T00:00:00"/>
    <d v="1899-12-30T15:37:44"/>
    <d v="2012-08-01T15:37:44"/>
    <d v="2012-08-01T15:00:00"/>
    <x v="10"/>
    <d v="2012-08-01T15:00:00"/>
    <d v="2012-08-01T07:05:00"/>
    <x v="616"/>
    <s v="Up"/>
    <n v="1"/>
    <n v="1.84"/>
    <n v="80.5"/>
    <n v="1"/>
    <n v="2"/>
    <n v="9.59"/>
    <n v="10.42"/>
    <n v="2"/>
    <s v="JBER"/>
  </r>
  <r>
    <d v="2012-08-01T00:00:00"/>
    <d v="1899-12-30T16:07:18"/>
    <d v="2012-08-01T16:07:18"/>
    <d v="2012-08-01T16:00:00"/>
    <x v="11"/>
    <d v="2012-08-01T15:00:00"/>
    <d v="2012-08-01T07:05:00"/>
    <x v="617"/>
    <s v="Up"/>
    <n v="1"/>
    <n v="8.4700000000000006"/>
    <n v="61.5"/>
    <n v="1"/>
    <n v="2"/>
    <n v="9.59"/>
    <n v="10.42"/>
    <n v="2"/>
    <s v="JBER"/>
  </r>
  <r>
    <d v="2012-08-01T00:00:00"/>
    <d v="1899-12-30T16:08:42"/>
    <d v="2012-08-01T16:08:42"/>
    <d v="2012-08-01T16:00:00"/>
    <x v="11"/>
    <d v="2012-08-01T15:00:00"/>
    <d v="2012-08-01T07:05:00"/>
    <x v="618"/>
    <s v="Up"/>
    <n v="1"/>
    <n v="3.79"/>
    <n v="66.900000000000006"/>
    <n v="1"/>
    <n v="2"/>
    <n v="9.59"/>
    <n v="10.42"/>
    <n v="2"/>
    <s v="JBER"/>
  </r>
  <r>
    <d v="2012-08-01T00:00:00"/>
    <d v="1899-12-30T16:31:07"/>
    <d v="2012-08-01T16:31:07"/>
    <d v="2012-08-01T16:00:00"/>
    <x v="11"/>
    <d v="2012-08-01T18:00:00"/>
    <d v="2012-08-01T07:05:00"/>
    <x v="619"/>
    <s v="Up"/>
    <n v="1"/>
    <n v="2.06"/>
    <n v="74.900000000000006"/>
    <n v="1"/>
    <n v="2"/>
    <n v="9.59"/>
    <n v="10.42"/>
    <n v="2"/>
    <s v="JBER"/>
  </r>
  <r>
    <d v="2012-08-01T00:00:00"/>
    <d v="1899-12-30T16:33:28"/>
    <d v="2012-08-01T16:33:28"/>
    <d v="2012-08-01T16:00:00"/>
    <x v="11"/>
    <d v="2012-08-01T18:00:00"/>
    <d v="2012-08-01T07:05:00"/>
    <x v="620"/>
    <s v="Up"/>
    <n v="1"/>
    <n v="1.66"/>
    <n v="89.3"/>
    <n v="1"/>
    <n v="2"/>
    <n v="9.59"/>
    <n v="10.42"/>
    <n v="2"/>
    <s v="JBER"/>
  </r>
  <r>
    <d v="2012-08-01T00:00:00"/>
    <d v="1899-12-30T16:35:12"/>
    <d v="2012-08-01T16:35:12"/>
    <d v="2012-08-01T16:00:00"/>
    <x v="11"/>
    <d v="2012-08-01T18:00:00"/>
    <d v="2012-08-01T07:05:00"/>
    <x v="621"/>
    <s v="Up"/>
    <n v="1"/>
    <n v="1.27"/>
    <n v="69.3"/>
    <n v="1"/>
    <n v="2"/>
    <n v="9.59"/>
    <n v="10.42"/>
    <n v="2"/>
    <s v="JBER"/>
  </r>
  <r>
    <d v="2012-08-01T00:00:00"/>
    <d v="1899-12-30T16:36:44"/>
    <d v="2012-08-01T16:36:44"/>
    <d v="2012-08-01T16:00:00"/>
    <x v="11"/>
    <d v="2012-08-01T18:00:00"/>
    <d v="2012-08-01T07:05:00"/>
    <x v="622"/>
    <s v="Up"/>
    <n v="1"/>
    <n v="1.83"/>
    <n v="70"/>
    <n v="1"/>
    <n v="2"/>
    <n v="9.59"/>
    <n v="10.42"/>
    <n v="2"/>
    <s v="JBER"/>
  </r>
  <r>
    <d v="2012-08-01T00:00:00"/>
    <d v="1899-12-30T16:42:45"/>
    <d v="2012-08-01T16:42:45"/>
    <d v="2012-08-01T16:00:00"/>
    <x v="11"/>
    <d v="2012-08-01T18:00:00"/>
    <d v="2012-08-01T07:05:00"/>
    <x v="623"/>
    <s v="Up"/>
    <n v="1"/>
    <n v="1.8"/>
    <n v="92.8"/>
    <n v="1"/>
    <n v="2"/>
    <n v="9.59"/>
    <n v="10.42"/>
    <n v="2"/>
    <s v="JBER"/>
  </r>
  <r>
    <d v="2012-08-01T00:00:00"/>
    <d v="1899-12-30T17:10:27"/>
    <d v="2012-08-01T17:10:27"/>
    <d v="2012-08-01T17:00:00"/>
    <x v="13"/>
    <d v="2012-08-01T18:00:00"/>
    <d v="2012-08-01T07:05:00"/>
    <x v="624"/>
    <s v="Up"/>
    <n v="1"/>
    <n v="1.87"/>
    <n v="74.2"/>
    <n v="1"/>
    <n v="2"/>
    <n v="9.59"/>
    <n v="10.42"/>
    <n v="2"/>
    <s v="JBER"/>
  </r>
  <r>
    <d v="2012-08-01T00:00:00"/>
    <d v="1899-12-30T17:12:09"/>
    <d v="2012-08-01T17:12:09"/>
    <d v="2012-08-01T17:00:00"/>
    <x v="13"/>
    <d v="2012-08-01T18:00:00"/>
    <d v="2012-08-01T07:05:00"/>
    <x v="625"/>
    <s v="Up"/>
    <n v="1"/>
    <n v="1.76"/>
    <n v="72.599999999999994"/>
    <n v="1"/>
    <n v="2"/>
    <n v="9.59"/>
    <n v="10.42"/>
    <n v="2"/>
    <s v="JBER"/>
  </r>
  <r>
    <d v="2012-08-01T00:00:00"/>
    <d v="1899-12-30T17:12:57"/>
    <d v="2012-08-01T17:12:57"/>
    <d v="2012-08-01T17:00:00"/>
    <x v="13"/>
    <d v="2012-08-01T18:00:00"/>
    <d v="2012-08-01T07:05:00"/>
    <x v="626"/>
    <s v="Up"/>
    <n v="1"/>
    <n v="1.96"/>
    <n v="75.099999999999994"/>
    <n v="1"/>
    <n v="2"/>
    <n v="9.59"/>
    <n v="10.42"/>
    <n v="2"/>
    <s v="JBER"/>
  </r>
  <r>
    <d v="2012-08-01T00:00:00"/>
    <d v="1899-12-30T17:30:10"/>
    <d v="2012-08-01T17:30:10"/>
    <d v="2012-08-01T17:00:00"/>
    <x v="13"/>
    <d v="2012-08-01T18:00:00"/>
    <d v="2012-08-01T07:05:00"/>
    <x v="627"/>
    <s v="Up"/>
    <n v="1"/>
    <n v="1.1000000000000001"/>
    <n v="74.900000000000006"/>
    <n v="1"/>
    <n v="2"/>
    <n v="9.59"/>
    <n v="10.42"/>
    <n v="2"/>
    <s v="JBER"/>
  </r>
  <r>
    <d v="2012-08-01T00:00:00"/>
    <d v="1899-12-30T18:02:38"/>
    <d v="2012-08-01T18:02:38"/>
    <d v="2012-08-01T18:00:00"/>
    <x v="14"/>
    <d v="2012-08-01T18:00:00"/>
    <d v="2012-08-01T07:05:00"/>
    <x v="628"/>
    <s v="Up"/>
    <n v="1"/>
    <n v="1.64"/>
    <n v="75.3"/>
    <n v="1"/>
    <n v="2"/>
    <n v="9.59"/>
    <n v="10.42"/>
    <n v="2"/>
    <s v="JBER"/>
  </r>
  <r>
    <d v="2012-08-01T00:00:00"/>
    <d v="1899-12-30T18:08:16"/>
    <d v="2012-08-01T18:08:16"/>
    <d v="2012-08-01T18:00:00"/>
    <x v="14"/>
    <d v="2012-08-01T18:00:00"/>
    <d v="2012-08-01T07:05:00"/>
    <x v="629"/>
    <s v="Up"/>
    <n v="1"/>
    <n v="5.41"/>
    <n v="66.900000000000006"/>
    <n v="1"/>
    <n v="2"/>
    <n v="9.59"/>
    <n v="10.42"/>
    <n v="2"/>
    <s v="JBER"/>
  </r>
  <r>
    <d v="2012-08-01T00:00:00"/>
    <d v="1899-12-30T18:41:29"/>
    <d v="2012-08-01T18:41:29"/>
    <d v="2012-08-01T18:00:00"/>
    <x v="14"/>
    <d v="2012-08-01T18:00:00"/>
    <d v="2012-08-01T07:05:00"/>
    <x v="630"/>
    <s v="Up"/>
    <n v="1"/>
    <n v="1.73"/>
    <n v="75.400000000000006"/>
    <n v="1"/>
    <n v="2"/>
    <n v="9.59"/>
    <n v="10.42"/>
    <n v="2"/>
    <s v="JBER"/>
  </r>
  <r>
    <d v="2012-08-01T00:00:00"/>
    <d v="1899-12-30T18:42:43"/>
    <d v="2012-08-01T18:42:43"/>
    <d v="2012-08-01T18:00:00"/>
    <x v="14"/>
    <d v="2012-08-01T18:00:00"/>
    <d v="2012-08-01T07:05:00"/>
    <x v="631"/>
    <s v="Up"/>
    <n v="1"/>
    <n v="1.69"/>
    <n v="69.5"/>
    <n v="1"/>
    <n v="2"/>
    <n v="9.59"/>
    <n v="10.42"/>
    <n v="2"/>
    <s v="JBER"/>
  </r>
  <r>
    <d v="2012-08-01T00:00:00"/>
    <d v="1899-12-30T18:42:49"/>
    <d v="2012-08-01T18:42:49"/>
    <d v="2012-08-01T18:00:00"/>
    <x v="14"/>
    <d v="2012-08-01T18:00:00"/>
    <d v="2012-08-01T07:05:00"/>
    <x v="632"/>
    <s v="Up"/>
    <n v="1"/>
    <n v="1.56"/>
    <n v="79.2"/>
    <n v="1"/>
    <n v="2"/>
    <n v="9.59"/>
    <n v="10.42"/>
    <n v="2"/>
    <s v="JBER"/>
  </r>
  <r>
    <d v="2012-08-01T00:00:00"/>
    <d v="1899-12-30T19:04:08"/>
    <d v="2012-08-01T19:04:08"/>
    <d v="2012-08-01T19:00:00"/>
    <x v="23"/>
    <d v="2012-08-01T18:00:00"/>
    <d v="2012-08-01T07:05:00"/>
    <x v="633"/>
    <s v="Up"/>
    <n v="1"/>
    <n v="2.38"/>
    <n v="73"/>
    <n v="1"/>
    <n v="2"/>
    <n v="9.59"/>
    <n v="10.42"/>
    <n v="2"/>
    <s v="JBER"/>
  </r>
  <r>
    <d v="2012-08-01T00:00:00"/>
    <d v="1899-12-30T19:06:18"/>
    <d v="2012-08-01T19:06:18"/>
    <d v="2012-08-01T19:00:00"/>
    <x v="23"/>
    <d v="2012-08-01T18:00:00"/>
    <d v="2012-08-01T07:05:00"/>
    <x v="634"/>
    <s v="Up"/>
    <n v="1"/>
    <n v="1.58"/>
    <n v="99"/>
    <n v="1"/>
    <n v="2"/>
    <n v="9.59"/>
    <n v="10.42"/>
    <n v="2"/>
    <s v="JBER"/>
  </r>
  <r>
    <d v="2012-08-01T00:00:00"/>
    <d v="1899-12-30T19:33:58"/>
    <d v="2012-08-01T19:33:58"/>
    <d v="2012-08-01T19:00:00"/>
    <x v="23"/>
    <d v="2012-08-01T21:00:00"/>
    <d v="2012-08-01T07:05:00"/>
    <x v="635"/>
    <s v="Up"/>
    <n v="1"/>
    <n v="3.77"/>
    <n v="68.5"/>
    <n v="1"/>
    <n v="2"/>
    <n v="9.59"/>
    <n v="10.42"/>
    <n v="2"/>
    <s v="JBER"/>
  </r>
  <r>
    <d v="2012-08-01T00:00:00"/>
    <d v="1899-12-30T19:42:46"/>
    <d v="2012-08-01T19:42:46"/>
    <d v="2012-08-01T19:00:00"/>
    <x v="23"/>
    <d v="2012-08-01T21:00:00"/>
    <d v="2012-08-01T07:05:00"/>
    <x v="636"/>
    <s v="Up"/>
    <n v="1"/>
    <n v="2.41"/>
    <n v="74.3"/>
    <n v="1"/>
    <n v="2"/>
    <n v="9.59"/>
    <n v="10.42"/>
    <n v="2"/>
    <s v="JBER"/>
  </r>
  <r>
    <d v="2012-08-01T00:00:00"/>
    <d v="1899-12-30T20:07:10"/>
    <d v="2012-08-01T20:07:10"/>
    <d v="2012-08-01T20:00:00"/>
    <x v="3"/>
    <d v="2012-08-01T21:00:00"/>
    <d v="2012-08-01T20:07:00"/>
    <x v="637"/>
    <s v="Up"/>
    <n v="1"/>
    <n v="1.62"/>
    <n v="83"/>
    <n v="1"/>
    <n v="2"/>
    <n v="9.59"/>
    <n v="10.42"/>
    <n v="2"/>
    <s v="JBER"/>
  </r>
  <r>
    <d v="2012-08-01T00:00:00"/>
    <d v="1899-12-30T20:10:23"/>
    <d v="2012-08-01T20:10:23"/>
    <d v="2012-08-01T20:00:00"/>
    <x v="3"/>
    <d v="2012-08-01T21:00:00"/>
    <d v="2012-08-01T20:07:00"/>
    <x v="638"/>
    <s v="Up"/>
    <n v="1"/>
    <n v="2.3199999999999998"/>
    <n v="77.400000000000006"/>
    <n v="1"/>
    <n v="2"/>
    <n v="9.59"/>
    <n v="10.42"/>
    <n v="2"/>
    <s v="JBER"/>
  </r>
  <r>
    <d v="2012-08-01T00:00:00"/>
    <d v="1899-12-30T20:33:01"/>
    <d v="2012-08-01T20:33:01"/>
    <d v="2012-08-01T20:00:00"/>
    <x v="3"/>
    <d v="2012-08-01T21:00:00"/>
    <d v="2012-08-01T20:07:00"/>
    <x v="639"/>
    <s v="Up"/>
    <n v="1"/>
    <n v="1.63"/>
    <n v="79.400000000000006"/>
    <n v="1"/>
    <n v="2"/>
    <n v="9.59"/>
    <n v="10.42"/>
    <n v="2"/>
    <s v="JBER"/>
  </r>
  <r>
    <d v="2012-08-01T00:00:00"/>
    <d v="1899-12-30T20:34:36"/>
    <d v="2012-08-01T20:34:36"/>
    <d v="2012-08-01T20:00:00"/>
    <x v="3"/>
    <d v="2012-08-01T21:00:00"/>
    <d v="2012-08-01T20:07:00"/>
    <x v="640"/>
    <s v="Up"/>
    <n v="1"/>
    <n v="2.35"/>
    <n v="74.7"/>
    <n v="1"/>
    <n v="2"/>
    <n v="9.59"/>
    <n v="10.42"/>
    <n v="2"/>
    <s v="JBER"/>
  </r>
  <r>
    <d v="2012-08-01T00:00:00"/>
    <d v="1899-12-30T20:35:15"/>
    <d v="2012-08-01T20:35:15"/>
    <d v="2012-08-01T20:00:00"/>
    <x v="3"/>
    <d v="2012-08-01T21:00:00"/>
    <d v="2012-08-01T20:07:00"/>
    <x v="641"/>
    <s v="Up"/>
    <n v="1"/>
    <n v="3.1"/>
    <n v="84.6"/>
    <n v="1"/>
    <n v="2"/>
    <n v="9.59"/>
    <n v="10.42"/>
    <n v="2"/>
    <s v="JBER"/>
  </r>
  <r>
    <d v="2012-08-01T00:00:00"/>
    <d v="1899-12-30T20:36:51"/>
    <d v="2012-08-01T20:36:51"/>
    <d v="2012-08-01T20:00:00"/>
    <x v="3"/>
    <d v="2012-08-01T21:00:00"/>
    <d v="2012-08-01T20:07:00"/>
    <x v="642"/>
    <s v="Up"/>
    <n v="1"/>
    <n v="1.6"/>
    <n v="93"/>
    <n v="1"/>
    <n v="2"/>
    <n v="9.59"/>
    <n v="10.42"/>
    <n v="2"/>
    <s v="JBER"/>
  </r>
  <r>
    <d v="2012-08-01T00:00:00"/>
    <d v="1899-12-30T20:38:00"/>
    <d v="2012-08-01T20:38:00"/>
    <d v="2012-08-01T20:00:00"/>
    <x v="3"/>
    <d v="2012-08-01T21:00:00"/>
    <d v="2012-08-01T20:07:00"/>
    <x v="643"/>
    <s v="Up"/>
    <n v="1"/>
    <n v="3.22"/>
    <n v="68.2"/>
    <n v="1"/>
    <n v="2"/>
    <n v="9.59"/>
    <n v="10.42"/>
    <n v="2"/>
    <s v="JBER"/>
  </r>
  <r>
    <d v="2012-08-01T00:00:00"/>
    <d v="1899-12-30T20:38:08"/>
    <d v="2012-08-01T20:38:08"/>
    <d v="2012-08-01T20:00:00"/>
    <x v="3"/>
    <d v="2012-08-01T21:00:00"/>
    <d v="2012-08-01T20:07:00"/>
    <x v="644"/>
    <s v="Up"/>
    <n v="1"/>
    <n v="2.54"/>
    <n v="79.099999999999994"/>
    <n v="1"/>
    <n v="2"/>
    <n v="9.59"/>
    <n v="10.42"/>
    <n v="2"/>
    <s v="JBER"/>
  </r>
  <r>
    <d v="2012-08-01T00:00:00"/>
    <d v="1899-12-30T20:38:54"/>
    <d v="2012-08-01T20:38:54"/>
    <d v="2012-08-01T20:00:00"/>
    <x v="3"/>
    <d v="2012-08-01T21:00:00"/>
    <d v="2012-08-01T20:07:00"/>
    <x v="645"/>
    <s v="Up"/>
    <n v="1"/>
    <n v="3.23"/>
    <n v="80.599999999999994"/>
    <n v="1"/>
    <n v="2"/>
    <n v="9.59"/>
    <n v="10.42"/>
    <n v="2"/>
    <s v="JBER"/>
  </r>
  <r>
    <d v="2012-08-01T00:00:00"/>
    <d v="1899-12-30T20:40:09"/>
    <d v="2012-08-01T20:40:09"/>
    <d v="2012-08-01T20:00:00"/>
    <x v="3"/>
    <d v="2012-08-01T21:00:00"/>
    <d v="2012-08-01T20:07:00"/>
    <x v="646"/>
    <s v="Up"/>
    <n v="1"/>
    <n v="2.5499999999999998"/>
    <n v="83.4"/>
    <n v="1"/>
    <n v="2"/>
    <n v="9.59"/>
    <n v="10.42"/>
    <n v="2"/>
    <s v="JBER"/>
  </r>
  <r>
    <d v="2012-08-01T00:00:00"/>
    <d v="1899-12-30T20:40:14"/>
    <d v="2012-08-01T20:40:14"/>
    <d v="2012-08-01T20:00:00"/>
    <x v="3"/>
    <d v="2012-08-01T21:00:00"/>
    <d v="2012-08-01T20:07:00"/>
    <x v="647"/>
    <s v="Up"/>
    <n v="1"/>
    <n v="2.06"/>
    <n v="75.8"/>
    <n v="1"/>
    <n v="2"/>
    <n v="9.59"/>
    <n v="10.42"/>
    <n v="2"/>
    <s v="JBER"/>
  </r>
  <r>
    <d v="2012-08-01T00:00:00"/>
    <d v="1899-12-30T20:40:36"/>
    <d v="2012-08-01T20:40:36"/>
    <d v="2012-08-01T20:00:00"/>
    <x v="3"/>
    <d v="2012-08-01T21:00:00"/>
    <d v="2012-08-01T20:07:00"/>
    <x v="648"/>
    <s v="Up"/>
    <n v="1"/>
    <n v="1.81"/>
    <n v="71.900000000000006"/>
    <n v="1"/>
    <n v="2"/>
    <n v="9.59"/>
    <n v="10.42"/>
    <n v="2"/>
    <s v="JBER"/>
  </r>
  <r>
    <d v="2012-08-01T00:00:00"/>
    <d v="1899-12-30T20:44:50"/>
    <d v="2012-08-01T20:44:50"/>
    <d v="2012-08-01T20:00:00"/>
    <x v="3"/>
    <d v="2012-08-01T21:00:00"/>
    <d v="2012-08-01T20:07:00"/>
    <x v="649"/>
    <s v="Up"/>
    <n v="1"/>
    <n v="2.38"/>
    <n v="78.900000000000006"/>
    <n v="1"/>
    <n v="2"/>
    <n v="9.59"/>
    <n v="10.42"/>
    <n v="2"/>
    <s v="JBER"/>
  </r>
  <r>
    <d v="2012-08-01T00:00:00"/>
    <d v="1899-12-30T21:01:31"/>
    <d v="2012-08-01T21:01:31"/>
    <d v="2012-08-01T21:00:00"/>
    <x v="20"/>
    <d v="2012-08-01T21:00:00"/>
    <d v="2012-08-01T20:07:00"/>
    <x v="650"/>
    <s v="Up"/>
    <n v="1"/>
    <n v="3.13"/>
    <n v="76.8"/>
    <n v="1"/>
    <n v="2"/>
    <n v="9.59"/>
    <n v="10.42"/>
    <n v="2"/>
    <s v="JBER"/>
  </r>
  <r>
    <d v="2012-08-01T00:00:00"/>
    <d v="1899-12-30T21:07:43"/>
    <d v="2012-08-01T21:07:43"/>
    <d v="2012-08-01T21:00:00"/>
    <x v="20"/>
    <d v="2012-08-01T21:00:00"/>
    <d v="2012-08-01T20:07:00"/>
    <x v="651"/>
    <s v="Up"/>
    <n v="1"/>
    <n v="1.92"/>
    <n v="81.7"/>
    <n v="1"/>
    <n v="2"/>
    <n v="9.59"/>
    <n v="10.42"/>
    <n v="2"/>
    <s v="JBER"/>
  </r>
  <r>
    <d v="2012-08-01T00:00:00"/>
    <d v="1899-12-30T21:08:23"/>
    <d v="2012-08-01T21:08:23"/>
    <d v="2012-08-01T21:00:00"/>
    <x v="20"/>
    <d v="2012-08-01T21:00:00"/>
    <d v="2012-08-01T20:07:00"/>
    <x v="652"/>
    <s v="Up"/>
    <n v="1"/>
    <n v="2.41"/>
    <n v="87.9"/>
    <n v="1"/>
    <n v="2"/>
    <n v="9.59"/>
    <n v="10.42"/>
    <n v="2"/>
    <s v="JBER"/>
  </r>
  <r>
    <d v="2012-08-01T00:00:00"/>
    <d v="1899-12-30T21:09:22"/>
    <d v="2012-08-01T21:09:22"/>
    <d v="2012-08-01T21:00:00"/>
    <x v="20"/>
    <d v="2012-08-01T21:00:00"/>
    <d v="2012-08-01T20:07:00"/>
    <x v="653"/>
    <s v="Up"/>
    <n v="1"/>
    <n v="1.69"/>
    <n v="65.900000000000006"/>
    <n v="1"/>
    <n v="2"/>
    <n v="9.59"/>
    <n v="10.42"/>
    <n v="2"/>
    <s v="JBER"/>
  </r>
  <r>
    <d v="2012-08-01T00:00:00"/>
    <d v="1899-12-30T21:32:35"/>
    <d v="2012-08-01T21:32:35"/>
    <d v="2012-08-01T21:00:00"/>
    <x v="20"/>
    <d v="2012-08-01T21:00:00"/>
    <d v="2012-08-01T20:07:00"/>
    <x v="654"/>
    <s v="Up"/>
    <n v="1"/>
    <n v="3.19"/>
    <n v="69.400000000000006"/>
    <n v="1"/>
    <n v="2"/>
    <n v="9.59"/>
    <n v="10.42"/>
    <n v="2"/>
    <s v="JBER"/>
  </r>
  <r>
    <d v="2012-08-01T00:00:00"/>
    <d v="1899-12-30T21:37:08"/>
    <d v="2012-08-01T21:37:08"/>
    <d v="2012-08-01T21:00:00"/>
    <x v="20"/>
    <d v="2012-08-01T21:00:00"/>
    <d v="2012-08-01T20:07:00"/>
    <x v="655"/>
    <s v="Up"/>
    <n v="1"/>
    <n v="1.59"/>
    <n v="83.5"/>
    <n v="1"/>
    <n v="2"/>
    <n v="9.59"/>
    <n v="10.42"/>
    <n v="2"/>
    <s v="JBER"/>
  </r>
  <r>
    <d v="2012-08-01T00:00:00"/>
    <d v="1899-12-30T21:43:01"/>
    <d v="2012-08-01T21:43:01"/>
    <d v="2012-08-01T21:00:00"/>
    <x v="20"/>
    <d v="2012-08-01T21:00:00"/>
    <d v="2012-08-01T20:07:00"/>
    <x v="656"/>
    <s v="Up"/>
    <n v="1"/>
    <n v="3.35"/>
    <n v="60.8"/>
    <n v="1"/>
    <n v="2"/>
    <n v="9.59"/>
    <n v="10.42"/>
    <n v="2"/>
    <s v="JBER"/>
  </r>
  <r>
    <d v="2012-08-01T00:00:00"/>
    <d v="1899-12-30T21:43:02"/>
    <d v="2012-08-01T21:43:02"/>
    <d v="2012-08-01T21:00:00"/>
    <x v="20"/>
    <d v="2012-08-01T21:00:00"/>
    <d v="2012-08-01T20:07:00"/>
    <x v="657"/>
    <s v="Up"/>
    <n v="1"/>
    <n v="3.36"/>
    <n v="73.2"/>
    <n v="1"/>
    <n v="2"/>
    <n v="9.59"/>
    <n v="10.42"/>
    <n v="2"/>
    <s v="JBER"/>
  </r>
  <r>
    <d v="2012-08-01T00:00:00"/>
    <d v="1899-12-30T22:07:30"/>
    <d v="2012-08-01T22:07:30"/>
    <d v="2012-08-01T22:00:00"/>
    <x v="22"/>
    <d v="2012-08-01T21:00:00"/>
    <d v="2012-08-01T20:07:00"/>
    <x v="658"/>
    <s v="Up"/>
    <n v="1"/>
    <n v="3.22"/>
    <n v="66.2"/>
    <n v="1"/>
    <n v="2"/>
    <n v="9.59"/>
    <n v="10.42"/>
    <n v="2"/>
    <s v="JBER"/>
  </r>
  <r>
    <d v="2012-08-01T00:00:00"/>
    <d v="1899-12-30T22:40:02"/>
    <d v="2012-08-01T22:40:02"/>
    <d v="2012-08-01T22:00:00"/>
    <x v="22"/>
    <d v="2012-08-02T00:00:00"/>
    <d v="2012-08-01T20:07:00"/>
    <x v="659"/>
    <s v="Up"/>
    <n v="1"/>
    <n v="2.4900000000000002"/>
    <n v="66.099999999999994"/>
    <n v="1"/>
    <n v="2"/>
    <n v="9.59"/>
    <n v="10.42"/>
    <n v="2"/>
    <s v="JBER"/>
  </r>
  <r>
    <d v="2012-08-01T00:00:00"/>
    <d v="1899-12-30T23:36:08"/>
    <d v="2012-08-01T23:36:08"/>
    <d v="2012-08-01T23:00:00"/>
    <x v="8"/>
    <d v="2012-08-02T00:00:00"/>
    <d v="2012-08-01T20:07:00"/>
    <x v="660"/>
    <s v="Up"/>
    <n v="1"/>
    <n v="1.75"/>
    <n v="92.1"/>
    <n v="1"/>
    <n v="2"/>
    <n v="9.59"/>
    <n v="10.42"/>
    <n v="2"/>
    <s v="JBER"/>
  </r>
  <r>
    <d v="2012-08-01T00:00:00"/>
    <d v="1899-12-30T23:38:16"/>
    <d v="2012-08-01T23:38:16"/>
    <d v="2012-08-01T23:00:00"/>
    <x v="8"/>
    <d v="2012-08-02T00:00:00"/>
    <d v="2012-08-01T20:07:00"/>
    <x v="661"/>
    <s v="Up"/>
    <n v="1"/>
    <n v="2.04"/>
    <n v="74.2"/>
    <n v="1"/>
    <n v="2"/>
    <n v="9.59"/>
    <n v="10.42"/>
    <n v="2"/>
    <s v="JBER"/>
  </r>
  <r>
    <d v="2012-08-01T00:00:00"/>
    <d v="1899-12-30T23:40:49"/>
    <d v="2012-08-01T23:40:49"/>
    <d v="2012-08-01T23:00:00"/>
    <x v="8"/>
    <d v="2012-08-02T00:00:00"/>
    <d v="2012-08-01T20:07:00"/>
    <x v="662"/>
    <s v="Up"/>
    <n v="1"/>
    <n v="3.85"/>
    <n v="59.3"/>
    <n v="1"/>
    <n v="2"/>
    <n v="9.59"/>
    <n v="10.42"/>
    <n v="2"/>
    <s v="JBER"/>
  </r>
  <r>
    <d v="2012-08-02T00:00:00"/>
    <d v="1899-12-30T00:03:13"/>
    <d v="2012-08-02T00:03:13"/>
    <d v="2012-08-02T00:00:00"/>
    <x v="5"/>
    <d v="2012-08-02T00:00:00"/>
    <d v="2012-08-01T20:07:00"/>
    <x v="663"/>
    <s v="Up"/>
    <n v="1"/>
    <n v="2.12"/>
    <n v="68.5"/>
    <n v="1"/>
    <n v="2"/>
    <n v="9.59"/>
    <n v="10.42"/>
    <n v="2"/>
    <s v="JBER"/>
  </r>
  <r>
    <d v="2012-08-02T00:00:00"/>
    <d v="1899-12-30T00:46:26"/>
    <d v="2012-08-02T00:46:26"/>
    <d v="2012-08-02T00:00:00"/>
    <x v="5"/>
    <d v="2012-08-02T00:00:00"/>
    <d v="2012-08-01T20:07:00"/>
    <x v="664"/>
    <s v="Up"/>
    <n v="1"/>
    <n v="11.53"/>
    <n v="87.3"/>
    <n v="2"/>
    <n v="2"/>
    <n v="9.59"/>
    <n v="10.42"/>
    <n v="2"/>
    <s v="JBER"/>
  </r>
  <r>
    <d v="2012-08-02T00:00:00"/>
    <d v="1899-12-30T01:00:26"/>
    <d v="2012-08-02T01:00:26"/>
    <d v="2012-08-02T01:00:00"/>
    <x v="6"/>
    <d v="2012-08-02T00:00:00"/>
    <d v="2012-08-01T20:07:00"/>
    <x v="665"/>
    <s v="Up"/>
    <n v="1"/>
    <n v="5.09"/>
    <n v="68.8"/>
    <n v="1"/>
    <n v="2"/>
    <n v="9.59"/>
    <n v="10.42"/>
    <n v="2"/>
    <s v="JBER"/>
  </r>
  <r>
    <d v="2012-08-02T00:00:00"/>
    <d v="1899-12-30T01:06:01"/>
    <d v="2012-08-02T01:06:01"/>
    <d v="2012-08-02T01:00:00"/>
    <x v="6"/>
    <d v="2012-08-02T00:00:00"/>
    <d v="2012-08-01T20:07:00"/>
    <x v="666"/>
    <s v="Up"/>
    <n v="1"/>
    <n v="1.52"/>
    <n v="93.8"/>
    <n v="1"/>
    <n v="2"/>
    <n v="9.59"/>
    <n v="10.42"/>
    <n v="2"/>
    <s v="JBER"/>
  </r>
  <r>
    <d v="2012-08-02T00:00:00"/>
    <d v="1899-12-30T01:08:13"/>
    <d v="2012-08-02T01:08:13"/>
    <d v="2012-08-02T01:00:00"/>
    <x v="6"/>
    <d v="2012-08-02T00:00:00"/>
    <d v="2012-08-01T20:07:00"/>
    <x v="667"/>
    <s v="Up"/>
    <n v="1"/>
    <n v="2.56"/>
    <n v="74.2"/>
    <n v="1"/>
    <n v="2"/>
    <n v="9.59"/>
    <n v="10.42"/>
    <n v="2"/>
    <s v="JBER"/>
  </r>
  <r>
    <d v="2012-08-02T00:00:00"/>
    <d v="1899-12-30T01:14:54"/>
    <d v="2012-08-02T01:14:54"/>
    <d v="2012-08-02T01:00:00"/>
    <x v="6"/>
    <d v="2012-08-02T00:00:00"/>
    <d v="2012-08-01T20:07:00"/>
    <x v="668"/>
    <s v="Up"/>
    <n v="1"/>
    <n v="2.4900000000000002"/>
    <n v="86.1"/>
    <n v="1"/>
    <n v="2"/>
    <n v="9.59"/>
    <n v="10.42"/>
    <n v="2"/>
    <s v="JBER"/>
  </r>
  <r>
    <d v="2012-08-02T00:00:00"/>
    <d v="1899-12-30T01:44:35"/>
    <d v="2012-08-02T01:44:35"/>
    <d v="2012-08-02T01:00:00"/>
    <x v="6"/>
    <d v="2012-08-02T03:00:00"/>
    <d v="2012-08-01T20:07:00"/>
    <x v="669"/>
    <s v="Up"/>
    <n v="1"/>
    <n v="3.67"/>
    <n v="68.599999999999994"/>
    <n v="1"/>
    <n v="2"/>
    <n v="9.59"/>
    <n v="10.42"/>
    <n v="2"/>
    <s v="JBER"/>
  </r>
  <r>
    <d v="2012-08-02T00:00:00"/>
    <d v="1899-12-30T01:44:59"/>
    <d v="2012-08-02T01:44:59"/>
    <d v="2012-08-02T01:00:00"/>
    <x v="6"/>
    <d v="2012-08-02T03:00:00"/>
    <d v="2012-08-01T20:07:00"/>
    <x v="670"/>
    <s v="Up"/>
    <n v="1"/>
    <n v="1.98"/>
    <n v="81.599999999999994"/>
    <n v="1"/>
    <n v="2"/>
    <n v="9.59"/>
    <n v="10.42"/>
    <n v="2"/>
    <s v="JBER"/>
  </r>
  <r>
    <d v="2012-08-02T00:00:00"/>
    <d v="1899-12-30T02:34:05"/>
    <d v="2012-08-02T02:34:05"/>
    <d v="2012-08-02T02:00:00"/>
    <x v="2"/>
    <d v="2012-08-02T03:00:00"/>
    <d v="2012-08-01T20:07:00"/>
    <x v="671"/>
    <s v="Up"/>
    <n v="1"/>
    <n v="8.73"/>
    <n v="72.5"/>
    <n v="1"/>
    <n v="2"/>
    <n v="9.59"/>
    <n v="10.42"/>
    <n v="2"/>
    <s v="JBER"/>
  </r>
  <r>
    <d v="2012-08-02T00:00:00"/>
    <d v="1899-12-30T02:44:02"/>
    <d v="2012-08-02T02:44:02"/>
    <d v="2012-08-02T02:00:00"/>
    <x v="2"/>
    <d v="2012-08-02T03:00:00"/>
    <d v="2012-08-01T20:07:00"/>
    <x v="672"/>
    <s v="Up"/>
    <n v="1"/>
    <n v="2.5299999999999998"/>
    <n v="82.6"/>
    <n v="1"/>
    <n v="2"/>
    <n v="9.59"/>
    <n v="10.42"/>
    <n v="2"/>
    <s v="JBER"/>
  </r>
  <r>
    <d v="2012-08-02T00:00:00"/>
    <d v="1899-12-30T05:36:50"/>
    <d v="2012-08-02T05:36:50"/>
    <d v="2012-08-02T05:00:00"/>
    <x v="18"/>
    <d v="2012-08-02T06:00:00"/>
    <d v="2012-08-01T20:07:00"/>
    <x v="673"/>
    <s v="Up"/>
    <n v="1"/>
    <n v="2.5299999999999998"/>
    <n v="47.5"/>
    <n v="1"/>
    <n v="2"/>
    <n v="9.59"/>
    <n v="10.42"/>
    <n v="2"/>
    <s v="JBER"/>
  </r>
  <r>
    <d v="2012-08-03T00:00:00"/>
    <d v="1899-12-30T15:14:01"/>
    <d v="2012-08-03T15:14:01"/>
    <d v="2012-08-03T15:00:00"/>
    <x v="10"/>
    <d v="2012-08-03T15:00:00"/>
    <d v="2012-08-03T08:35:00"/>
    <x v="603"/>
    <s v="Up"/>
    <n v="1"/>
    <n v="1.7"/>
    <n v="67.900000000000006"/>
    <n v="1"/>
    <n v="2"/>
    <n v="9.59"/>
    <n v="10.42"/>
    <n v="2"/>
    <s v="JBER"/>
  </r>
  <r>
    <d v="2012-08-03T00:00:00"/>
    <d v="1899-12-30T15:32:00"/>
    <d v="2012-08-03T15:32:00"/>
    <d v="2012-08-03T15:00:00"/>
    <x v="10"/>
    <d v="2012-08-03T15:00:00"/>
    <d v="2012-08-03T08:35:00"/>
    <x v="674"/>
    <s v="Up"/>
    <n v="1"/>
    <n v="3.97"/>
    <n v="74.900000000000006"/>
    <n v="1"/>
    <n v="2"/>
    <n v="9.59"/>
    <n v="10.42"/>
    <n v="2"/>
    <s v="JBER"/>
  </r>
  <r>
    <d v="2012-08-03T00:00:00"/>
    <d v="1899-12-30T15:34:26"/>
    <d v="2012-08-03T15:34:26"/>
    <d v="2012-08-03T15:00:00"/>
    <x v="10"/>
    <d v="2012-08-03T15:00:00"/>
    <d v="2012-08-03T08:35:00"/>
    <x v="675"/>
    <s v="Up"/>
    <n v="1"/>
    <n v="2.42"/>
    <n v="85.1"/>
    <n v="1"/>
    <n v="2"/>
    <n v="9.59"/>
    <n v="10.42"/>
    <n v="2"/>
    <s v="JBER"/>
  </r>
  <r>
    <d v="2012-08-03T00:00:00"/>
    <d v="1899-12-30T15:37:00"/>
    <d v="2012-08-03T15:37:00"/>
    <d v="2012-08-03T15:00:00"/>
    <x v="10"/>
    <d v="2012-08-03T15:00:00"/>
    <d v="2012-08-03T08:35:00"/>
    <x v="676"/>
    <s v="Up"/>
    <n v="1"/>
    <n v="3.57"/>
    <n v="84.7"/>
    <n v="1"/>
    <n v="2"/>
    <n v="9.59"/>
    <n v="10.42"/>
    <n v="2"/>
    <s v="JBER"/>
  </r>
  <r>
    <d v="2012-08-03T00:00:00"/>
    <d v="1899-12-30T15:43:09"/>
    <d v="2012-08-03T15:43:09"/>
    <d v="2012-08-03T15:00:00"/>
    <x v="10"/>
    <d v="2012-08-03T15:00:00"/>
    <d v="2012-08-03T08:35:00"/>
    <x v="677"/>
    <s v="Up"/>
    <n v="1"/>
    <n v="2.19"/>
    <n v="78.3"/>
    <n v="1"/>
    <n v="2"/>
    <n v="9.59"/>
    <n v="10.42"/>
    <n v="2"/>
    <s v="JBER"/>
  </r>
  <r>
    <d v="2012-08-03T00:00:00"/>
    <d v="1899-12-30T15:43:09"/>
    <d v="2012-08-03T15:43:09"/>
    <d v="2012-08-03T15:00:00"/>
    <x v="10"/>
    <d v="2012-08-03T15:00:00"/>
    <d v="2012-08-03T08:35:00"/>
    <x v="677"/>
    <s v="Up"/>
    <n v="1"/>
    <n v="1.8"/>
    <n v="73.099999999999994"/>
    <n v="1"/>
    <n v="2"/>
    <n v="9.59"/>
    <n v="10.42"/>
    <n v="2"/>
    <s v="JBER"/>
  </r>
  <r>
    <d v="2012-08-03T00:00:00"/>
    <d v="1899-12-30T16:07:52"/>
    <d v="2012-08-03T16:07:52"/>
    <d v="2012-08-03T16:00:00"/>
    <x v="11"/>
    <d v="2012-08-03T15:00:00"/>
    <d v="2012-08-03T08:35:00"/>
    <x v="678"/>
    <s v="Up"/>
    <n v="1"/>
    <n v="3.52"/>
    <n v="79.8"/>
    <n v="1"/>
    <n v="2"/>
    <n v="9.59"/>
    <n v="10.42"/>
    <n v="2"/>
    <s v="JBER"/>
  </r>
  <r>
    <d v="2012-08-03T00:00:00"/>
    <d v="1899-12-30T16:30:30"/>
    <d v="2012-08-03T16:30:30"/>
    <d v="2012-08-03T16:00:00"/>
    <x v="11"/>
    <d v="2012-08-03T18:00:00"/>
    <d v="2012-08-03T08:35:00"/>
    <x v="679"/>
    <s v="Up"/>
    <n v="1"/>
    <n v="3.1"/>
    <n v="71.099999999999994"/>
    <n v="1"/>
    <n v="2"/>
    <n v="9.59"/>
    <n v="10.42"/>
    <n v="2"/>
    <s v="JBER"/>
  </r>
  <r>
    <d v="2012-08-03T00:00:00"/>
    <d v="1899-12-30T17:03:44"/>
    <d v="2012-08-03T17:03:44"/>
    <d v="2012-08-03T17:00:00"/>
    <x v="13"/>
    <d v="2012-08-03T18:00:00"/>
    <d v="2012-08-03T08:35:00"/>
    <x v="680"/>
    <s v="Up"/>
    <n v="1"/>
    <n v="4.9800000000000004"/>
    <n v="68.599999999999994"/>
    <n v="1"/>
    <n v="2"/>
    <n v="9.59"/>
    <n v="10.42"/>
    <n v="2"/>
    <s v="JBER"/>
  </r>
  <r>
    <d v="2012-08-03T00:00:00"/>
    <d v="1899-12-30T17:04:05"/>
    <d v="2012-08-03T17:04:05"/>
    <d v="2012-08-03T17:00:00"/>
    <x v="13"/>
    <d v="2012-08-03T18:00:00"/>
    <d v="2012-08-03T08:35:00"/>
    <x v="681"/>
    <s v="Up"/>
    <n v="1"/>
    <n v="4.51"/>
    <n v="62.5"/>
    <n v="1"/>
    <n v="2"/>
    <n v="9.59"/>
    <n v="10.42"/>
    <n v="2"/>
    <s v="JBER"/>
  </r>
  <r>
    <d v="2012-08-03T00:00:00"/>
    <d v="1899-12-30T17:04:15"/>
    <d v="2012-08-03T17:04:15"/>
    <d v="2012-08-03T17:00:00"/>
    <x v="13"/>
    <d v="2012-08-03T18:00:00"/>
    <d v="2012-08-03T08:35:00"/>
    <x v="682"/>
    <s v="Up"/>
    <n v="1"/>
    <n v="2.37"/>
    <n v="67.8"/>
    <n v="1"/>
    <n v="2"/>
    <n v="9.59"/>
    <n v="10.42"/>
    <n v="2"/>
    <s v="JBER"/>
  </r>
  <r>
    <d v="2012-08-03T00:00:00"/>
    <d v="1899-12-30T17:10:51"/>
    <d v="2012-08-03T17:10:51"/>
    <d v="2012-08-03T17:00:00"/>
    <x v="13"/>
    <d v="2012-08-03T18:00:00"/>
    <d v="2012-08-03T08:35:00"/>
    <x v="683"/>
    <s v="Up"/>
    <n v="1"/>
    <n v="3.08"/>
    <n v="74.7"/>
    <n v="1"/>
    <n v="2"/>
    <n v="9.59"/>
    <n v="10.42"/>
    <n v="2"/>
    <s v="JBER"/>
  </r>
  <r>
    <d v="2012-08-03T00:00:00"/>
    <d v="1899-12-30T17:12:15"/>
    <d v="2012-08-03T17:12:15"/>
    <d v="2012-08-03T17:00:00"/>
    <x v="13"/>
    <d v="2012-08-03T18:00:00"/>
    <d v="2012-08-03T08:35:00"/>
    <x v="684"/>
    <s v="Up"/>
    <n v="1"/>
    <n v="5.9"/>
    <n v="72.3"/>
    <n v="1"/>
    <n v="2"/>
    <n v="9.59"/>
    <n v="10.42"/>
    <n v="2"/>
    <s v="JBER"/>
  </r>
  <r>
    <d v="2012-08-03T00:00:00"/>
    <d v="1899-12-30T17:34:06"/>
    <d v="2012-08-03T17:34:06"/>
    <d v="2012-08-03T17:00:00"/>
    <x v="13"/>
    <d v="2012-08-03T18:00:00"/>
    <d v="2012-08-03T08:35:00"/>
    <x v="685"/>
    <s v="Up"/>
    <n v="1"/>
    <n v="1.98"/>
    <n v="103.5"/>
    <n v="1"/>
    <n v="2"/>
    <n v="9.59"/>
    <n v="10.42"/>
    <n v="2"/>
    <s v="JBER"/>
  </r>
  <r>
    <d v="2012-08-03T00:00:00"/>
    <d v="1899-12-30T17:39:27"/>
    <d v="2012-08-03T17:39:27"/>
    <d v="2012-08-03T17:00:00"/>
    <x v="13"/>
    <d v="2012-08-03T18:00:00"/>
    <d v="2012-08-03T08:35:00"/>
    <x v="686"/>
    <s v="Up"/>
    <n v="1"/>
    <n v="3.51"/>
    <n v="88.7"/>
    <n v="1"/>
    <n v="2"/>
    <n v="9.59"/>
    <n v="10.42"/>
    <n v="2"/>
    <s v="JBER"/>
  </r>
  <r>
    <d v="2012-08-03T00:00:00"/>
    <d v="1899-12-30T17:40:34"/>
    <d v="2012-08-03T17:40:34"/>
    <d v="2012-08-03T17:00:00"/>
    <x v="13"/>
    <d v="2012-08-03T18:00:00"/>
    <d v="2012-08-03T08:35:00"/>
    <x v="687"/>
    <s v="Up"/>
    <n v="1"/>
    <n v="2.0099999999999998"/>
    <n v="82"/>
    <n v="1"/>
    <n v="2"/>
    <n v="9.59"/>
    <n v="10.42"/>
    <n v="2"/>
    <s v="JBER"/>
  </r>
  <r>
    <d v="2012-08-03T00:00:00"/>
    <d v="1899-12-30T18:03:41"/>
    <d v="2012-08-03T18:03:41"/>
    <d v="2012-08-03T18:00:00"/>
    <x v="14"/>
    <d v="2012-08-03T18:00:00"/>
    <d v="2012-08-03T08:35:00"/>
    <x v="688"/>
    <s v="Up"/>
    <n v="1"/>
    <n v="4.2300000000000004"/>
    <n v="60.9"/>
    <n v="1"/>
    <n v="2"/>
    <n v="9.59"/>
    <n v="10.42"/>
    <n v="2"/>
    <s v="JBER"/>
  </r>
  <r>
    <d v="2012-08-03T00:00:00"/>
    <d v="1899-12-30T18:08:59"/>
    <d v="2012-08-03T18:08:59"/>
    <d v="2012-08-03T18:00:00"/>
    <x v="14"/>
    <d v="2012-08-03T18:00:00"/>
    <d v="2012-08-03T08:35:00"/>
    <x v="689"/>
    <s v="Up"/>
    <n v="1"/>
    <n v="3.81"/>
    <n v="74.099999999999994"/>
    <n v="1"/>
    <n v="2"/>
    <n v="9.59"/>
    <n v="10.42"/>
    <n v="2"/>
    <s v="JBER"/>
  </r>
  <r>
    <d v="2012-08-03T00:00:00"/>
    <d v="1899-12-30T18:09:54"/>
    <d v="2012-08-03T18:09:54"/>
    <d v="2012-08-03T18:00:00"/>
    <x v="14"/>
    <d v="2012-08-03T18:00:00"/>
    <d v="2012-08-03T08:35:00"/>
    <x v="690"/>
    <s v="Up"/>
    <n v="1"/>
    <n v="3.52"/>
    <n v="80.099999999999994"/>
    <n v="1"/>
    <n v="2"/>
    <n v="9.59"/>
    <n v="10.42"/>
    <n v="2"/>
    <s v="JBER"/>
  </r>
  <r>
    <d v="2012-08-03T00:00:00"/>
    <d v="1899-12-30T18:12:35"/>
    <d v="2012-08-03T18:12:35"/>
    <d v="2012-08-03T18:00:00"/>
    <x v="14"/>
    <d v="2012-08-03T18:00:00"/>
    <d v="2012-08-03T08:35:00"/>
    <x v="691"/>
    <s v="Up"/>
    <n v="1"/>
    <n v="4.08"/>
    <n v="79"/>
    <n v="1"/>
    <n v="2"/>
    <n v="9.59"/>
    <n v="10.42"/>
    <n v="2"/>
    <s v="JBER"/>
  </r>
  <r>
    <d v="2012-08-03T00:00:00"/>
    <d v="1899-12-30T18:14:50"/>
    <d v="2012-08-03T18:14:50"/>
    <d v="2012-08-03T18:00:00"/>
    <x v="14"/>
    <d v="2012-08-03T18:00:00"/>
    <d v="2012-08-03T08:35:00"/>
    <x v="692"/>
    <s v="Up"/>
    <n v="1"/>
    <n v="8.7200000000000006"/>
    <n v="72.3"/>
    <n v="1"/>
    <n v="2"/>
    <n v="9.59"/>
    <n v="10.42"/>
    <n v="2"/>
    <s v="JBER"/>
  </r>
  <r>
    <d v="2012-08-03T00:00:00"/>
    <d v="1899-12-30T18:34:04"/>
    <d v="2012-08-03T18:34:04"/>
    <d v="2012-08-03T18:00:00"/>
    <x v="14"/>
    <d v="2012-08-03T18:00:00"/>
    <d v="2012-08-03T08:35:00"/>
    <x v="693"/>
    <s v="Up"/>
    <n v="1"/>
    <n v="2.75"/>
    <n v="63.6"/>
    <n v="1"/>
    <n v="2"/>
    <n v="9.59"/>
    <n v="10.42"/>
    <n v="2"/>
    <s v="JBER"/>
  </r>
  <r>
    <d v="2012-08-03T00:00:00"/>
    <d v="1899-12-30T18:36:14"/>
    <d v="2012-08-03T18:36:14"/>
    <d v="2012-08-03T18:00:00"/>
    <x v="14"/>
    <d v="2012-08-03T18:00:00"/>
    <d v="2012-08-03T08:35:00"/>
    <x v="694"/>
    <s v="Up"/>
    <n v="1"/>
    <n v="2.69"/>
    <n v="66.7"/>
    <n v="1"/>
    <n v="2"/>
    <n v="9.59"/>
    <n v="10.42"/>
    <n v="2"/>
    <s v="JBER"/>
  </r>
  <r>
    <d v="2012-08-03T00:00:00"/>
    <d v="1899-12-30T18:37:00"/>
    <d v="2012-08-03T18:37:00"/>
    <d v="2012-08-03T18:00:00"/>
    <x v="14"/>
    <d v="2012-08-03T18:00:00"/>
    <d v="2012-08-03T08:35:00"/>
    <x v="189"/>
    <s v="Up"/>
    <n v="1"/>
    <n v="6.09"/>
    <n v="74.400000000000006"/>
    <n v="1"/>
    <n v="2"/>
    <n v="9.59"/>
    <n v="10.42"/>
    <n v="2"/>
    <s v="JBER"/>
  </r>
  <r>
    <d v="2012-08-03T00:00:00"/>
    <d v="1899-12-30T19:02:04"/>
    <d v="2012-08-03T19:02:04"/>
    <d v="2012-08-03T19:00:00"/>
    <x v="23"/>
    <d v="2012-08-03T18:00:00"/>
    <d v="2012-08-03T08:35:00"/>
    <x v="695"/>
    <s v="Up"/>
    <n v="1"/>
    <n v="1.76"/>
    <n v="77.2"/>
    <n v="1"/>
    <n v="2"/>
    <n v="9.59"/>
    <n v="10.42"/>
    <n v="2"/>
    <s v="JBER"/>
  </r>
  <r>
    <d v="2012-08-03T00:00:00"/>
    <d v="1899-12-30T19:02:17"/>
    <d v="2012-08-03T19:02:17"/>
    <d v="2012-08-03T19:00:00"/>
    <x v="23"/>
    <d v="2012-08-03T18:00:00"/>
    <d v="2012-08-03T08:35:00"/>
    <x v="696"/>
    <s v="Up"/>
    <n v="1"/>
    <n v="2.48"/>
    <n v="84.5"/>
    <n v="1"/>
    <n v="2"/>
    <n v="9.59"/>
    <n v="10.42"/>
    <n v="2"/>
    <s v="JBER"/>
  </r>
  <r>
    <d v="2012-08-03T00:00:00"/>
    <d v="1899-12-30T19:02:54"/>
    <d v="2012-08-03T19:02:54"/>
    <d v="2012-08-03T19:00:00"/>
    <x v="23"/>
    <d v="2012-08-03T18:00:00"/>
    <d v="2012-08-03T08:35:00"/>
    <x v="697"/>
    <s v="Up"/>
    <n v="1"/>
    <n v="3.5"/>
    <n v="87.9"/>
    <n v="1"/>
    <n v="2"/>
    <n v="9.59"/>
    <n v="10.42"/>
    <n v="2"/>
    <s v="JBER"/>
  </r>
  <r>
    <d v="2012-08-03T00:00:00"/>
    <d v="1899-12-30T19:09:19"/>
    <d v="2012-08-03T19:09:19"/>
    <d v="2012-08-03T19:00:00"/>
    <x v="23"/>
    <d v="2012-08-03T18:00:00"/>
    <d v="2012-08-03T08:35:00"/>
    <x v="698"/>
    <s v="Up"/>
    <n v="1"/>
    <n v="5.62"/>
    <n v="80.3"/>
    <n v="1"/>
    <n v="2"/>
    <n v="9.59"/>
    <n v="10.42"/>
    <n v="2"/>
    <s v="JBER"/>
  </r>
  <r>
    <d v="2012-08-03T00:00:00"/>
    <d v="1899-12-30T19:10:17"/>
    <d v="2012-08-03T19:10:17"/>
    <d v="2012-08-03T19:00:00"/>
    <x v="23"/>
    <d v="2012-08-03T18:00:00"/>
    <d v="2012-08-03T08:35:00"/>
    <x v="699"/>
    <s v="Up"/>
    <n v="1"/>
    <n v="2.94"/>
    <n v="68.7"/>
    <n v="1"/>
    <n v="2"/>
    <n v="9.59"/>
    <n v="10.42"/>
    <n v="2"/>
    <s v="JBER"/>
  </r>
  <r>
    <d v="2012-08-03T00:00:00"/>
    <d v="1899-12-30T19:11:38"/>
    <d v="2012-08-03T19:11:38"/>
    <d v="2012-08-03T19:00:00"/>
    <x v="23"/>
    <d v="2012-08-03T18:00:00"/>
    <d v="2012-08-03T08:35:00"/>
    <x v="700"/>
    <s v="Up"/>
    <n v="1"/>
    <n v="3.12"/>
    <n v="93.4"/>
    <n v="1"/>
    <n v="2"/>
    <n v="9.59"/>
    <n v="10.42"/>
    <n v="2"/>
    <s v="JBER"/>
  </r>
  <r>
    <d v="2012-08-03T00:00:00"/>
    <d v="1899-12-30T19:13:51"/>
    <d v="2012-08-03T19:13:51"/>
    <d v="2012-08-03T19:00:00"/>
    <x v="23"/>
    <d v="2012-08-03T18:00:00"/>
    <d v="2012-08-03T08:35:00"/>
    <x v="701"/>
    <s v="Up"/>
    <n v="1"/>
    <n v="2.7"/>
    <n v="89.3"/>
    <n v="1"/>
    <n v="2"/>
    <n v="9.59"/>
    <n v="10.42"/>
    <n v="2"/>
    <s v="JBER"/>
  </r>
  <r>
    <d v="2012-08-03T00:00:00"/>
    <d v="1899-12-30T19:14:46"/>
    <d v="2012-08-03T19:14:46"/>
    <d v="2012-08-03T19:00:00"/>
    <x v="23"/>
    <d v="2012-08-03T18:00:00"/>
    <d v="2012-08-03T08:35:00"/>
    <x v="702"/>
    <s v="Up"/>
    <n v="1"/>
    <n v="3.41"/>
    <n v="78.7"/>
    <n v="1"/>
    <n v="2"/>
    <n v="9.59"/>
    <n v="10.42"/>
    <n v="2"/>
    <s v="JBER"/>
  </r>
  <r>
    <d v="2012-08-03T00:00:00"/>
    <d v="1899-12-30T19:31:16"/>
    <d v="2012-08-03T19:31:16"/>
    <d v="2012-08-03T19:00:00"/>
    <x v="23"/>
    <d v="2012-08-03T21:00:00"/>
    <d v="2012-08-03T08:35:00"/>
    <x v="703"/>
    <s v="Up"/>
    <n v="1"/>
    <n v="5.59"/>
    <n v="54.9"/>
    <n v="1"/>
    <n v="2"/>
    <n v="9.59"/>
    <n v="10.42"/>
    <n v="2"/>
    <s v="JBER"/>
  </r>
  <r>
    <d v="2012-08-03T00:00:00"/>
    <d v="1899-12-30T19:34:21"/>
    <d v="2012-08-03T19:34:21"/>
    <d v="2012-08-03T19:00:00"/>
    <x v="23"/>
    <d v="2012-08-03T21:00:00"/>
    <d v="2012-08-03T08:35:00"/>
    <x v="704"/>
    <s v="Up"/>
    <n v="1"/>
    <n v="5.61"/>
    <n v="86.5"/>
    <n v="1"/>
    <n v="2"/>
    <n v="9.59"/>
    <n v="10.42"/>
    <n v="2"/>
    <s v="JBER"/>
  </r>
  <r>
    <d v="2012-08-03T00:00:00"/>
    <d v="1899-12-30T19:36:29"/>
    <d v="2012-08-03T19:36:29"/>
    <d v="2012-08-03T19:00:00"/>
    <x v="23"/>
    <d v="2012-08-03T21:00:00"/>
    <d v="2012-08-03T08:35:00"/>
    <x v="705"/>
    <s v="Up"/>
    <n v="1"/>
    <n v="8.27"/>
    <n v="62.9"/>
    <n v="1"/>
    <n v="2"/>
    <n v="9.59"/>
    <n v="10.42"/>
    <n v="2"/>
    <s v="JBER"/>
  </r>
  <r>
    <d v="2012-08-03T00:00:00"/>
    <d v="1899-12-30T19:36:31"/>
    <d v="2012-08-03T19:36:31"/>
    <d v="2012-08-03T19:00:00"/>
    <x v="23"/>
    <d v="2012-08-03T21:00:00"/>
    <d v="2012-08-03T08:35:00"/>
    <x v="706"/>
    <s v="Up"/>
    <n v="1"/>
    <n v="4.7699999999999996"/>
    <n v="84.9"/>
    <n v="1"/>
    <n v="2"/>
    <n v="9.59"/>
    <n v="10.42"/>
    <n v="2"/>
    <s v="JBER"/>
  </r>
  <r>
    <d v="2012-08-03T00:00:00"/>
    <d v="1899-12-30T19:38:38"/>
    <d v="2012-08-03T19:38:38"/>
    <d v="2012-08-03T19:00:00"/>
    <x v="23"/>
    <d v="2012-08-03T21:00:00"/>
    <d v="2012-08-03T08:35:00"/>
    <x v="707"/>
    <s v="Up"/>
    <n v="1"/>
    <n v="4.05"/>
    <n v="76.400000000000006"/>
    <n v="1"/>
    <n v="2"/>
    <n v="9.59"/>
    <n v="10.42"/>
    <n v="2"/>
    <s v="JBER"/>
  </r>
  <r>
    <d v="2012-08-03T00:00:00"/>
    <d v="1899-12-30T19:39:47"/>
    <d v="2012-08-03T19:39:47"/>
    <d v="2012-08-03T19:00:00"/>
    <x v="23"/>
    <d v="2012-08-03T21:00:00"/>
    <d v="2012-08-03T08:35:00"/>
    <x v="708"/>
    <s v="Up"/>
    <n v="1"/>
    <n v="2.59"/>
    <n v="64.5"/>
    <n v="1"/>
    <n v="2"/>
    <n v="9.59"/>
    <n v="10.42"/>
    <n v="2"/>
    <s v="JBER"/>
  </r>
  <r>
    <d v="2012-08-03T00:00:00"/>
    <d v="1899-12-30T19:41:28"/>
    <d v="2012-08-03T19:41:28"/>
    <d v="2012-08-03T19:00:00"/>
    <x v="23"/>
    <d v="2012-08-03T21:00:00"/>
    <d v="2012-08-03T08:35:00"/>
    <x v="709"/>
    <s v="Up"/>
    <n v="1"/>
    <n v="2.71"/>
    <n v="68.400000000000006"/>
    <n v="1"/>
    <n v="2"/>
    <n v="9.59"/>
    <n v="10.42"/>
    <n v="2"/>
    <s v="JBER"/>
  </r>
  <r>
    <d v="2012-08-03T00:00:00"/>
    <d v="1899-12-30T19:41:28"/>
    <d v="2012-08-03T19:41:28"/>
    <d v="2012-08-03T19:00:00"/>
    <x v="23"/>
    <d v="2012-08-03T21:00:00"/>
    <d v="2012-08-03T08:35:00"/>
    <x v="709"/>
    <s v="Up"/>
    <n v="1"/>
    <n v="5.26"/>
    <n v="65.7"/>
    <n v="1"/>
    <n v="2"/>
    <n v="9.59"/>
    <n v="10.42"/>
    <n v="2"/>
    <s v="JBER"/>
  </r>
  <r>
    <d v="2012-08-03T00:00:00"/>
    <d v="1899-12-30T19:42:16"/>
    <d v="2012-08-03T19:42:16"/>
    <d v="2012-08-03T19:00:00"/>
    <x v="23"/>
    <d v="2012-08-03T21:00:00"/>
    <d v="2012-08-03T08:35:00"/>
    <x v="710"/>
    <s v="Up"/>
    <n v="1"/>
    <n v="10.039999999999999"/>
    <n v="77.900000000000006"/>
    <n v="1"/>
    <n v="2"/>
    <n v="9.59"/>
    <n v="10.42"/>
    <n v="1"/>
    <s v="JBER"/>
  </r>
  <r>
    <d v="2012-08-03T00:00:00"/>
    <d v="1899-12-30T19:44:59"/>
    <d v="2012-08-03T19:44:59"/>
    <d v="2012-08-03T19:00:00"/>
    <x v="23"/>
    <d v="2012-08-03T21:00:00"/>
    <d v="2012-08-03T08:35:00"/>
    <x v="711"/>
    <s v="Up"/>
    <n v="1"/>
    <n v="3.94"/>
    <n v="96.3"/>
    <n v="1"/>
    <n v="2"/>
    <n v="9.59"/>
    <n v="10.42"/>
    <n v="2"/>
    <s v="JBER"/>
  </r>
  <r>
    <d v="2012-08-03T00:00:00"/>
    <d v="1899-12-30T20:00:40"/>
    <d v="2012-08-03T20:00:40"/>
    <d v="2012-08-03T20:00:00"/>
    <x v="3"/>
    <d v="2012-08-03T21:00:00"/>
    <d v="2012-08-03T08:35:00"/>
    <x v="712"/>
    <s v="Up"/>
    <n v="1"/>
    <n v="5.79"/>
    <n v="71.7"/>
    <n v="1"/>
    <n v="2"/>
    <n v="9.59"/>
    <n v="10.42"/>
    <n v="2"/>
    <s v="JBER"/>
  </r>
  <r>
    <d v="2012-08-03T00:00:00"/>
    <d v="1899-12-30T20:06:06"/>
    <d v="2012-08-03T20:06:06"/>
    <d v="2012-08-03T20:00:00"/>
    <x v="3"/>
    <d v="2012-08-03T21:00:00"/>
    <d v="2012-08-03T08:35:00"/>
    <x v="713"/>
    <s v="Up"/>
    <n v="1"/>
    <n v="3.28"/>
    <n v="94.6"/>
    <n v="1"/>
    <n v="2"/>
    <n v="9.59"/>
    <n v="10.42"/>
    <n v="2"/>
    <s v="JBER"/>
  </r>
  <r>
    <d v="2012-08-03T00:00:00"/>
    <d v="1899-12-30T20:07:37"/>
    <d v="2012-08-03T20:07:37"/>
    <d v="2012-08-03T20:00:00"/>
    <x v="3"/>
    <d v="2012-08-03T21:00:00"/>
    <d v="2012-08-03T08:35:00"/>
    <x v="714"/>
    <s v="Up"/>
    <n v="1"/>
    <n v="2.56"/>
    <n v="73.3"/>
    <n v="1"/>
    <n v="2"/>
    <n v="9.59"/>
    <n v="10.42"/>
    <n v="2"/>
    <s v="JBER"/>
  </r>
  <r>
    <d v="2012-08-03T00:00:00"/>
    <d v="1899-12-30T20:32:02"/>
    <d v="2012-08-03T20:32:02"/>
    <d v="2012-08-03T20:00:00"/>
    <x v="3"/>
    <d v="2012-08-03T21:00:00"/>
    <d v="2012-08-03T08:35:00"/>
    <x v="715"/>
    <s v="Up"/>
    <n v="1"/>
    <n v="3.81"/>
    <n v="84.4"/>
    <n v="1"/>
    <n v="2"/>
    <n v="9.59"/>
    <n v="10.42"/>
    <n v="2"/>
    <s v="JBER"/>
  </r>
  <r>
    <d v="2012-08-03T00:00:00"/>
    <d v="1899-12-30T20:34:23"/>
    <d v="2012-08-03T20:34:23"/>
    <d v="2012-08-03T20:00:00"/>
    <x v="3"/>
    <d v="2012-08-03T21:00:00"/>
    <d v="2012-08-03T08:35:00"/>
    <x v="716"/>
    <s v="Up"/>
    <n v="1"/>
    <n v="4.49"/>
    <n v="63.6"/>
    <n v="1"/>
    <n v="2"/>
    <n v="9.59"/>
    <n v="10.42"/>
    <n v="2"/>
    <s v="JBER"/>
  </r>
  <r>
    <d v="2012-08-03T00:00:00"/>
    <d v="1899-12-30T20:36:44"/>
    <d v="2012-08-03T20:36:44"/>
    <d v="2012-08-03T20:00:00"/>
    <x v="3"/>
    <d v="2012-08-03T21:00:00"/>
    <d v="2012-08-03T08:35:00"/>
    <x v="717"/>
    <s v="Up"/>
    <n v="1"/>
    <n v="5.41"/>
    <n v="74.900000000000006"/>
    <n v="1"/>
    <n v="2"/>
    <n v="9.59"/>
    <n v="10.42"/>
    <n v="2"/>
    <s v="JBER"/>
  </r>
  <r>
    <d v="2012-08-03T00:00:00"/>
    <d v="1899-12-30T20:36:53"/>
    <d v="2012-08-03T20:36:53"/>
    <d v="2012-08-03T20:00:00"/>
    <x v="3"/>
    <d v="2012-08-03T21:00:00"/>
    <d v="2012-08-03T08:35:00"/>
    <x v="718"/>
    <s v="Up"/>
    <n v="1"/>
    <n v="3.84"/>
    <n v="79.8"/>
    <n v="1"/>
    <n v="2"/>
    <n v="9.59"/>
    <n v="10.42"/>
    <n v="2"/>
    <s v="JBER"/>
  </r>
  <r>
    <d v="2012-08-03T00:00:00"/>
    <d v="1899-12-30T20:39:02"/>
    <d v="2012-08-03T20:39:02"/>
    <d v="2012-08-03T20:00:00"/>
    <x v="3"/>
    <d v="2012-08-03T21:00:00"/>
    <d v="2012-08-03T08:35:00"/>
    <x v="719"/>
    <s v="Up"/>
    <n v="1"/>
    <n v="4.2300000000000004"/>
    <n v="60.3"/>
    <n v="1"/>
    <n v="2"/>
    <n v="9.59"/>
    <n v="10.42"/>
    <n v="2"/>
    <s v="JBER"/>
  </r>
  <r>
    <d v="2012-08-03T00:00:00"/>
    <d v="1899-12-30T20:40:01"/>
    <d v="2012-08-03T20:40:01"/>
    <d v="2012-08-03T20:00:00"/>
    <x v="3"/>
    <d v="2012-08-03T21:00:00"/>
    <d v="2012-08-03T08:35:00"/>
    <x v="720"/>
    <s v="Up"/>
    <n v="1"/>
    <n v="2.4300000000000002"/>
    <n v="83.9"/>
    <n v="1"/>
    <n v="2"/>
    <n v="9.59"/>
    <n v="10.42"/>
    <n v="2"/>
    <s v="JBER"/>
  </r>
  <r>
    <d v="2012-08-03T00:00:00"/>
    <d v="1899-12-30T20:44:11"/>
    <d v="2012-08-03T20:44:11"/>
    <d v="2012-08-03T20:00:00"/>
    <x v="3"/>
    <d v="2012-08-03T21:00:00"/>
    <d v="2012-08-03T08:35:00"/>
    <x v="721"/>
    <s v="Up"/>
    <n v="1"/>
    <n v="1.81"/>
    <n v="94.4"/>
    <n v="1"/>
    <n v="2"/>
    <n v="9.59"/>
    <n v="10.42"/>
    <n v="2"/>
    <s v="JBER"/>
  </r>
  <r>
    <d v="2012-08-03T00:00:00"/>
    <d v="1899-12-30T21:00:03"/>
    <d v="2012-08-03T21:00:03"/>
    <d v="2012-08-03T21:00:00"/>
    <x v="20"/>
    <d v="2012-08-03T21:00:00"/>
    <d v="2012-08-03T08:35:00"/>
    <x v="722"/>
    <s v="Up"/>
    <n v="1"/>
    <n v="2.52"/>
    <n v="68.400000000000006"/>
    <n v="1"/>
    <n v="2"/>
    <n v="9.59"/>
    <n v="10.42"/>
    <n v="2"/>
    <s v="JBER"/>
  </r>
  <r>
    <d v="2012-08-03T00:00:00"/>
    <d v="1899-12-30T21:01:03"/>
    <d v="2012-08-03T21:01:03"/>
    <d v="2012-08-03T21:00:00"/>
    <x v="20"/>
    <d v="2012-08-03T21:00:00"/>
    <d v="2012-08-03T08:35:00"/>
    <x v="723"/>
    <s v="Up"/>
    <n v="1"/>
    <n v="5.75"/>
    <n v="69.8"/>
    <n v="1"/>
    <n v="2"/>
    <n v="9.59"/>
    <n v="10.42"/>
    <n v="2"/>
    <s v="JBER"/>
  </r>
  <r>
    <d v="2012-08-03T00:00:00"/>
    <d v="1899-12-30T21:10:01"/>
    <d v="2012-08-03T21:10:01"/>
    <d v="2012-08-03T21:00:00"/>
    <x v="20"/>
    <d v="2012-08-03T21:00:00"/>
    <d v="2012-08-03T08:35:00"/>
    <x v="724"/>
    <s v="Up"/>
    <n v="1"/>
    <n v="4.53"/>
    <n v="78.2"/>
    <n v="1"/>
    <n v="2"/>
    <n v="9.59"/>
    <n v="10.42"/>
    <n v="2"/>
    <s v="JBER"/>
  </r>
  <r>
    <d v="2012-08-03T00:00:00"/>
    <d v="1899-12-30T21:41:27"/>
    <d v="2012-08-03T21:41:27"/>
    <d v="2012-08-03T21:00:00"/>
    <x v="20"/>
    <d v="2012-08-03T21:00:00"/>
    <d v="2012-08-03T21:17:00"/>
    <x v="725"/>
    <s v="Up"/>
    <n v="1"/>
    <n v="1.98"/>
    <n v="90.7"/>
    <n v="1"/>
    <n v="2"/>
    <n v="9.59"/>
    <n v="10.42"/>
    <n v="2"/>
    <s v="JBER"/>
  </r>
  <r>
    <d v="2012-08-03T00:00:00"/>
    <d v="1899-12-30T21:43:30"/>
    <d v="2012-08-03T21:43:30"/>
    <d v="2012-08-03T21:00:00"/>
    <x v="20"/>
    <d v="2012-08-03T21:00:00"/>
    <d v="2012-08-03T21:17:00"/>
    <x v="726"/>
    <s v="Up"/>
    <n v="1"/>
    <n v="2.2400000000000002"/>
    <n v="89"/>
    <n v="1"/>
    <n v="2"/>
    <n v="9.59"/>
    <n v="10.42"/>
    <n v="2"/>
    <s v="JBER"/>
  </r>
  <r>
    <d v="2012-08-03T00:00:00"/>
    <d v="1899-12-30T21:44:51"/>
    <d v="2012-08-03T21:44:51"/>
    <d v="2012-08-03T21:00:00"/>
    <x v="20"/>
    <d v="2012-08-03T21:00:00"/>
    <d v="2012-08-03T21:17:00"/>
    <x v="727"/>
    <s v="Up"/>
    <n v="1"/>
    <n v="2.84"/>
    <n v="87.4"/>
    <n v="1"/>
    <n v="2"/>
    <n v="9.59"/>
    <n v="10.42"/>
    <n v="2"/>
    <s v="JBER"/>
  </r>
  <r>
    <d v="2012-08-03T00:00:00"/>
    <d v="1899-12-30T22:00:08"/>
    <d v="2012-08-03T22:00:08"/>
    <d v="2012-08-03T22:00:00"/>
    <x v="22"/>
    <d v="2012-08-03T21:00:00"/>
    <d v="2012-08-03T21:17:00"/>
    <x v="728"/>
    <s v="Up"/>
    <n v="1"/>
    <n v="2.82"/>
    <n v="104.8"/>
    <n v="1"/>
    <n v="2"/>
    <n v="9.59"/>
    <n v="10.42"/>
    <n v="2"/>
    <s v="JBER"/>
  </r>
  <r>
    <d v="2012-08-03T00:00:00"/>
    <d v="1899-12-30T22:13:31"/>
    <d v="2012-08-03T22:13:31"/>
    <d v="2012-08-03T22:00:00"/>
    <x v="22"/>
    <d v="2012-08-03T21:00:00"/>
    <d v="2012-08-03T21:17:00"/>
    <x v="729"/>
    <s v="Up"/>
    <n v="1"/>
    <n v="2.1"/>
    <n v="68.8"/>
    <n v="1"/>
    <n v="2"/>
    <n v="9.59"/>
    <n v="10.42"/>
    <n v="2"/>
    <s v="JBER"/>
  </r>
  <r>
    <d v="2012-08-03T00:00:00"/>
    <d v="1899-12-30T22:34:49"/>
    <d v="2012-08-03T22:34:49"/>
    <d v="2012-08-03T22:00:00"/>
    <x v="22"/>
    <d v="2012-08-04T00:00:00"/>
    <d v="2012-08-03T21:17:00"/>
    <x v="730"/>
    <s v="Up"/>
    <n v="1"/>
    <n v="4.2"/>
    <n v="69.099999999999994"/>
    <n v="1"/>
    <n v="2"/>
    <n v="9.59"/>
    <n v="10.42"/>
    <n v="2"/>
    <s v="JBER"/>
  </r>
  <r>
    <d v="2012-08-03T00:00:00"/>
    <d v="1899-12-30T22:37:05"/>
    <d v="2012-08-03T22:37:05"/>
    <d v="2012-08-03T22:00:00"/>
    <x v="22"/>
    <d v="2012-08-04T00:00:00"/>
    <d v="2012-08-03T21:17:00"/>
    <x v="731"/>
    <s v="Up"/>
    <n v="1"/>
    <n v="3.3"/>
    <n v="97.9"/>
    <n v="1"/>
    <n v="2"/>
    <n v="9.59"/>
    <n v="10.42"/>
    <n v="2"/>
    <s v="JBER"/>
  </r>
  <r>
    <d v="2012-08-03T00:00:00"/>
    <d v="1899-12-30T22:38:15"/>
    <d v="2012-08-03T22:38:15"/>
    <d v="2012-08-03T22:00:00"/>
    <x v="22"/>
    <d v="2012-08-04T00:00:00"/>
    <d v="2012-08-03T21:17:00"/>
    <x v="732"/>
    <s v="Up"/>
    <n v="1"/>
    <n v="7.13"/>
    <n v="74.2"/>
    <n v="1"/>
    <n v="2"/>
    <n v="9.59"/>
    <n v="10.42"/>
    <n v="2"/>
    <s v="JBER"/>
  </r>
  <r>
    <d v="2012-08-03T00:00:00"/>
    <d v="1899-12-30T22:41:23"/>
    <d v="2012-08-03T22:41:23"/>
    <d v="2012-08-03T22:00:00"/>
    <x v="22"/>
    <d v="2012-08-04T00:00:00"/>
    <d v="2012-08-03T21:17:00"/>
    <x v="733"/>
    <s v="Up"/>
    <n v="1"/>
    <n v="2.1800000000000002"/>
    <n v="79.099999999999994"/>
    <n v="1"/>
    <n v="2"/>
    <n v="9.59"/>
    <n v="10.42"/>
    <n v="2"/>
    <s v="JBER"/>
  </r>
  <r>
    <d v="2012-08-03T00:00:00"/>
    <d v="1899-12-30T23:01:35"/>
    <d v="2012-08-03T23:01:35"/>
    <d v="2012-08-03T23:00:00"/>
    <x v="8"/>
    <d v="2012-08-04T00:00:00"/>
    <d v="2012-08-03T21:17:00"/>
    <x v="734"/>
    <s v="Up"/>
    <n v="1"/>
    <n v="3.61"/>
    <n v="83.1"/>
    <n v="1"/>
    <n v="2"/>
    <n v="9.59"/>
    <n v="10.42"/>
    <n v="2"/>
    <s v="JBER"/>
  </r>
  <r>
    <d v="2012-08-03T00:00:00"/>
    <d v="1899-12-30T23:35:00"/>
    <d v="2012-08-03T23:35:00"/>
    <d v="2012-08-03T23:00:00"/>
    <x v="8"/>
    <d v="2012-08-04T00:00:00"/>
    <d v="2012-08-03T21:17:00"/>
    <x v="735"/>
    <s v="Up"/>
    <n v="1"/>
    <n v="2.6"/>
    <n v="87.9"/>
    <n v="1"/>
    <n v="2"/>
    <n v="9.59"/>
    <n v="10.42"/>
    <n v="2"/>
    <s v="JBER"/>
  </r>
  <r>
    <d v="2012-08-04T00:00:00"/>
    <d v="1899-12-30T00:08:08"/>
    <d v="2012-08-04T00:08:08"/>
    <d v="2012-08-04T00:00:00"/>
    <x v="5"/>
    <d v="2012-08-04T00:00:00"/>
    <d v="2012-08-03T21:17:00"/>
    <x v="736"/>
    <s v="Up"/>
    <n v="1"/>
    <n v="2.92"/>
    <n v="88.1"/>
    <n v="1"/>
    <n v="2"/>
    <n v="9.59"/>
    <n v="10.42"/>
    <n v="2"/>
    <s v="JBER"/>
  </r>
  <r>
    <d v="2012-08-04T00:00:00"/>
    <d v="1899-12-30T00:13:17"/>
    <d v="2012-08-04T00:13:17"/>
    <d v="2012-08-04T00:00:00"/>
    <x v="5"/>
    <d v="2012-08-04T00:00:00"/>
    <d v="2012-08-03T21:17:00"/>
    <x v="737"/>
    <s v="Up"/>
    <n v="1"/>
    <n v="1.93"/>
    <n v="85.8"/>
    <n v="1"/>
    <n v="2"/>
    <n v="9.59"/>
    <n v="10.42"/>
    <n v="2"/>
    <s v="JBER"/>
  </r>
  <r>
    <d v="2012-08-04T00:00:00"/>
    <d v="1899-12-30T00:41:56"/>
    <d v="2012-08-04T00:41:56"/>
    <d v="2012-08-04T00:00:00"/>
    <x v="5"/>
    <d v="2012-08-04T00:00:00"/>
    <d v="2012-08-03T21:17:00"/>
    <x v="738"/>
    <s v="Up"/>
    <n v="1"/>
    <n v="2.68"/>
    <n v="93.2"/>
    <n v="1"/>
    <n v="2"/>
    <n v="9.59"/>
    <n v="10.42"/>
    <n v="2"/>
    <s v="JBER"/>
  </r>
  <r>
    <d v="2012-08-04T00:00:00"/>
    <d v="1899-12-30T01:36:22"/>
    <d v="2012-08-04T01:36:22"/>
    <d v="2012-08-04T01:00:00"/>
    <x v="6"/>
    <d v="2012-08-04T03:00:00"/>
    <d v="2012-08-03T21:17:00"/>
    <x v="739"/>
    <s v="Up"/>
    <n v="1"/>
    <n v="9.42"/>
    <n v="75"/>
    <n v="1"/>
    <n v="2"/>
    <n v="9.59"/>
    <n v="10.42"/>
    <n v="2"/>
    <s v="JBER"/>
  </r>
  <r>
    <d v="2012-08-04T00:00:00"/>
    <d v="1899-12-30T01:38:26"/>
    <d v="2012-08-04T01:38:26"/>
    <d v="2012-08-04T01:00:00"/>
    <x v="6"/>
    <d v="2012-08-04T03:00:00"/>
    <d v="2012-08-03T21:17:00"/>
    <x v="740"/>
    <s v="Up"/>
    <n v="1"/>
    <n v="4.72"/>
    <n v="73.400000000000006"/>
    <n v="1"/>
    <n v="2"/>
    <n v="9.59"/>
    <n v="10.42"/>
    <n v="2"/>
    <s v="JBER"/>
  </r>
  <r>
    <d v="2012-08-04T00:00:00"/>
    <d v="1899-12-30T02:02:56"/>
    <d v="2012-08-04T02:02:56"/>
    <d v="2012-08-04T02:00:00"/>
    <x v="2"/>
    <d v="2012-08-04T03:00:00"/>
    <d v="2012-08-03T21:17:00"/>
    <x v="741"/>
    <s v="Up"/>
    <n v="1"/>
    <n v="2.17"/>
    <n v="83.7"/>
    <n v="1"/>
    <n v="2"/>
    <n v="9.59"/>
    <n v="10.42"/>
    <n v="2"/>
    <s v="JBER"/>
  </r>
  <r>
    <d v="2012-08-04T00:00:00"/>
    <d v="1899-12-30T02:38:34"/>
    <d v="2012-08-04T02:38:34"/>
    <d v="2012-08-04T02:00:00"/>
    <x v="2"/>
    <d v="2012-08-04T03:00:00"/>
    <d v="2012-08-03T21:17:00"/>
    <x v="742"/>
    <s v="Up"/>
    <n v="1"/>
    <n v="2.23"/>
    <n v="87.9"/>
    <n v="1"/>
    <n v="2"/>
    <n v="9.59"/>
    <n v="10.42"/>
    <n v="2"/>
    <s v="JBER"/>
  </r>
  <r>
    <d v="2012-08-04T00:00:00"/>
    <d v="1899-12-30T03:06:19"/>
    <d v="2012-08-04T03:06:19"/>
    <d v="2012-08-04T03:00:00"/>
    <x v="4"/>
    <d v="2012-08-04T03:00:00"/>
    <d v="2012-08-03T21:17:00"/>
    <x v="743"/>
    <s v="Up"/>
    <n v="1"/>
    <n v="5.46"/>
    <n v="60.1"/>
    <n v="1"/>
    <n v="2"/>
    <n v="9.59"/>
    <n v="10.42"/>
    <n v="2"/>
    <s v="JBER"/>
  </r>
  <r>
    <d v="2012-08-04T00:00:00"/>
    <d v="1899-12-30T06:01:04"/>
    <d v="2012-08-04T06:01:04"/>
    <d v="2012-08-04T06:00:00"/>
    <x v="7"/>
    <d v="2012-08-04T06:00:00"/>
    <d v="2012-08-03T21:17:00"/>
    <x v="744"/>
    <s v="Up"/>
    <n v="1"/>
    <n v="4.3600000000000003"/>
    <n v="52.9"/>
    <n v="1"/>
    <n v="2"/>
    <n v="9.59"/>
    <n v="10.42"/>
    <n v="2"/>
    <s v="JBER"/>
  </r>
  <r>
    <d v="2012-08-04T00:00:00"/>
    <d v="1899-12-30T06:10:32"/>
    <d v="2012-08-04T06:10:32"/>
    <d v="2012-08-04T06:00:00"/>
    <x v="7"/>
    <d v="2012-08-04T06:00:00"/>
    <d v="2012-08-03T21:17:00"/>
    <x v="745"/>
    <s v="Up"/>
    <n v="1"/>
    <n v="2.61"/>
    <n v="101.5"/>
    <n v="1"/>
    <n v="2"/>
    <n v="9.59"/>
    <n v="10.42"/>
    <n v="2"/>
    <s v="JBER"/>
  </r>
  <r>
    <d v="2012-08-04T00:00:00"/>
    <d v="1899-12-30T07:38:11"/>
    <d v="2012-08-04T07:38:11"/>
    <d v="2012-08-04T07:00:00"/>
    <x v="15"/>
    <d v="2012-08-04T09:00:00"/>
    <d v="2012-08-03T21:17:00"/>
    <x v="746"/>
    <s v="Up"/>
    <n v="1"/>
    <n v="2.21"/>
    <n v="88.4"/>
    <n v="1"/>
    <n v="2"/>
    <n v="9.59"/>
    <n v="10.42"/>
    <n v="2"/>
    <s v="JBER"/>
  </r>
  <r>
    <d v="2012-08-04T00:00:00"/>
    <d v="1899-12-30T07:40:51"/>
    <d v="2012-08-04T07:40:51"/>
    <d v="2012-08-04T07:00:00"/>
    <x v="15"/>
    <d v="2012-08-04T09:00:00"/>
    <d v="2012-08-03T21:17:00"/>
    <x v="747"/>
    <s v="Up"/>
    <n v="1"/>
    <n v="3.18"/>
    <n v="89.6"/>
    <n v="1"/>
    <n v="2"/>
    <n v="9.59"/>
    <n v="10.42"/>
    <n v="2"/>
    <s v="JBER"/>
  </r>
  <r>
    <d v="2012-08-04T00:00:00"/>
    <d v="1899-12-30T07:42:36"/>
    <d v="2012-08-04T07:42:36"/>
    <d v="2012-08-04T07:00:00"/>
    <x v="15"/>
    <d v="2012-08-04T09:00:00"/>
    <d v="2012-08-03T21:17:00"/>
    <x v="748"/>
    <s v="Up"/>
    <n v="1"/>
    <n v="2.35"/>
    <n v="73.599999999999994"/>
    <n v="1"/>
    <n v="2"/>
    <n v="9.59"/>
    <n v="10.42"/>
    <n v="2"/>
    <s v="JBER"/>
  </r>
  <r>
    <d v="2012-08-04T00:00:00"/>
    <d v="1899-12-30T08:00:08"/>
    <d v="2012-08-04T08:00:08"/>
    <d v="2012-08-04T08:00:00"/>
    <x v="16"/>
    <d v="2012-08-04T09:00:00"/>
    <d v="2012-08-03T21:17:00"/>
    <x v="749"/>
    <s v="Up"/>
    <n v="1"/>
    <n v="3.88"/>
    <n v="72.5"/>
    <n v="1"/>
    <n v="2"/>
    <n v="9.59"/>
    <n v="10.42"/>
    <n v="2"/>
    <s v="JBER"/>
  </r>
  <r>
    <d v="2012-08-04T00:00:00"/>
    <d v="1899-12-30T10:01:17"/>
    <d v="2012-08-04T10:01:17"/>
    <d v="2012-08-04T10:00:00"/>
    <x v="17"/>
    <d v="2012-08-04T09:00:00"/>
    <d v="2012-08-04T09:18:00"/>
    <x v="750"/>
    <s v="Up"/>
    <n v="1"/>
    <n v="4.17"/>
    <n v="64.5"/>
    <n v="1"/>
    <n v="2"/>
    <n v="9.59"/>
    <n v="10.42"/>
    <n v="2"/>
    <s v="JBER"/>
  </r>
  <r>
    <d v="2012-08-04T00:00:00"/>
    <d v="1899-12-30T10:05:52"/>
    <d v="2012-08-04T10:05:52"/>
    <d v="2012-08-04T10:00:00"/>
    <x v="17"/>
    <d v="2012-08-04T09:00:00"/>
    <d v="2012-08-04T09:18:00"/>
    <x v="751"/>
    <s v="Up"/>
    <n v="1"/>
    <n v="1.78"/>
    <n v="79.5"/>
    <n v="1"/>
    <n v="2"/>
    <n v="9.59"/>
    <n v="10.42"/>
    <n v="2"/>
    <s v="JBER"/>
  </r>
  <r>
    <d v="2012-08-04T00:00:00"/>
    <d v="1899-12-30T10:30:29"/>
    <d v="2012-08-04T10:30:29"/>
    <d v="2012-08-04T10:00:00"/>
    <x v="17"/>
    <d v="2012-08-04T12:00:00"/>
    <d v="2012-08-04T09:18:00"/>
    <x v="752"/>
    <s v="Up"/>
    <n v="1"/>
    <n v="1.82"/>
    <n v="94.3"/>
    <n v="1"/>
    <n v="2"/>
    <n v="9.59"/>
    <n v="10.42"/>
    <n v="2"/>
    <s v="JBER"/>
  </r>
  <r>
    <d v="2012-08-04T00:00:00"/>
    <d v="1899-12-30T10:33:04"/>
    <d v="2012-08-04T10:33:04"/>
    <d v="2012-08-04T10:00:00"/>
    <x v="17"/>
    <d v="2012-08-04T12:00:00"/>
    <d v="2012-08-04T09:18:00"/>
    <x v="753"/>
    <s v="Up"/>
    <n v="1"/>
    <n v="8.5500000000000007"/>
    <n v="60.1"/>
    <n v="1"/>
    <n v="2"/>
    <n v="9.59"/>
    <n v="10.42"/>
    <n v="2"/>
    <s v="JBER"/>
  </r>
  <r>
    <d v="2012-08-04T00:00:00"/>
    <d v="1899-12-30T10:36:33"/>
    <d v="2012-08-04T10:36:33"/>
    <d v="2012-08-04T10:00:00"/>
    <x v="17"/>
    <d v="2012-08-04T12:00:00"/>
    <d v="2012-08-04T09:18:00"/>
    <x v="754"/>
    <s v="Up"/>
    <n v="1"/>
    <n v="2.54"/>
    <n v="84"/>
    <n v="1"/>
    <n v="2"/>
    <n v="9.59"/>
    <n v="10.42"/>
    <n v="2"/>
    <s v="JBER"/>
  </r>
  <r>
    <d v="2012-08-04T00:00:00"/>
    <d v="1899-12-30T10:43:26"/>
    <d v="2012-08-04T10:43:26"/>
    <d v="2012-08-04T10:00:00"/>
    <x v="17"/>
    <d v="2012-08-04T12:00:00"/>
    <d v="2012-08-04T09:18:00"/>
    <x v="755"/>
    <s v="Up"/>
    <n v="1"/>
    <n v="3.93"/>
    <n v="77.099999999999994"/>
    <n v="1"/>
    <n v="2"/>
    <n v="9.59"/>
    <n v="10.42"/>
    <n v="2"/>
    <s v="JBER"/>
  </r>
  <r>
    <d v="2012-08-04T00:00:00"/>
    <d v="1899-12-30T11:32:04"/>
    <d v="2012-08-04T11:32:04"/>
    <d v="2012-08-04T11:00:00"/>
    <x v="1"/>
    <d v="2012-08-04T12:00:00"/>
    <d v="2012-08-04T09:18:00"/>
    <x v="756"/>
    <s v="Up"/>
    <n v="1"/>
    <n v="2.09"/>
    <n v="77.599999999999994"/>
    <n v="1"/>
    <n v="2"/>
    <n v="9.59"/>
    <n v="10.42"/>
    <n v="2"/>
    <s v="JBER"/>
  </r>
  <r>
    <d v="2012-08-04T00:00:00"/>
    <d v="1899-12-30T12:10:30"/>
    <d v="2012-08-04T12:10:30"/>
    <d v="2012-08-04T12:00:00"/>
    <x v="21"/>
    <d v="2012-08-04T12:00:00"/>
    <d v="2012-08-04T09:18:00"/>
    <x v="757"/>
    <s v="Up"/>
    <n v="1"/>
    <n v="2.4300000000000002"/>
    <n v="93.8"/>
    <n v="1"/>
    <n v="2"/>
    <n v="9.59"/>
    <n v="10.42"/>
    <n v="2"/>
    <s v="JBER"/>
  </r>
  <r>
    <d v="2012-08-04T00:00:00"/>
    <d v="1899-12-30T12:30:33"/>
    <d v="2012-08-04T12:30:33"/>
    <d v="2012-08-04T12:00:00"/>
    <x v="21"/>
    <d v="2012-08-04T12:00:00"/>
    <d v="2012-08-04T09:18:00"/>
    <x v="758"/>
    <s v="Up"/>
    <n v="1"/>
    <n v="4.01"/>
    <n v="78.400000000000006"/>
    <n v="1"/>
    <n v="2"/>
    <n v="9.59"/>
    <n v="10.42"/>
    <n v="2"/>
    <s v="JBER"/>
  </r>
  <r>
    <d v="2012-08-04T00:00:00"/>
    <d v="1899-12-30T12:40:42"/>
    <d v="2012-08-04T12:40:42"/>
    <d v="2012-08-04T12:00:00"/>
    <x v="21"/>
    <d v="2012-08-04T12:00:00"/>
    <d v="2012-08-04T09:18:00"/>
    <x v="759"/>
    <s v="Up"/>
    <n v="1"/>
    <n v="6.06"/>
    <n v="74.3"/>
    <n v="1"/>
    <n v="2"/>
    <n v="9.59"/>
    <n v="10.42"/>
    <n v="2"/>
    <s v="JBER"/>
  </r>
  <r>
    <d v="2012-08-04T00:00:00"/>
    <d v="1899-12-30T12:43:44"/>
    <d v="2012-08-04T12:43:44"/>
    <d v="2012-08-04T12:00:00"/>
    <x v="21"/>
    <d v="2012-08-04T12:00:00"/>
    <d v="2012-08-04T09:18:00"/>
    <x v="760"/>
    <s v="Up"/>
    <n v="1"/>
    <n v="3.1"/>
    <n v="64.5"/>
    <n v="1"/>
    <n v="2"/>
    <n v="9.59"/>
    <n v="10.42"/>
    <n v="2"/>
    <s v="JBER"/>
  </r>
  <r>
    <d v="2012-08-04T00:00:00"/>
    <d v="1899-12-30T13:33:15"/>
    <d v="2012-08-04T13:33:15"/>
    <d v="2012-08-04T13:00:00"/>
    <x v="12"/>
    <d v="2012-08-04T15:00:00"/>
    <d v="2012-08-04T09:18:00"/>
    <x v="761"/>
    <s v="Up"/>
    <n v="1"/>
    <n v="3.56"/>
    <n v="51.5"/>
    <n v="1"/>
    <n v="2"/>
    <n v="9.59"/>
    <n v="10.42"/>
    <n v="2"/>
    <s v="JBER"/>
  </r>
  <r>
    <d v="2012-08-04T00:00:00"/>
    <d v="1899-12-30T13:39:27"/>
    <d v="2012-08-04T13:39:27"/>
    <d v="2012-08-04T13:00:00"/>
    <x v="12"/>
    <d v="2012-08-04T15:00:00"/>
    <d v="2012-08-04T09:18:00"/>
    <x v="762"/>
    <s v="Up"/>
    <n v="1"/>
    <n v="2.5299999999999998"/>
    <n v="98.9"/>
    <n v="1"/>
    <n v="2"/>
    <n v="9.59"/>
    <n v="10.42"/>
    <n v="2"/>
    <s v="JBER"/>
  </r>
  <r>
    <d v="2012-08-04T00:00:00"/>
    <d v="1899-12-30T13:40:38"/>
    <d v="2012-08-04T13:40:38"/>
    <d v="2012-08-04T13:00:00"/>
    <x v="12"/>
    <d v="2012-08-04T15:00:00"/>
    <d v="2012-08-04T09:18:00"/>
    <x v="763"/>
    <s v="Up"/>
    <n v="1"/>
    <n v="4.2699999999999996"/>
    <n v="74.8"/>
    <n v="1"/>
    <n v="2"/>
    <n v="9.59"/>
    <n v="10.42"/>
    <n v="2"/>
    <s v="JBER"/>
  </r>
  <r>
    <d v="2012-08-04T00:00:00"/>
    <d v="1899-12-30T14:37:20"/>
    <d v="2012-08-04T14:37:20"/>
    <d v="2012-08-04T14:00:00"/>
    <x v="9"/>
    <d v="2012-08-04T15:00:00"/>
    <d v="2012-08-04T09:18:00"/>
    <x v="764"/>
    <s v="Up"/>
    <n v="1"/>
    <n v="3.67"/>
    <n v="96.5"/>
    <n v="1"/>
    <n v="2"/>
    <n v="9.59"/>
    <n v="10.42"/>
    <n v="2"/>
    <s v="JBER"/>
  </r>
  <r>
    <d v="2012-08-04T00:00:00"/>
    <d v="1899-12-30T15:35:51"/>
    <d v="2012-08-04T15:35:51"/>
    <d v="2012-08-04T15:00:00"/>
    <x v="10"/>
    <d v="2012-08-04T15:00:00"/>
    <d v="2012-08-04T09:18:00"/>
    <x v="765"/>
    <s v="Up"/>
    <n v="1"/>
    <n v="3.7"/>
    <n v="59.4"/>
    <n v="1"/>
    <n v="2"/>
    <n v="9.59"/>
    <n v="10.42"/>
    <n v="2"/>
    <s v="JBER"/>
  </r>
  <r>
    <d v="2012-08-04T00:00:00"/>
    <d v="1899-12-30T15:44:42"/>
    <d v="2012-08-04T15:44:42"/>
    <d v="2012-08-04T15:00:00"/>
    <x v="10"/>
    <d v="2012-08-04T15:00:00"/>
    <d v="2012-08-04T09:18:00"/>
    <x v="766"/>
    <s v="Up"/>
    <n v="1"/>
    <n v="2.29"/>
    <n v="108.9"/>
    <n v="1"/>
    <n v="2"/>
    <n v="9.59"/>
    <n v="10.42"/>
    <n v="2"/>
    <s v="JBER"/>
  </r>
  <r>
    <d v="2012-08-04T00:00:00"/>
    <d v="1899-12-30T15:44:43"/>
    <d v="2012-08-04T15:44:43"/>
    <d v="2012-08-04T15:00:00"/>
    <x v="10"/>
    <d v="2012-08-04T15:00:00"/>
    <d v="2012-08-04T09:18:00"/>
    <x v="767"/>
    <s v="Up"/>
    <n v="1"/>
    <n v="2.91"/>
    <n v="99.2"/>
    <n v="1"/>
    <n v="2"/>
    <n v="9.59"/>
    <n v="10.42"/>
    <n v="2"/>
    <s v="JBER"/>
  </r>
  <r>
    <d v="2012-08-04T00:00:00"/>
    <d v="1899-12-30T16:02:11"/>
    <d v="2012-08-04T16:02:11"/>
    <d v="2012-08-04T16:00:00"/>
    <x v="11"/>
    <d v="2012-08-04T15:00:00"/>
    <d v="2012-08-04T09:18:00"/>
    <x v="768"/>
    <s v="Up"/>
    <n v="1"/>
    <n v="1.97"/>
    <n v="93.4"/>
    <n v="1"/>
    <n v="2"/>
    <n v="9.59"/>
    <n v="10.42"/>
    <n v="2"/>
    <s v="JBER"/>
  </r>
  <r>
    <d v="2012-08-04T00:00:00"/>
    <d v="1899-12-30T16:08:40"/>
    <d v="2012-08-04T16:08:40"/>
    <d v="2012-08-04T16:00:00"/>
    <x v="11"/>
    <d v="2012-08-04T15:00:00"/>
    <d v="2012-08-04T09:18:00"/>
    <x v="769"/>
    <s v="Up"/>
    <n v="1"/>
    <n v="5.84"/>
    <n v="72"/>
    <n v="1"/>
    <n v="2"/>
    <n v="9.59"/>
    <n v="10.42"/>
    <n v="2"/>
    <s v="JBER"/>
  </r>
  <r>
    <d v="2012-08-04T00:00:00"/>
    <d v="1899-12-30T16:09:33"/>
    <d v="2012-08-04T16:09:33"/>
    <d v="2012-08-04T16:00:00"/>
    <x v="11"/>
    <d v="2012-08-04T15:00:00"/>
    <d v="2012-08-04T09:18:00"/>
    <x v="770"/>
    <s v="Up"/>
    <n v="1"/>
    <n v="2.36"/>
    <n v="70.3"/>
    <n v="1"/>
    <n v="2"/>
    <n v="9.59"/>
    <n v="10.42"/>
    <n v="2"/>
    <s v="JBER"/>
  </r>
  <r>
    <d v="2012-08-04T00:00:00"/>
    <d v="1899-12-30T16:26:56"/>
    <d v="2012-08-04T16:26:56"/>
    <d v="2012-08-04T16:00:00"/>
    <x v="11"/>
    <d v="2012-08-04T15:00:00"/>
    <d v="2012-08-04T09:18:00"/>
    <x v="771"/>
    <s v="Down"/>
    <n v="-1"/>
    <n v="13.81"/>
    <n v="72.7"/>
    <n v="2"/>
    <n v="2"/>
    <n v="9.59"/>
    <n v="10.42"/>
    <n v="-2"/>
    <s v="JBER"/>
  </r>
  <r>
    <d v="2012-08-04T00:00:00"/>
    <d v="1899-12-30T16:38:08"/>
    <d v="2012-08-04T16:38:08"/>
    <d v="2012-08-04T16:00:00"/>
    <x v="11"/>
    <d v="2012-08-04T18:00:00"/>
    <d v="2012-08-04T09:18:00"/>
    <x v="772"/>
    <s v="Up"/>
    <n v="1"/>
    <n v="2.75"/>
    <n v="84.1"/>
    <n v="1"/>
    <n v="2"/>
    <n v="9.59"/>
    <n v="10.42"/>
    <n v="2"/>
    <s v="JBER"/>
  </r>
  <r>
    <d v="2012-08-04T00:00:00"/>
    <d v="1899-12-30T16:38:25"/>
    <d v="2012-08-04T16:38:25"/>
    <d v="2012-08-04T16:00:00"/>
    <x v="11"/>
    <d v="2012-08-04T18:00:00"/>
    <d v="2012-08-04T09:18:00"/>
    <x v="773"/>
    <s v="Up"/>
    <n v="1"/>
    <n v="1.72"/>
    <n v="91.1"/>
    <n v="1"/>
    <n v="2"/>
    <n v="9.59"/>
    <n v="10.42"/>
    <n v="2"/>
    <s v="JBER"/>
  </r>
  <r>
    <d v="2012-08-04T00:00:00"/>
    <d v="1899-12-30T16:39:08"/>
    <d v="2012-08-04T16:39:08"/>
    <d v="2012-08-04T16:00:00"/>
    <x v="11"/>
    <d v="2012-08-04T18:00:00"/>
    <d v="2012-08-04T09:18:00"/>
    <x v="774"/>
    <s v="Up"/>
    <n v="1"/>
    <n v="2.52"/>
    <n v="72.099999999999994"/>
    <n v="1"/>
    <n v="2"/>
    <n v="9.59"/>
    <n v="10.42"/>
    <n v="2"/>
    <s v="JBER"/>
  </r>
  <r>
    <d v="2012-08-04T00:00:00"/>
    <d v="1899-12-30T16:41:02"/>
    <d v="2012-08-04T16:41:02"/>
    <d v="2012-08-04T16:00:00"/>
    <x v="11"/>
    <d v="2012-08-04T18:00:00"/>
    <d v="2012-08-04T09:18:00"/>
    <x v="775"/>
    <s v="Up"/>
    <n v="1"/>
    <n v="7.02"/>
    <n v="72.400000000000006"/>
    <n v="1"/>
    <n v="2"/>
    <n v="9.59"/>
    <n v="10.42"/>
    <n v="2"/>
    <s v="JBER"/>
  </r>
  <r>
    <d v="2012-08-04T00:00:00"/>
    <d v="1899-12-30T17:02:17"/>
    <d v="2012-08-04T17:02:17"/>
    <d v="2012-08-04T17:00:00"/>
    <x v="13"/>
    <d v="2012-08-04T18:00:00"/>
    <d v="2012-08-04T09:18:00"/>
    <x v="776"/>
    <s v="Up"/>
    <n v="1"/>
    <n v="2.65"/>
    <n v="78"/>
    <n v="1"/>
    <n v="2"/>
    <n v="9.59"/>
    <n v="10.42"/>
    <n v="2"/>
    <s v="JBER"/>
  </r>
  <r>
    <d v="2012-08-04T00:00:00"/>
    <d v="1899-12-30T17:04:48"/>
    <d v="2012-08-04T17:04:48"/>
    <d v="2012-08-04T17:00:00"/>
    <x v="13"/>
    <d v="2012-08-04T18:00:00"/>
    <d v="2012-08-04T09:18:00"/>
    <x v="777"/>
    <s v="Up"/>
    <n v="1"/>
    <n v="3.62"/>
    <n v="66.099999999999994"/>
    <n v="1"/>
    <n v="2"/>
    <n v="9.59"/>
    <n v="10.42"/>
    <n v="2"/>
    <s v="JBER"/>
  </r>
  <r>
    <d v="2012-08-04T00:00:00"/>
    <d v="1899-12-30T17:05:49"/>
    <d v="2012-08-04T17:05:49"/>
    <d v="2012-08-04T17:00:00"/>
    <x v="13"/>
    <d v="2012-08-04T18:00:00"/>
    <d v="2012-08-04T09:18:00"/>
    <x v="778"/>
    <s v="Up"/>
    <n v="1"/>
    <n v="2.39"/>
    <n v="85.4"/>
    <n v="1"/>
    <n v="2"/>
    <n v="9.59"/>
    <n v="10.42"/>
    <n v="2"/>
    <s v="JBER"/>
  </r>
  <r>
    <d v="2012-08-04T00:00:00"/>
    <d v="1899-12-30T17:06:53"/>
    <d v="2012-08-04T17:06:53"/>
    <d v="2012-08-04T17:00:00"/>
    <x v="13"/>
    <d v="2012-08-04T18:00:00"/>
    <d v="2012-08-04T09:18:00"/>
    <x v="779"/>
    <s v="Up"/>
    <n v="1"/>
    <n v="5.61"/>
    <n v="63.8"/>
    <n v="1"/>
    <n v="2"/>
    <n v="9.59"/>
    <n v="10.42"/>
    <n v="2"/>
    <s v="JBER"/>
  </r>
  <r>
    <d v="2012-08-04T00:00:00"/>
    <d v="1899-12-30T17:09:31"/>
    <d v="2012-08-04T17:09:31"/>
    <d v="2012-08-04T17:00:00"/>
    <x v="13"/>
    <d v="2012-08-04T18:00:00"/>
    <d v="2012-08-04T09:18:00"/>
    <x v="780"/>
    <s v="Up"/>
    <n v="1"/>
    <n v="4.3600000000000003"/>
    <n v="63.6"/>
    <n v="1"/>
    <n v="2"/>
    <n v="9.59"/>
    <n v="10.42"/>
    <n v="2"/>
    <s v="JBER"/>
  </r>
  <r>
    <d v="2012-08-04T00:00:00"/>
    <d v="1899-12-30T17:11:39"/>
    <d v="2012-08-04T17:11:39"/>
    <d v="2012-08-04T17:00:00"/>
    <x v="13"/>
    <d v="2012-08-04T18:00:00"/>
    <d v="2012-08-04T09:18:00"/>
    <x v="781"/>
    <s v="Up"/>
    <n v="1"/>
    <n v="3.88"/>
    <n v="68.3"/>
    <n v="1"/>
    <n v="2"/>
    <n v="9.59"/>
    <n v="10.42"/>
    <n v="2"/>
    <s v="JBER"/>
  </r>
  <r>
    <d v="2012-08-04T00:00:00"/>
    <d v="1899-12-30T17:13:32"/>
    <d v="2012-08-04T17:13:32"/>
    <d v="2012-08-04T17:00:00"/>
    <x v="13"/>
    <d v="2012-08-04T18:00:00"/>
    <d v="2012-08-04T09:18:00"/>
    <x v="782"/>
    <s v="Up"/>
    <n v="1"/>
    <n v="2.71"/>
    <n v="70.8"/>
    <n v="1"/>
    <n v="2"/>
    <n v="9.59"/>
    <n v="10.42"/>
    <n v="2"/>
    <s v="JBER"/>
  </r>
  <r>
    <d v="2012-08-04T00:00:00"/>
    <d v="1899-12-30T17:13:34"/>
    <d v="2012-08-04T17:13:34"/>
    <d v="2012-08-04T17:00:00"/>
    <x v="13"/>
    <d v="2012-08-04T18:00:00"/>
    <d v="2012-08-04T09:18:00"/>
    <x v="783"/>
    <s v="Up"/>
    <n v="1"/>
    <n v="2.2599999999999998"/>
    <n v="66.099999999999994"/>
    <n v="1"/>
    <n v="2"/>
    <n v="9.59"/>
    <n v="10.42"/>
    <n v="2"/>
    <s v="JBER"/>
  </r>
  <r>
    <d v="2012-08-04T00:00:00"/>
    <d v="1899-12-30T17:30:48"/>
    <d v="2012-08-04T17:30:48"/>
    <d v="2012-08-04T17:00:00"/>
    <x v="13"/>
    <d v="2012-08-04T18:00:00"/>
    <d v="2012-08-04T09:18:00"/>
    <x v="784"/>
    <s v="Up"/>
    <n v="1"/>
    <n v="2.41"/>
    <n v="100.7"/>
    <n v="1"/>
    <n v="2"/>
    <n v="9.59"/>
    <n v="10.42"/>
    <n v="2"/>
    <s v="JBER"/>
  </r>
  <r>
    <d v="2012-08-04T00:00:00"/>
    <d v="1899-12-30T17:34:26"/>
    <d v="2012-08-04T17:34:26"/>
    <d v="2012-08-04T17:00:00"/>
    <x v="13"/>
    <d v="2012-08-04T18:00:00"/>
    <d v="2012-08-04T09:18:00"/>
    <x v="785"/>
    <s v="Up"/>
    <n v="1"/>
    <n v="2.68"/>
    <n v="78.3"/>
    <n v="1"/>
    <n v="2"/>
    <n v="9.59"/>
    <n v="10.42"/>
    <n v="2"/>
    <s v="JBER"/>
  </r>
  <r>
    <d v="2012-08-04T00:00:00"/>
    <d v="1899-12-30T17:38:02"/>
    <d v="2012-08-04T17:38:02"/>
    <d v="2012-08-04T17:00:00"/>
    <x v="13"/>
    <d v="2012-08-04T18:00:00"/>
    <d v="2012-08-04T09:18:00"/>
    <x v="786"/>
    <s v="Up"/>
    <n v="1"/>
    <n v="2.71"/>
    <n v="71.7"/>
    <n v="1"/>
    <n v="2"/>
    <n v="9.59"/>
    <n v="10.42"/>
    <n v="2"/>
    <s v="JBER"/>
  </r>
  <r>
    <d v="2012-08-04T00:00:00"/>
    <d v="1899-12-30T17:39:27"/>
    <d v="2012-08-04T17:39:27"/>
    <d v="2012-08-04T17:00:00"/>
    <x v="13"/>
    <d v="2012-08-04T18:00:00"/>
    <d v="2012-08-04T09:18:00"/>
    <x v="787"/>
    <s v="Up"/>
    <n v="1"/>
    <n v="2.56"/>
    <n v="77.099999999999994"/>
    <n v="1"/>
    <n v="2"/>
    <n v="9.59"/>
    <n v="10.42"/>
    <n v="2"/>
    <s v="JBER"/>
  </r>
  <r>
    <d v="2012-08-04T00:00:00"/>
    <d v="1899-12-30T17:40:23"/>
    <d v="2012-08-04T17:40:23"/>
    <d v="2012-08-04T17:00:00"/>
    <x v="13"/>
    <d v="2012-08-04T18:00:00"/>
    <d v="2012-08-04T09:18:00"/>
    <x v="788"/>
    <s v="Up"/>
    <n v="1"/>
    <n v="2.17"/>
    <n v="96.1"/>
    <n v="1"/>
    <n v="2"/>
    <n v="9.59"/>
    <n v="10.42"/>
    <n v="2"/>
    <s v="JBER"/>
  </r>
  <r>
    <d v="2012-08-04T00:00:00"/>
    <d v="1899-12-30T18:08:34"/>
    <d v="2012-08-04T18:08:34"/>
    <d v="2012-08-04T18:00:00"/>
    <x v="14"/>
    <d v="2012-08-04T18:00:00"/>
    <d v="2012-08-04T09:18:00"/>
    <x v="789"/>
    <s v="Up"/>
    <n v="1"/>
    <n v="2.68"/>
    <n v="71.599999999999994"/>
    <n v="2"/>
    <n v="2"/>
    <n v="9.59"/>
    <n v="10.42"/>
    <n v="2"/>
    <s v="JBER"/>
  </r>
  <r>
    <d v="2012-08-04T00:00:00"/>
    <d v="1899-12-30T18:09:21"/>
    <d v="2012-08-04T18:09:21"/>
    <d v="2012-08-04T18:00:00"/>
    <x v="14"/>
    <d v="2012-08-04T18:00:00"/>
    <d v="2012-08-04T09:18:00"/>
    <x v="790"/>
    <s v="Up"/>
    <n v="1"/>
    <n v="3.57"/>
    <n v="85.5"/>
    <n v="1"/>
    <n v="2"/>
    <n v="9.59"/>
    <n v="10.42"/>
    <n v="2"/>
    <s v="JBER"/>
  </r>
  <r>
    <d v="2012-08-04T00:00:00"/>
    <d v="1899-12-30T18:12:22"/>
    <d v="2012-08-04T18:12:22"/>
    <d v="2012-08-04T18:00:00"/>
    <x v="14"/>
    <d v="2012-08-04T18:00:00"/>
    <d v="2012-08-04T09:18:00"/>
    <x v="791"/>
    <s v="Up"/>
    <n v="1"/>
    <n v="2.0499999999999998"/>
    <n v="81.400000000000006"/>
    <n v="1"/>
    <n v="2"/>
    <n v="9.59"/>
    <n v="10.42"/>
    <n v="2"/>
    <s v="JBER"/>
  </r>
  <r>
    <d v="2012-08-04T00:00:00"/>
    <d v="1899-12-30T18:13:41"/>
    <d v="2012-08-04T18:13:41"/>
    <d v="2012-08-04T18:00:00"/>
    <x v="14"/>
    <d v="2012-08-04T18:00:00"/>
    <d v="2012-08-04T09:18:00"/>
    <x v="792"/>
    <s v="Up"/>
    <n v="1"/>
    <n v="3.68"/>
    <n v="77.8"/>
    <n v="1"/>
    <n v="2"/>
    <n v="9.59"/>
    <n v="10.42"/>
    <n v="2"/>
    <s v="JBER"/>
  </r>
  <r>
    <d v="2012-08-04T00:00:00"/>
    <d v="1899-12-30T18:13:41"/>
    <d v="2012-08-04T18:13:41"/>
    <d v="2012-08-04T18:00:00"/>
    <x v="14"/>
    <d v="2012-08-04T18:00:00"/>
    <d v="2012-08-04T09:18:00"/>
    <x v="792"/>
    <s v="Up"/>
    <n v="1"/>
    <n v="2.78"/>
    <n v="73"/>
    <n v="1"/>
    <n v="2"/>
    <n v="9.59"/>
    <n v="10.42"/>
    <n v="2"/>
    <s v="JBER"/>
  </r>
  <r>
    <d v="2012-08-04T00:00:00"/>
    <d v="1899-12-30T18:30:21"/>
    <d v="2012-08-04T18:30:21"/>
    <d v="2012-08-04T18:00:00"/>
    <x v="14"/>
    <d v="2012-08-04T18:00:00"/>
    <d v="2012-08-04T09:18:00"/>
    <x v="793"/>
    <s v="Up"/>
    <n v="1"/>
    <n v="1.98"/>
    <n v="70.7"/>
    <n v="1"/>
    <n v="2"/>
    <n v="9.59"/>
    <n v="10.42"/>
    <n v="2"/>
    <s v="JBER"/>
  </r>
  <r>
    <d v="2012-08-04T00:00:00"/>
    <d v="1899-12-30T18:31:02"/>
    <d v="2012-08-04T18:31:02"/>
    <d v="2012-08-04T18:00:00"/>
    <x v="14"/>
    <d v="2012-08-04T18:00:00"/>
    <d v="2012-08-04T09:18:00"/>
    <x v="794"/>
    <s v="Up"/>
    <n v="1"/>
    <n v="2.6"/>
    <n v="77.400000000000006"/>
    <n v="1"/>
    <n v="2"/>
    <n v="9.59"/>
    <n v="10.42"/>
    <n v="2"/>
    <s v="JBER"/>
  </r>
  <r>
    <d v="2012-08-04T00:00:00"/>
    <d v="1899-12-30T18:31:03"/>
    <d v="2012-08-04T18:31:03"/>
    <d v="2012-08-04T18:00:00"/>
    <x v="14"/>
    <d v="2012-08-04T18:00:00"/>
    <d v="2012-08-04T09:18:00"/>
    <x v="795"/>
    <s v="Up"/>
    <n v="1"/>
    <n v="3.77"/>
    <n v="67.599999999999994"/>
    <n v="1"/>
    <n v="2"/>
    <n v="9.59"/>
    <n v="10.42"/>
    <n v="2"/>
    <s v="JBER"/>
  </r>
  <r>
    <d v="2012-08-04T00:00:00"/>
    <d v="1899-12-30T19:03:52"/>
    <d v="2012-08-04T19:03:52"/>
    <d v="2012-08-04T19:00:00"/>
    <x v="23"/>
    <d v="2012-08-04T18:00:00"/>
    <d v="2012-08-04T09:18:00"/>
    <x v="796"/>
    <s v="Up"/>
    <n v="1"/>
    <n v="2.29"/>
    <n v="82.5"/>
    <n v="1"/>
    <n v="2"/>
    <n v="9.59"/>
    <n v="10.42"/>
    <n v="2"/>
    <s v="JBER"/>
  </r>
  <r>
    <d v="2012-08-04T00:00:00"/>
    <d v="1899-12-30T19:12:25"/>
    <d v="2012-08-04T19:12:25"/>
    <d v="2012-08-04T19:00:00"/>
    <x v="23"/>
    <d v="2012-08-04T18:00:00"/>
    <d v="2012-08-04T09:18:00"/>
    <x v="797"/>
    <s v="Up"/>
    <n v="1"/>
    <n v="3.75"/>
    <n v="73.2"/>
    <n v="1"/>
    <n v="2"/>
    <n v="9.59"/>
    <n v="10.42"/>
    <n v="2"/>
    <s v="JBER"/>
  </r>
  <r>
    <d v="2012-08-04T00:00:00"/>
    <d v="1899-12-30T19:30:17"/>
    <d v="2012-08-04T19:30:17"/>
    <d v="2012-08-04T19:00:00"/>
    <x v="23"/>
    <d v="2012-08-04T21:00:00"/>
    <d v="2012-08-04T09:18:00"/>
    <x v="798"/>
    <s v="Up"/>
    <n v="1"/>
    <n v="2.67"/>
    <n v="74.5"/>
    <n v="1"/>
    <n v="2"/>
    <n v="9.59"/>
    <n v="10.42"/>
    <n v="2"/>
    <s v="JBER"/>
  </r>
  <r>
    <d v="2012-08-04T00:00:00"/>
    <d v="1899-12-30T19:30:29"/>
    <d v="2012-08-04T19:30:29"/>
    <d v="2012-08-04T19:00:00"/>
    <x v="23"/>
    <d v="2012-08-04T21:00:00"/>
    <d v="2012-08-04T09:18:00"/>
    <x v="799"/>
    <s v="Up"/>
    <n v="1"/>
    <n v="1.1000000000000001"/>
    <n v="83.2"/>
    <n v="1"/>
    <n v="2"/>
    <n v="9.59"/>
    <n v="10.42"/>
    <n v="2"/>
    <s v="JBER"/>
  </r>
  <r>
    <d v="2012-08-04T00:00:00"/>
    <d v="1899-12-30T19:34:35"/>
    <d v="2012-08-04T19:34:35"/>
    <d v="2012-08-04T19:00:00"/>
    <x v="23"/>
    <d v="2012-08-04T21:00:00"/>
    <d v="2012-08-04T09:18:00"/>
    <x v="800"/>
    <s v="Up"/>
    <n v="1"/>
    <n v="2.2400000000000002"/>
    <n v="77.400000000000006"/>
    <n v="1"/>
    <n v="2"/>
    <n v="9.59"/>
    <n v="10.42"/>
    <n v="2"/>
    <s v="JBER"/>
  </r>
  <r>
    <d v="2012-08-04T00:00:00"/>
    <d v="1899-12-30T19:36:10"/>
    <d v="2012-08-04T19:36:10"/>
    <d v="2012-08-04T19:00:00"/>
    <x v="23"/>
    <d v="2012-08-04T21:00:00"/>
    <d v="2012-08-04T09:18:00"/>
    <x v="801"/>
    <s v="Up"/>
    <n v="1"/>
    <n v="2.2200000000000002"/>
    <n v="77.099999999999994"/>
    <n v="1"/>
    <n v="2"/>
    <n v="9.59"/>
    <n v="10.42"/>
    <n v="2"/>
    <s v="JBER"/>
  </r>
  <r>
    <d v="2012-08-04T00:00:00"/>
    <d v="1899-12-30T19:38:36"/>
    <d v="2012-08-04T19:38:36"/>
    <d v="2012-08-04T19:00:00"/>
    <x v="23"/>
    <d v="2012-08-04T21:00:00"/>
    <d v="2012-08-04T09:18:00"/>
    <x v="802"/>
    <s v="Up"/>
    <n v="1"/>
    <n v="2.69"/>
    <n v="83"/>
    <n v="1"/>
    <n v="2"/>
    <n v="9.59"/>
    <n v="10.42"/>
    <n v="2"/>
    <s v="JBER"/>
  </r>
  <r>
    <d v="2012-08-04T00:00:00"/>
    <d v="1899-12-30T19:39:30"/>
    <d v="2012-08-04T19:39:30"/>
    <d v="2012-08-04T19:00:00"/>
    <x v="23"/>
    <d v="2012-08-04T21:00:00"/>
    <d v="2012-08-04T09:18:00"/>
    <x v="803"/>
    <s v="Up"/>
    <n v="1"/>
    <n v="2.52"/>
    <n v="101.4"/>
    <n v="1"/>
    <n v="2"/>
    <n v="9.59"/>
    <n v="10.42"/>
    <n v="2"/>
    <s v="JBER"/>
  </r>
  <r>
    <d v="2012-08-04T00:00:00"/>
    <d v="1899-12-30T19:43:25"/>
    <d v="2012-08-04T19:43:25"/>
    <d v="2012-08-04T19:00:00"/>
    <x v="23"/>
    <d v="2012-08-04T21:00:00"/>
    <d v="2012-08-04T09:18:00"/>
    <x v="804"/>
    <s v="Up"/>
    <n v="1"/>
    <n v="2.06"/>
    <n v="91.3"/>
    <n v="1"/>
    <n v="2"/>
    <n v="9.59"/>
    <n v="10.42"/>
    <n v="2"/>
    <s v="JBER"/>
  </r>
  <r>
    <d v="2012-08-04T00:00:00"/>
    <d v="1899-12-30T20:09:52"/>
    <d v="2012-08-04T20:09:52"/>
    <d v="2012-08-04T20:00:00"/>
    <x v="3"/>
    <d v="2012-08-04T21:00:00"/>
    <d v="2012-08-04T09:18:00"/>
    <x v="805"/>
    <s v="Up"/>
    <n v="1"/>
    <n v="2.74"/>
    <n v="98.8"/>
    <n v="1"/>
    <n v="2"/>
    <n v="9.59"/>
    <n v="10.42"/>
    <n v="2"/>
    <s v="JBER"/>
  </r>
  <r>
    <d v="2012-08-04T00:00:00"/>
    <d v="1899-12-30T20:11:05"/>
    <d v="2012-08-04T20:11:05"/>
    <d v="2012-08-04T20:00:00"/>
    <x v="3"/>
    <d v="2012-08-04T21:00:00"/>
    <d v="2012-08-04T09:18:00"/>
    <x v="806"/>
    <s v="Up"/>
    <n v="1"/>
    <n v="0"/>
    <n v="86.5"/>
    <n v="1"/>
    <n v="2"/>
    <n v="9.59"/>
    <n v="10.42"/>
    <n v="2"/>
    <s v="JBER"/>
  </r>
  <r>
    <d v="2012-08-04T00:00:00"/>
    <d v="1899-12-30T20:35:59"/>
    <d v="2012-08-04T20:35:59"/>
    <d v="2012-08-04T20:00:00"/>
    <x v="3"/>
    <d v="2012-08-04T21:00:00"/>
    <d v="2012-08-04T09:18:00"/>
    <x v="807"/>
    <s v="Up"/>
    <n v="1"/>
    <n v="3.55"/>
    <n v="88.1"/>
    <n v="1"/>
    <n v="2"/>
    <n v="9.59"/>
    <n v="10.42"/>
    <n v="2"/>
    <s v="JBER"/>
  </r>
  <r>
    <d v="2012-08-04T00:00:00"/>
    <d v="1899-12-30T20:40:14"/>
    <d v="2012-08-04T20:40:14"/>
    <d v="2012-08-04T20:00:00"/>
    <x v="3"/>
    <d v="2012-08-04T21:00:00"/>
    <d v="2012-08-04T09:18:00"/>
    <x v="808"/>
    <s v="Up"/>
    <n v="1"/>
    <n v="4.4400000000000004"/>
    <n v="56.6"/>
    <n v="1"/>
    <n v="2"/>
    <n v="9.59"/>
    <n v="10.42"/>
    <n v="2"/>
    <s v="JBER"/>
  </r>
  <r>
    <d v="2012-08-04T00:00:00"/>
    <d v="1899-12-30T21:00:07"/>
    <d v="2012-08-04T21:00:07"/>
    <d v="2012-08-04T21:00:00"/>
    <x v="20"/>
    <d v="2012-08-04T21:00:00"/>
    <d v="2012-08-04T09:18:00"/>
    <x v="809"/>
    <s v="Up"/>
    <n v="1"/>
    <n v="2.21"/>
    <n v="88.5"/>
    <n v="1"/>
    <n v="2"/>
    <n v="9.59"/>
    <n v="10.42"/>
    <n v="2"/>
    <s v="JBER"/>
  </r>
  <r>
    <d v="2012-08-04T00:00:00"/>
    <d v="1899-12-30T21:01:53"/>
    <d v="2012-08-04T21:01:53"/>
    <d v="2012-08-04T21:00:00"/>
    <x v="20"/>
    <d v="2012-08-04T21:00:00"/>
    <d v="2012-08-04T09:18:00"/>
    <x v="810"/>
    <s v="Up"/>
    <n v="1"/>
    <n v="5.63"/>
    <n v="58.9"/>
    <n v="1"/>
    <n v="2"/>
    <n v="9.59"/>
    <n v="10.42"/>
    <n v="2"/>
    <s v="JBER"/>
  </r>
  <r>
    <d v="2012-08-04T00:00:00"/>
    <d v="1899-12-30T21:02:09"/>
    <d v="2012-08-04T21:02:09"/>
    <d v="2012-08-04T21:00:00"/>
    <x v="20"/>
    <d v="2012-08-04T21:00:00"/>
    <d v="2012-08-04T09:18:00"/>
    <x v="811"/>
    <s v="Up"/>
    <n v="1"/>
    <n v="0"/>
    <n v="78.599999999999994"/>
    <n v="1"/>
    <n v="2"/>
    <n v="9.59"/>
    <n v="10.42"/>
    <n v="2"/>
    <s v="JBER"/>
  </r>
  <r>
    <d v="2012-08-04T00:00:00"/>
    <d v="1899-12-30T21:03:39"/>
    <d v="2012-08-04T21:03:39"/>
    <d v="2012-08-04T21:00:00"/>
    <x v="20"/>
    <d v="2012-08-04T21:00:00"/>
    <d v="2012-08-04T09:18:00"/>
    <x v="812"/>
    <s v="Up"/>
    <n v="1"/>
    <n v="5.0999999999999996"/>
    <n v="77.2"/>
    <n v="1"/>
    <n v="2"/>
    <n v="9.59"/>
    <n v="10.42"/>
    <n v="2"/>
    <s v="JBER"/>
  </r>
  <r>
    <d v="2012-08-04T00:00:00"/>
    <d v="1899-12-30T21:06:26"/>
    <d v="2012-08-04T21:06:26"/>
    <d v="2012-08-04T21:00:00"/>
    <x v="20"/>
    <d v="2012-08-04T21:00:00"/>
    <d v="2012-08-04T09:18:00"/>
    <x v="813"/>
    <s v="Up"/>
    <n v="1"/>
    <n v="9.66"/>
    <n v="70.3"/>
    <n v="1"/>
    <n v="2"/>
    <n v="9.59"/>
    <n v="10.42"/>
    <n v="1"/>
    <s v="JBER"/>
  </r>
  <r>
    <d v="2012-08-04T00:00:00"/>
    <d v="1899-12-30T21:11:16"/>
    <d v="2012-08-04T21:11:16"/>
    <d v="2012-08-04T21:00:00"/>
    <x v="20"/>
    <d v="2012-08-04T21:00:00"/>
    <d v="2012-08-04T09:18:00"/>
    <x v="814"/>
    <s v="Down"/>
    <n v="-1"/>
    <n v="7.01"/>
    <n v="76.3"/>
    <n v="1"/>
    <n v="2"/>
    <n v="9.59"/>
    <n v="10.42"/>
    <n v="-2"/>
    <s v="JBER"/>
  </r>
  <r>
    <d v="2012-08-04T00:00:00"/>
    <d v="1899-12-30T21:30:28"/>
    <d v="2012-08-04T21:30:28"/>
    <d v="2012-08-04T21:00:00"/>
    <x v="20"/>
    <d v="2012-08-04T21:00:00"/>
    <d v="2012-08-04T09:18:00"/>
    <x v="815"/>
    <s v="Up"/>
    <n v="1"/>
    <n v="2.74"/>
    <n v="78.8"/>
    <n v="1"/>
    <n v="2"/>
    <n v="9.59"/>
    <n v="10.42"/>
    <n v="2"/>
    <s v="JBER"/>
  </r>
  <r>
    <d v="2012-08-04T00:00:00"/>
    <d v="1899-12-30T21:43:38"/>
    <d v="2012-08-04T21:43:38"/>
    <d v="2012-08-04T21:00:00"/>
    <x v="20"/>
    <d v="2012-08-04T21:00:00"/>
    <d v="2012-08-04T09:18:00"/>
    <x v="816"/>
    <s v="Up"/>
    <n v="1"/>
    <n v="2.33"/>
    <n v="79.599999999999994"/>
    <n v="1"/>
    <n v="2"/>
    <n v="9.59"/>
    <n v="10.42"/>
    <n v="2"/>
    <s v="JBER"/>
  </r>
  <r>
    <d v="2012-08-04T00:00:00"/>
    <d v="1899-12-30T22:06:53"/>
    <d v="2012-08-04T22:06:53"/>
    <d v="2012-08-04T22:00:00"/>
    <x v="22"/>
    <d v="2012-08-04T21:00:00"/>
    <d v="2012-08-04T21:50:00"/>
    <x v="817"/>
    <s v="Up"/>
    <n v="1"/>
    <n v="1.79"/>
    <n v="91.2"/>
    <n v="1"/>
    <n v="2"/>
    <n v="9.59"/>
    <n v="10.42"/>
    <n v="2"/>
    <s v="JBER"/>
  </r>
  <r>
    <d v="2012-08-04T00:00:00"/>
    <d v="1899-12-30T22:12:06"/>
    <d v="2012-08-04T22:12:06"/>
    <d v="2012-08-04T22:00:00"/>
    <x v="22"/>
    <d v="2012-08-04T21:00:00"/>
    <d v="2012-08-04T21:50:00"/>
    <x v="818"/>
    <s v="Up"/>
    <n v="1"/>
    <n v="5.56"/>
    <n v="61.4"/>
    <n v="1"/>
    <n v="2"/>
    <n v="9.59"/>
    <n v="10.42"/>
    <n v="2"/>
    <s v="JBER"/>
  </r>
  <r>
    <d v="2012-08-04T00:00:00"/>
    <d v="1899-12-30T22:13:02"/>
    <d v="2012-08-04T22:13:02"/>
    <d v="2012-08-04T22:00:00"/>
    <x v="22"/>
    <d v="2012-08-04T21:00:00"/>
    <d v="2012-08-04T21:50:00"/>
    <x v="819"/>
    <s v="Up"/>
    <n v="1"/>
    <n v="2.93"/>
    <n v="74.7"/>
    <n v="1"/>
    <n v="2"/>
    <n v="9.59"/>
    <n v="10.42"/>
    <n v="2"/>
    <s v="JBER"/>
  </r>
  <r>
    <d v="2012-08-04T00:00:00"/>
    <d v="1899-12-30T22:13:28"/>
    <d v="2012-08-04T22:13:28"/>
    <d v="2012-08-04T22:00:00"/>
    <x v="22"/>
    <d v="2012-08-04T21:00:00"/>
    <d v="2012-08-04T21:50:00"/>
    <x v="820"/>
    <s v="Up"/>
    <n v="1"/>
    <n v="2.0499999999999998"/>
    <n v="70.2"/>
    <n v="1"/>
    <n v="2"/>
    <n v="9.59"/>
    <n v="10.42"/>
    <n v="2"/>
    <s v="JBER"/>
  </r>
  <r>
    <d v="2012-08-04T00:00:00"/>
    <d v="1899-12-30T22:13:51"/>
    <d v="2012-08-04T22:13:51"/>
    <d v="2012-08-04T22:00:00"/>
    <x v="22"/>
    <d v="2012-08-04T21:00:00"/>
    <d v="2012-08-04T21:50:00"/>
    <x v="821"/>
    <s v="Up"/>
    <n v="1"/>
    <n v="5.27"/>
    <n v="65.7"/>
    <n v="1"/>
    <n v="2"/>
    <n v="9.59"/>
    <n v="10.42"/>
    <n v="2"/>
    <s v="JBER"/>
  </r>
  <r>
    <d v="2012-08-04T00:00:00"/>
    <d v="1899-12-30T22:14:53"/>
    <d v="2012-08-04T22:14:53"/>
    <d v="2012-08-04T22:00:00"/>
    <x v="22"/>
    <d v="2012-08-04T21:00:00"/>
    <d v="2012-08-04T21:50:00"/>
    <x v="822"/>
    <s v="Up"/>
    <n v="1"/>
    <n v="3.79"/>
    <n v="77.3"/>
    <n v="1"/>
    <n v="2"/>
    <n v="9.59"/>
    <n v="10.42"/>
    <n v="2"/>
    <s v="JBER"/>
  </r>
  <r>
    <d v="2012-08-04T00:00:00"/>
    <d v="1899-12-30T22:31:41"/>
    <d v="2012-08-04T22:31:41"/>
    <d v="2012-08-04T22:00:00"/>
    <x v="22"/>
    <d v="2012-08-05T00:00:00"/>
    <d v="2012-08-04T21:50:00"/>
    <x v="823"/>
    <s v="Up"/>
    <n v="1"/>
    <n v="2.74"/>
    <n v="84.6"/>
    <n v="1"/>
    <n v="2"/>
    <n v="9.59"/>
    <n v="10.42"/>
    <n v="2"/>
    <s v="JBER"/>
  </r>
  <r>
    <d v="2012-08-04T00:00:00"/>
    <d v="1899-12-30T22:35:13"/>
    <d v="2012-08-04T22:35:13"/>
    <d v="2012-08-04T22:00:00"/>
    <x v="22"/>
    <d v="2012-08-05T00:00:00"/>
    <d v="2012-08-04T21:50:00"/>
    <x v="824"/>
    <s v="Up"/>
    <n v="1"/>
    <n v="2.17"/>
    <n v="100.1"/>
    <n v="1"/>
    <n v="2"/>
    <n v="9.59"/>
    <n v="10.42"/>
    <n v="2"/>
    <s v="JBER"/>
  </r>
  <r>
    <d v="2012-08-04T00:00:00"/>
    <d v="1899-12-30T22:38:06"/>
    <d v="2012-08-04T22:38:06"/>
    <d v="2012-08-04T22:00:00"/>
    <x v="22"/>
    <d v="2012-08-05T00:00:00"/>
    <d v="2012-08-04T21:50:00"/>
    <x v="825"/>
    <s v="Up"/>
    <n v="1"/>
    <n v="2.23"/>
    <n v="89.6"/>
    <n v="1"/>
    <n v="2"/>
    <n v="9.59"/>
    <n v="10.42"/>
    <n v="2"/>
    <s v="JBER"/>
  </r>
  <r>
    <d v="2012-08-04T00:00:00"/>
    <d v="1899-12-30T22:38:22"/>
    <d v="2012-08-04T22:38:22"/>
    <d v="2012-08-04T22:00:00"/>
    <x v="22"/>
    <d v="2012-08-05T00:00:00"/>
    <d v="2012-08-04T21:50:00"/>
    <x v="826"/>
    <s v="Up"/>
    <n v="1"/>
    <n v="2.88"/>
    <n v="90.9"/>
    <n v="1"/>
    <n v="2"/>
    <n v="9.59"/>
    <n v="10.42"/>
    <n v="2"/>
    <s v="JBER"/>
  </r>
  <r>
    <d v="2012-08-04T00:00:00"/>
    <d v="1899-12-30T22:41:33"/>
    <d v="2012-08-04T22:41:33"/>
    <d v="2012-08-04T22:00:00"/>
    <x v="22"/>
    <d v="2012-08-05T00:00:00"/>
    <d v="2012-08-04T21:50:00"/>
    <x v="827"/>
    <s v="Up"/>
    <n v="1"/>
    <n v="4.6500000000000004"/>
    <n v="69.2"/>
    <n v="1"/>
    <n v="2"/>
    <n v="9.59"/>
    <n v="10.42"/>
    <n v="2"/>
    <s v="JBER"/>
  </r>
  <r>
    <d v="2012-08-04T00:00:00"/>
    <d v="1899-12-30T22:43:41"/>
    <d v="2012-08-04T22:43:41"/>
    <d v="2012-08-04T22:00:00"/>
    <x v="22"/>
    <d v="2012-08-05T00:00:00"/>
    <d v="2012-08-04T21:50:00"/>
    <x v="828"/>
    <s v="Up"/>
    <n v="1"/>
    <n v="4.24"/>
    <n v="81.8"/>
    <n v="1"/>
    <n v="2"/>
    <n v="9.59"/>
    <n v="10.42"/>
    <n v="2"/>
    <s v="JBER"/>
  </r>
  <r>
    <d v="2012-08-04T00:00:00"/>
    <d v="1899-12-30T23:01:44"/>
    <d v="2012-08-04T23:01:44"/>
    <d v="2012-08-04T23:00:00"/>
    <x v="8"/>
    <d v="2012-08-05T00:00:00"/>
    <d v="2012-08-04T21:50:00"/>
    <x v="829"/>
    <s v="Up"/>
    <n v="1"/>
    <n v="2.23"/>
    <n v="90"/>
    <n v="1"/>
    <n v="2"/>
    <n v="9.59"/>
    <n v="10.42"/>
    <n v="2"/>
    <s v="JBER"/>
  </r>
  <r>
    <d v="2012-08-04T00:00:00"/>
    <d v="1899-12-30T23:05:15"/>
    <d v="2012-08-04T23:05:15"/>
    <d v="2012-08-04T23:00:00"/>
    <x v="8"/>
    <d v="2012-08-05T00:00:00"/>
    <d v="2012-08-04T21:50:00"/>
    <x v="830"/>
    <s v="Up"/>
    <n v="1"/>
    <n v="5.92"/>
    <n v="82.3"/>
    <n v="1"/>
    <n v="2"/>
    <n v="9.59"/>
    <n v="10.42"/>
    <n v="2"/>
    <s v="JBER"/>
  </r>
  <r>
    <d v="2012-08-04T00:00:00"/>
    <d v="1899-12-30T23:08:40"/>
    <d v="2012-08-04T23:08:40"/>
    <d v="2012-08-04T23:00:00"/>
    <x v="8"/>
    <d v="2012-08-05T00:00:00"/>
    <d v="2012-08-04T21:50:00"/>
    <x v="831"/>
    <s v="Up"/>
    <n v="1"/>
    <n v="1.91"/>
    <n v="86.9"/>
    <n v="1"/>
    <n v="2"/>
    <n v="9.59"/>
    <n v="10.42"/>
    <n v="2"/>
    <s v="JBER"/>
  </r>
  <r>
    <d v="2012-08-04T00:00:00"/>
    <d v="1899-12-30T23:31:14"/>
    <d v="2012-08-04T23:31:14"/>
    <d v="2012-08-04T23:00:00"/>
    <x v="8"/>
    <d v="2012-08-05T00:00:00"/>
    <d v="2012-08-04T21:50:00"/>
    <x v="832"/>
    <s v="Up"/>
    <n v="1"/>
    <n v="3.04"/>
    <n v="72.7"/>
    <n v="1"/>
    <n v="2"/>
    <n v="9.59"/>
    <n v="10.42"/>
    <n v="2"/>
    <s v="JBER"/>
  </r>
  <r>
    <d v="2012-08-04T00:00:00"/>
    <d v="1899-12-30T23:37:35"/>
    <d v="2012-08-04T23:37:35"/>
    <d v="2012-08-04T23:00:00"/>
    <x v="8"/>
    <d v="2012-08-05T00:00:00"/>
    <d v="2012-08-04T21:50:00"/>
    <x v="833"/>
    <s v="Up"/>
    <n v="1"/>
    <n v="4.6500000000000004"/>
    <n v="85.7"/>
    <n v="1"/>
    <n v="2"/>
    <n v="9.59"/>
    <n v="10.42"/>
    <n v="2"/>
    <s v="JBER"/>
  </r>
  <r>
    <d v="2012-08-04T00:00:00"/>
    <d v="1899-12-30T23:37:35"/>
    <d v="2012-08-04T23:37:35"/>
    <d v="2012-08-04T23:00:00"/>
    <x v="8"/>
    <d v="2012-08-05T00:00:00"/>
    <d v="2012-08-04T21:50:00"/>
    <x v="833"/>
    <s v="Up"/>
    <n v="1"/>
    <n v="3.38"/>
    <n v="78.099999999999994"/>
    <n v="1"/>
    <n v="2"/>
    <n v="9.59"/>
    <n v="10.42"/>
    <n v="2"/>
    <s v="JBER"/>
  </r>
  <r>
    <d v="2012-08-05T00:00:00"/>
    <d v="1899-12-30T00:31:47"/>
    <d v="2012-08-05T00:31:47"/>
    <d v="2012-08-05T00:00:00"/>
    <x v="5"/>
    <d v="2012-08-05T00:00:00"/>
    <d v="2012-08-04T21:50:00"/>
    <x v="834"/>
    <s v="Up"/>
    <n v="1"/>
    <n v="2.65"/>
    <n v="81.599999999999994"/>
    <n v="1"/>
    <n v="2"/>
    <n v="9.59"/>
    <n v="10.42"/>
    <n v="2"/>
    <s v="JBER"/>
  </r>
  <r>
    <d v="2012-08-05T00:00:00"/>
    <d v="1899-12-30T00:31:53"/>
    <d v="2012-08-05T00:31:53"/>
    <d v="2012-08-05T00:00:00"/>
    <x v="5"/>
    <d v="2012-08-05T00:00:00"/>
    <d v="2012-08-04T21:50:00"/>
    <x v="835"/>
    <s v="Up"/>
    <n v="1"/>
    <n v="0"/>
    <n v="54.2"/>
    <n v="1"/>
    <n v="2"/>
    <n v="9.59"/>
    <n v="10.42"/>
    <n v="2"/>
    <s v="JBER"/>
  </r>
  <r>
    <d v="2012-08-05T00:00:00"/>
    <d v="1899-12-30T00:32:06"/>
    <d v="2012-08-05T00:32:06"/>
    <d v="2012-08-05T00:00:00"/>
    <x v="5"/>
    <d v="2012-08-05T00:00:00"/>
    <d v="2012-08-04T21:50:00"/>
    <x v="836"/>
    <s v="Up"/>
    <n v="1"/>
    <n v="1.95"/>
    <n v="79.900000000000006"/>
    <n v="1"/>
    <n v="2"/>
    <n v="9.59"/>
    <n v="10.42"/>
    <n v="2"/>
    <s v="JBER"/>
  </r>
  <r>
    <d v="2012-08-05T00:00:00"/>
    <d v="1899-12-30T00:33:00"/>
    <d v="2012-08-05T00:33:00"/>
    <d v="2012-08-05T00:00:00"/>
    <x v="5"/>
    <d v="2012-08-05T00:00:00"/>
    <d v="2012-08-04T21:50:00"/>
    <x v="837"/>
    <s v="Down"/>
    <n v="-1"/>
    <n v="6.74"/>
    <n v="68"/>
    <n v="1"/>
    <n v="2"/>
    <n v="9.59"/>
    <n v="10.42"/>
    <n v="-2"/>
    <s v="JBER"/>
  </r>
  <r>
    <d v="2012-08-05T00:00:00"/>
    <d v="1899-12-30T02:41:22"/>
    <d v="2012-08-05T02:41:22"/>
    <d v="2012-08-05T02:00:00"/>
    <x v="2"/>
    <d v="2012-08-05T03:00:00"/>
    <d v="2012-08-04T21:50:00"/>
    <x v="838"/>
    <s v="Up"/>
    <n v="1"/>
    <n v="3.62"/>
    <n v="81"/>
    <n v="1"/>
    <n v="2"/>
    <n v="9.59"/>
    <n v="10.42"/>
    <n v="2"/>
    <s v="JBER"/>
  </r>
  <r>
    <d v="2012-08-05T00:00:00"/>
    <d v="1899-12-30T04:31:59"/>
    <d v="2012-08-05T04:31:59"/>
    <d v="2012-08-05T04:00:00"/>
    <x v="0"/>
    <d v="2012-08-05T06:00:00"/>
    <d v="2012-08-04T21:50:00"/>
    <x v="839"/>
    <s v="Up"/>
    <n v="1"/>
    <n v="3.87"/>
    <n v="70.5"/>
    <n v="1"/>
    <n v="2"/>
    <n v="9.59"/>
    <n v="10.42"/>
    <n v="2"/>
    <s v="JBER"/>
  </r>
  <r>
    <d v="2012-08-05T00:00:00"/>
    <d v="1899-12-30T06:03:19"/>
    <d v="2012-08-05T06:03:19"/>
    <d v="2012-08-05T06:00:00"/>
    <x v="7"/>
    <d v="2012-08-05T06:00:00"/>
    <d v="2012-08-04T21:50:00"/>
    <x v="840"/>
    <s v="Up"/>
    <n v="1"/>
    <n v="2.66"/>
    <n v="88.5"/>
    <n v="1"/>
    <n v="2"/>
    <n v="9.59"/>
    <n v="10.42"/>
    <n v="2"/>
    <s v="JBER"/>
  </r>
  <r>
    <d v="2012-08-05T00:00:00"/>
    <d v="1899-12-30T06:06:27"/>
    <d v="2012-08-05T06:06:27"/>
    <d v="2012-08-05T06:00:00"/>
    <x v="7"/>
    <d v="2012-08-05T06:00:00"/>
    <d v="2012-08-04T21:50:00"/>
    <x v="841"/>
    <s v="Up"/>
    <n v="1"/>
    <n v="0"/>
    <n v="82.5"/>
    <n v="1"/>
    <n v="2"/>
    <n v="9.59"/>
    <n v="10.42"/>
    <n v="2"/>
    <s v="JBER"/>
  </r>
  <r>
    <d v="2012-08-05T00:00:00"/>
    <d v="1899-12-30T06:12:49"/>
    <d v="2012-08-05T06:12:49"/>
    <d v="2012-08-05T06:00:00"/>
    <x v="7"/>
    <d v="2012-08-05T06:00:00"/>
    <d v="2012-08-04T21:50:00"/>
    <x v="842"/>
    <s v="Up"/>
    <n v="1"/>
    <n v="2.74"/>
    <n v="71.5"/>
    <n v="1"/>
    <n v="2"/>
    <n v="9.59"/>
    <n v="10.42"/>
    <n v="2"/>
    <s v="JBER"/>
  </r>
  <r>
    <d v="2012-08-05T00:00:00"/>
    <d v="1899-12-30T06:35:43"/>
    <d v="2012-08-05T06:35:43"/>
    <d v="2012-08-05T06:00:00"/>
    <x v="7"/>
    <d v="2012-08-05T06:00:00"/>
    <d v="2012-08-04T21:50:00"/>
    <x v="843"/>
    <s v="Up"/>
    <n v="1"/>
    <n v="3.03"/>
    <n v="66"/>
    <n v="1"/>
    <n v="2"/>
    <n v="9.59"/>
    <n v="10.42"/>
    <n v="2"/>
    <s v="JBER"/>
  </r>
  <r>
    <d v="2012-08-05T00:00:00"/>
    <d v="1899-12-30T07:03:37"/>
    <d v="2012-08-05T07:03:37"/>
    <d v="2012-08-05T07:00:00"/>
    <x v="15"/>
    <d v="2012-08-05T06:00:00"/>
    <d v="2012-08-04T21:50:00"/>
    <x v="844"/>
    <s v="Up"/>
    <n v="1"/>
    <n v="6.06"/>
    <n v="73.5"/>
    <n v="1"/>
    <n v="2"/>
    <n v="9.59"/>
    <n v="10.42"/>
    <n v="2"/>
    <s v="JBER"/>
  </r>
  <r>
    <d v="2012-08-05T00:00:00"/>
    <d v="1899-12-30T08:44:23"/>
    <d v="2012-08-05T08:44:23"/>
    <d v="2012-08-05T08:00:00"/>
    <x v="16"/>
    <d v="2012-08-05T09:00:00"/>
    <d v="2012-08-04T21:50:00"/>
    <x v="845"/>
    <s v="Up"/>
    <n v="1"/>
    <n v="2.12"/>
    <n v="65.099999999999994"/>
    <n v="1"/>
    <n v="2"/>
    <n v="9.59"/>
    <n v="10.42"/>
    <n v="2"/>
    <s v="JBER"/>
  </r>
  <r>
    <d v="2012-08-05T00:00:00"/>
    <d v="1899-12-30T10:06:18"/>
    <d v="2012-08-05T10:06:18"/>
    <d v="2012-08-05T10:00:00"/>
    <x v="17"/>
    <d v="2012-08-05T09:00:00"/>
    <d v="2012-08-05T10:00:00"/>
    <x v="846"/>
    <s v="Up"/>
    <n v="1"/>
    <n v="2.99"/>
    <n v="74"/>
    <n v="1"/>
    <n v="2"/>
    <n v="9.59"/>
    <n v="10.42"/>
    <n v="2"/>
    <s v="JBER"/>
  </r>
  <r>
    <d v="2012-08-05T00:00:00"/>
    <d v="1899-12-30T10:32:16"/>
    <d v="2012-08-05T10:32:16"/>
    <d v="2012-08-05T10:00:00"/>
    <x v="17"/>
    <d v="2012-08-05T12:00:00"/>
    <d v="2012-08-05T10:00:00"/>
    <x v="847"/>
    <s v="Up"/>
    <n v="1"/>
    <n v="2.06"/>
    <n v="77"/>
    <n v="1"/>
    <n v="2"/>
    <n v="9.59"/>
    <n v="10.42"/>
    <n v="2"/>
    <s v="JBER"/>
  </r>
  <r>
    <d v="2012-08-05T00:00:00"/>
    <d v="1899-12-30T10:34:11"/>
    <d v="2012-08-05T10:34:11"/>
    <d v="2012-08-05T10:00:00"/>
    <x v="17"/>
    <d v="2012-08-05T12:00:00"/>
    <d v="2012-08-05T10:00:00"/>
    <x v="848"/>
    <s v="Up"/>
    <n v="1"/>
    <n v="3.41"/>
    <n v="77"/>
    <n v="1"/>
    <n v="2"/>
    <n v="9.59"/>
    <n v="10.42"/>
    <n v="2"/>
    <s v="JBER"/>
  </r>
  <r>
    <d v="2012-08-05T00:00:00"/>
    <d v="1899-12-30T10:34:32"/>
    <d v="2012-08-05T10:34:32"/>
    <d v="2012-08-05T10:00:00"/>
    <x v="17"/>
    <d v="2012-08-05T12:00:00"/>
    <d v="2012-08-05T10:00:00"/>
    <x v="849"/>
    <s v="Up"/>
    <n v="1"/>
    <n v="2.0499999999999998"/>
    <n v="76.2"/>
    <n v="1"/>
    <n v="2"/>
    <n v="9.59"/>
    <n v="10.42"/>
    <n v="2"/>
    <s v="JBER"/>
  </r>
  <r>
    <d v="2012-08-05T00:00:00"/>
    <d v="1899-12-30T10:41:18"/>
    <d v="2012-08-05T10:41:18"/>
    <d v="2012-08-05T10:00:00"/>
    <x v="17"/>
    <d v="2012-08-05T12:00:00"/>
    <d v="2012-08-05T10:00:00"/>
    <x v="850"/>
    <s v="Up"/>
    <n v="1"/>
    <n v="7.15"/>
    <n v="67.8"/>
    <n v="1"/>
    <n v="2"/>
    <n v="9.59"/>
    <n v="10.42"/>
    <n v="2"/>
    <s v="JBER"/>
  </r>
  <r>
    <d v="2012-08-05T00:00:00"/>
    <d v="1899-12-30T10:42:24"/>
    <d v="2012-08-05T10:42:24"/>
    <d v="2012-08-05T10:00:00"/>
    <x v="17"/>
    <d v="2012-08-05T12:00:00"/>
    <d v="2012-08-05T10:00:00"/>
    <x v="851"/>
    <s v="Up"/>
    <n v="1"/>
    <n v="2.27"/>
    <n v="80.5"/>
    <n v="1"/>
    <n v="2"/>
    <n v="9.59"/>
    <n v="10.42"/>
    <n v="2"/>
    <s v="JBER"/>
  </r>
  <r>
    <d v="2012-08-05T00:00:00"/>
    <d v="1899-12-30T10:42:48"/>
    <d v="2012-08-05T10:42:48"/>
    <d v="2012-08-05T10:00:00"/>
    <x v="17"/>
    <d v="2012-08-05T12:00:00"/>
    <d v="2012-08-05T10:00:00"/>
    <x v="852"/>
    <s v="Up"/>
    <n v="1"/>
    <n v="3.26"/>
    <n v="85.2"/>
    <n v="1"/>
    <n v="2"/>
    <n v="9.59"/>
    <n v="10.42"/>
    <n v="2"/>
    <s v="JBER"/>
  </r>
  <r>
    <d v="2012-08-05T00:00:00"/>
    <d v="1899-12-30T11:02:22"/>
    <d v="2012-08-05T11:02:22"/>
    <d v="2012-08-05T11:00:00"/>
    <x v="1"/>
    <d v="2012-08-05T12:00:00"/>
    <d v="2012-08-05T10:00:00"/>
    <x v="653"/>
    <s v="Up"/>
    <n v="1"/>
    <n v="4.93"/>
    <n v="53.5"/>
    <n v="1"/>
    <n v="2"/>
    <n v="9.59"/>
    <n v="10.42"/>
    <n v="2"/>
    <s v="JBER"/>
  </r>
  <r>
    <d v="2012-08-05T00:00:00"/>
    <d v="1899-12-30T11:06:51"/>
    <d v="2012-08-05T11:06:51"/>
    <d v="2012-08-05T11:00:00"/>
    <x v="1"/>
    <d v="2012-08-05T12:00:00"/>
    <d v="2012-08-05T10:00:00"/>
    <x v="853"/>
    <s v="Up"/>
    <n v="1"/>
    <n v="3.65"/>
    <n v="63.9"/>
    <n v="1"/>
    <n v="2"/>
    <n v="9.59"/>
    <n v="10.42"/>
    <n v="2"/>
    <s v="JBER"/>
  </r>
  <r>
    <d v="2012-08-05T00:00:00"/>
    <d v="1899-12-30T11:07:00"/>
    <d v="2012-08-05T11:07:00"/>
    <d v="2012-08-05T11:00:00"/>
    <x v="1"/>
    <d v="2012-08-05T12:00:00"/>
    <d v="2012-08-05T10:00:00"/>
    <x v="854"/>
    <s v="Up"/>
    <n v="1"/>
    <n v="2.2000000000000002"/>
    <n v="73"/>
    <n v="1"/>
    <n v="2"/>
    <n v="9.59"/>
    <n v="10.42"/>
    <n v="2"/>
    <s v="JBER"/>
  </r>
  <r>
    <d v="2012-08-05T00:00:00"/>
    <d v="1899-12-30T11:10:55"/>
    <d v="2012-08-05T11:10:55"/>
    <d v="2012-08-05T11:00:00"/>
    <x v="1"/>
    <d v="2012-08-05T12:00:00"/>
    <d v="2012-08-05T10:00:00"/>
    <x v="855"/>
    <s v="Up"/>
    <n v="1"/>
    <n v="2.2599999999999998"/>
    <n v="104"/>
    <n v="1"/>
    <n v="2"/>
    <n v="9.59"/>
    <n v="10.42"/>
    <n v="2"/>
    <s v="JBER"/>
  </r>
  <r>
    <d v="2012-08-05T00:00:00"/>
    <d v="1899-12-30T11:12:18"/>
    <d v="2012-08-05T11:12:18"/>
    <d v="2012-08-05T11:00:00"/>
    <x v="1"/>
    <d v="2012-08-05T12:00:00"/>
    <d v="2012-08-05T10:00:00"/>
    <x v="856"/>
    <s v="Up"/>
    <n v="1"/>
    <n v="2.96"/>
    <n v="86.2"/>
    <n v="1"/>
    <n v="2"/>
    <n v="9.59"/>
    <n v="10.42"/>
    <n v="2"/>
    <s v="JBER"/>
  </r>
  <r>
    <d v="2012-08-05T00:00:00"/>
    <d v="1899-12-30T11:39:03"/>
    <d v="2012-08-05T11:39:03"/>
    <d v="2012-08-05T11:00:00"/>
    <x v="1"/>
    <d v="2012-08-05T12:00:00"/>
    <d v="2012-08-05T10:00:00"/>
    <x v="857"/>
    <s v="Up"/>
    <n v="1"/>
    <n v="3.19"/>
    <n v="73.400000000000006"/>
    <n v="1"/>
    <n v="2"/>
    <n v="9.59"/>
    <n v="10.42"/>
    <n v="2"/>
    <s v="JBER"/>
  </r>
  <r>
    <d v="2012-08-05T00:00:00"/>
    <d v="1899-12-30T11:44:03"/>
    <d v="2012-08-05T11:44:03"/>
    <d v="2012-08-05T11:00:00"/>
    <x v="1"/>
    <d v="2012-08-05T12:00:00"/>
    <d v="2012-08-05T10:00:00"/>
    <x v="858"/>
    <s v="Up"/>
    <n v="1"/>
    <n v="2.56"/>
    <n v="83.6"/>
    <n v="1"/>
    <n v="2"/>
    <n v="9.59"/>
    <n v="10.42"/>
    <n v="2"/>
    <s v="JBER"/>
  </r>
  <r>
    <d v="2012-08-05T00:00:00"/>
    <d v="1899-12-30T12:01:17"/>
    <d v="2012-08-05T12:01:17"/>
    <d v="2012-08-05T12:00:00"/>
    <x v="21"/>
    <d v="2012-08-05T12:00:00"/>
    <d v="2012-08-05T10:00:00"/>
    <x v="315"/>
    <s v="Up"/>
    <n v="1"/>
    <n v="3.28"/>
    <n v="81.900000000000006"/>
    <n v="1"/>
    <n v="2"/>
    <n v="9.59"/>
    <n v="10.42"/>
    <n v="2"/>
    <s v="JBER"/>
  </r>
  <r>
    <d v="2012-08-05T00:00:00"/>
    <d v="1899-12-30T12:06:54"/>
    <d v="2012-08-05T12:06:54"/>
    <d v="2012-08-05T12:00:00"/>
    <x v="21"/>
    <d v="2012-08-05T12:00:00"/>
    <d v="2012-08-05T10:00:00"/>
    <x v="859"/>
    <s v="Up"/>
    <n v="1"/>
    <n v="1.93"/>
    <n v="99"/>
    <n v="1"/>
    <n v="2"/>
    <n v="9.59"/>
    <n v="10.42"/>
    <n v="2"/>
    <s v="JBER"/>
  </r>
  <r>
    <d v="2012-08-05T00:00:00"/>
    <d v="1899-12-30T12:14:21"/>
    <d v="2012-08-05T12:14:21"/>
    <d v="2012-08-05T12:00:00"/>
    <x v="21"/>
    <d v="2012-08-05T12:00:00"/>
    <d v="2012-08-05T10:00:00"/>
    <x v="860"/>
    <s v="Up"/>
    <n v="1"/>
    <n v="3.65"/>
    <n v="77.400000000000006"/>
    <n v="1"/>
    <n v="2"/>
    <n v="9.59"/>
    <n v="10.42"/>
    <n v="2"/>
    <s v="JBER"/>
  </r>
  <r>
    <d v="2012-08-05T00:00:00"/>
    <d v="1899-12-30T13:02:49"/>
    <d v="2012-08-05T13:02:49"/>
    <d v="2012-08-05T13:00:00"/>
    <x v="12"/>
    <d v="2012-08-05T12:00:00"/>
    <d v="2012-08-05T10:00:00"/>
    <x v="861"/>
    <s v="Up"/>
    <n v="1"/>
    <n v="2.21"/>
    <n v="83.5"/>
    <n v="1"/>
    <n v="2"/>
    <n v="9.59"/>
    <n v="10.42"/>
    <n v="2"/>
    <s v="JBER"/>
  </r>
  <r>
    <d v="2012-08-05T00:00:00"/>
    <d v="1899-12-30T13:02:55"/>
    <d v="2012-08-05T13:02:55"/>
    <d v="2012-08-05T13:00:00"/>
    <x v="12"/>
    <d v="2012-08-05T12:00:00"/>
    <d v="2012-08-05T10:00:00"/>
    <x v="862"/>
    <s v="Up"/>
    <n v="1"/>
    <n v="8.02"/>
    <n v="89.3"/>
    <n v="1"/>
    <n v="2"/>
    <n v="9.59"/>
    <n v="10.42"/>
    <n v="2"/>
    <s v="JBER"/>
  </r>
  <r>
    <d v="2012-08-05T00:00:00"/>
    <d v="1899-12-30T13:05:28"/>
    <d v="2012-08-05T13:05:28"/>
    <d v="2012-08-05T13:00:00"/>
    <x v="12"/>
    <d v="2012-08-05T12:00:00"/>
    <d v="2012-08-05T10:00:00"/>
    <x v="863"/>
    <s v="Up"/>
    <n v="1"/>
    <n v="2.2000000000000002"/>
    <n v="78.099999999999994"/>
    <n v="1"/>
    <n v="2"/>
    <n v="9.59"/>
    <n v="10.42"/>
    <n v="2"/>
    <s v="JBER"/>
  </r>
  <r>
    <d v="2012-08-05T00:00:00"/>
    <d v="1899-12-30T13:06:28"/>
    <d v="2012-08-05T13:06:28"/>
    <d v="2012-08-05T13:00:00"/>
    <x v="12"/>
    <d v="2012-08-05T12:00:00"/>
    <d v="2012-08-05T10:00:00"/>
    <x v="864"/>
    <s v="Up"/>
    <n v="1"/>
    <n v="2.16"/>
    <n v="76"/>
    <n v="1"/>
    <n v="2"/>
    <n v="9.59"/>
    <n v="10.42"/>
    <n v="2"/>
    <s v="JBER"/>
  </r>
  <r>
    <d v="2012-08-05T00:00:00"/>
    <d v="1899-12-30T13:12:36"/>
    <d v="2012-08-05T13:12:36"/>
    <d v="2012-08-05T13:00:00"/>
    <x v="12"/>
    <d v="2012-08-05T12:00:00"/>
    <d v="2012-08-05T10:00:00"/>
    <x v="865"/>
    <s v="Up"/>
    <n v="1"/>
    <n v="7.11"/>
    <n v="84.2"/>
    <n v="1"/>
    <n v="2"/>
    <n v="9.59"/>
    <n v="10.42"/>
    <n v="2"/>
    <s v="JBER"/>
  </r>
  <r>
    <d v="2012-08-05T00:00:00"/>
    <d v="1899-12-30T13:32:19"/>
    <d v="2012-08-05T13:32:19"/>
    <d v="2012-08-05T13:00:00"/>
    <x v="12"/>
    <d v="2012-08-05T15:00:00"/>
    <d v="2012-08-05T10:00:00"/>
    <x v="866"/>
    <s v="Up"/>
    <n v="1"/>
    <n v="1.95"/>
    <n v="98.2"/>
    <n v="1"/>
    <n v="2"/>
    <n v="9.59"/>
    <n v="10.42"/>
    <n v="2"/>
    <s v="JBER"/>
  </r>
  <r>
    <d v="2012-08-05T00:00:00"/>
    <d v="1899-12-30T13:32:20"/>
    <d v="2012-08-05T13:32:20"/>
    <d v="2012-08-05T13:00:00"/>
    <x v="12"/>
    <d v="2012-08-05T15:00:00"/>
    <d v="2012-08-05T10:00:00"/>
    <x v="867"/>
    <s v="Up"/>
    <n v="1"/>
    <n v="3.67"/>
    <n v="64.400000000000006"/>
    <n v="1"/>
    <n v="2"/>
    <n v="9.59"/>
    <n v="10.42"/>
    <n v="2"/>
    <s v="JBER"/>
  </r>
  <r>
    <d v="2012-08-05T00:00:00"/>
    <d v="1899-12-30T13:40:52"/>
    <d v="2012-08-05T13:40:52"/>
    <d v="2012-08-05T13:00:00"/>
    <x v="12"/>
    <d v="2012-08-05T15:00:00"/>
    <d v="2012-08-05T10:00:00"/>
    <x v="868"/>
    <s v="Up"/>
    <n v="1"/>
    <n v="2.88"/>
    <n v="83"/>
    <n v="1"/>
    <n v="2"/>
    <n v="9.59"/>
    <n v="10.42"/>
    <n v="2"/>
    <s v="JBER"/>
  </r>
  <r>
    <d v="2012-08-05T00:00:00"/>
    <d v="1899-12-30T14:04:21"/>
    <d v="2012-08-05T14:04:21"/>
    <d v="2012-08-05T14:00:00"/>
    <x v="9"/>
    <d v="2012-08-05T15:00:00"/>
    <d v="2012-08-05T10:00:00"/>
    <x v="869"/>
    <s v="Up"/>
    <n v="1"/>
    <n v="1.68"/>
    <n v="77.8"/>
    <n v="1"/>
    <n v="2"/>
    <n v="9.59"/>
    <n v="10.42"/>
    <n v="2"/>
    <s v="JBER"/>
  </r>
  <r>
    <d v="2012-08-05T00:00:00"/>
    <d v="1899-12-30T14:05:41"/>
    <d v="2012-08-05T14:05:41"/>
    <d v="2012-08-05T14:00:00"/>
    <x v="9"/>
    <d v="2012-08-05T15:00:00"/>
    <d v="2012-08-05T10:00:00"/>
    <x v="870"/>
    <s v="Up"/>
    <n v="1"/>
    <n v="2.84"/>
    <n v="84.8"/>
    <n v="1"/>
    <n v="2"/>
    <n v="9.59"/>
    <n v="10.42"/>
    <n v="2"/>
    <s v="JBER"/>
  </r>
  <r>
    <d v="2012-08-05T00:00:00"/>
    <d v="1899-12-30T14:07:38"/>
    <d v="2012-08-05T14:07:38"/>
    <d v="2012-08-05T14:00:00"/>
    <x v="9"/>
    <d v="2012-08-05T15:00:00"/>
    <d v="2012-08-05T10:00:00"/>
    <x v="318"/>
    <s v="Up"/>
    <n v="1"/>
    <n v="5.61"/>
    <n v="70.5"/>
    <n v="1"/>
    <n v="2"/>
    <n v="9.59"/>
    <n v="10.42"/>
    <n v="2"/>
    <s v="JBER"/>
  </r>
  <r>
    <d v="2012-08-05T00:00:00"/>
    <d v="1899-12-30T14:08:37"/>
    <d v="2012-08-05T14:08:37"/>
    <d v="2012-08-05T14:00:00"/>
    <x v="9"/>
    <d v="2012-08-05T15:00:00"/>
    <d v="2012-08-05T10:00:00"/>
    <x v="871"/>
    <s v="Up"/>
    <n v="1"/>
    <n v="2.69"/>
    <n v="84.4"/>
    <n v="1"/>
    <n v="2"/>
    <n v="9.59"/>
    <n v="10.42"/>
    <n v="2"/>
    <s v="JBER"/>
  </r>
  <r>
    <d v="2012-08-05T00:00:00"/>
    <d v="1899-12-30T14:09:31"/>
    <d v="2012-08-05T14:09:31"/>
    <d v="2012-08-05T14:00:00"/>
    <x v="9"/>
    <d v="2012-08-05T15:00:00"/>
    <d v="2012-08-05T10:00:00"/>
    <x v="872"/>
    <s v="Up"/>
    <n v="1"/>
    <n v="1.77"/>
    <n v="82.1"/>
    <n v="1"/>
    <n v="2"/>
    <n v="9.59"/>
    <n v="10.42"/>
    <n v="2"/>
    <s v="JBER"/>
  </r>
  <r>
    <d v="2012-08-05T00:00:00"/>
    <d v="1899-12-30T14:11:45"/>
    <d v="2012-08-05T14:11:45"/>
    <d v="2012-08-05T14:00:00"/>
    <x v="9"/>
    <d v="2012-08-05T15:00:00"/>
    <d v="2012-08-05T10:00:00"/>
    <x v="873"/>
    <s v="Up"/>
    <n v="1"/>
    <n v="3.98"/>
    <n v="76.5"/>
    <n v="1"/>
    <n v="2"/>
    <n v="9.59"/>
    <n v="10.42"/>
    <n v="2"/>
    <s v="JBER"/>
  </r>
  <r>
    <d v="2012-08-05T00:00:00"/>
    <d v="1899-12-30T15:04:21"/>
    <d v="2012-08-05T15:04:21"/>
    <d v="2012-08-05T15:00:00"/>
    <x v="10"/>
    <d v="2012-08-05T15:00:00"/>
    <d v="2012-08-05T10:00:00"/>
    <x v="874"/>
    <s v="Up"/>
    <n v="1"/>
    <n v="2.46"/>
    <n v="69.3"/>
    <n v="1"/>
    <n v="2"/>
    <n v="9.59"/>
    <n v="10.42"/>
    <n v="2"/>
    <s v="JBER"/>
  </r>
  <r>
    <d v="2012-08-05T00:00:00"/>
    <d v="1899-12-30T15:05:16"/>
    <d v="2012-08-05T15:05:16"/>
    <d v="2012-08-05T15:00:00"/>
    <x v="10"/>
    <d v="2012-08-05T15:00:00"/>
    <d v="2012-08-05T10:00:00"/>
    <x v="875"/>
    <s v="Up"/>
    <n v="1"/>
    <n v="4.6500000000000004"/>
    <n v="61.2"/>
    <n v="1"/>
    <n v="2"/>
    <n v="9.59"/>
    <n v="10.42"/>
    <n v="2"/>
    <s v="JBER"/>
  </r>
  <r>
    <d v="2012-08-05T00:00:00"/>
    <d v="1899-12-30T15:14:26"/>
    <d v="2012-08-05T15:14:26"/>
    <d v="2012-08-05T15:00:00"/>
    <x v="10"/>
    <d v="2012-08-05T15:00:00"/>
    <d v="2012-08-05T10:00:00"/>
    <x v="876"/>
    <s v="Up"/>
    <n v="1"/>
    <n v="5.13"/>
    <n v="77.2"/>
    <n v="1"/>
    <n v="2"/>
    <n v="9.59"/>
    <n v="10.42"/>
    <n v="2"/>
    <s v="JBER"/>
  </r>
  <r>
    <d v="2012-08-05T00:00:00"/>
    <d v="1899-12-30T15:32:06"/>
    <d v="2012-08-05T15:32:06"/>
    <d v="2012-08-05T15:00:00"/>
    <x v="10"/>
    <d v="2012-08-05T15:00:00"/>
    <d v="2012-08-05T10:00:00"/>
    <x v="877"/>
    <s v="Up"/>
    <n v="1"/>
    <n v="4.32"/>
    <n v="71"/>
    <n v="1"/>
    <n v="2"/>
    <n v="9.59"/>
    <n v="10.42"/>
    <n v="2"/>
    <s v="JBER"/>
  </r>
  <r>
    <d v="2012-08-05T00:00:00"/>
    <d v="1899-12-30T15:40:48"/>
    <d v="2012-08-05T15:40:48"/>
    <d v="2012-08-05T15:00:00"/>
    <x v="10"/>
    <d v="2012-08-05T15:00:00"/>
    <d v="2012-08-05T10:00:00"/>
    <x v="878"/>
    <s v="Up"/>
    <n v="1"/>
    <n v="2.23"/>
    <n v="86.1"/>
    <n v="1"/>
    <n v="2"/>
    <n v="9.59"/>
    <n v="10.42"/>
    <n v="2"/>
    <s v="JBER"/>
  </r>
  <r>
    <d v="2012-08-05T00:00:00"/>
    <d v="1899-12-30T15:41:27"/>
    <d v="2012-08-05T15:41:27"/>
    <d v="2012-08-05T15:00:00"/>
    <x v="10"/>
    <d v="2012-08-05T15:00:00"/>
    <d v="2012-08-05T10:00:00"/>
    <x v="879"/>
    <s v="Up"/>
    <n v="1"/>
    <n v="4.9800000000000004"/>
    <n v="66.900000000000006"/>
    <n v="1"/>
    <n v="2"/>
    <n v="9.59"/>
    <n v="10.42"/>
    <n v="2"/>
    <s v="JBER"/>
  </r>
  <r>
    <d v="2012-08-05T00:00:00"/>
    <d v="1899-12-30T15:42:59"/>
    <d v="2012-08-05T15:42:59"/>
    <d v="2012-08-05T15:00:00"/>
    <x v="10"/>
    <d v="2012-08-05T15:00:00"/>
    <d v="2012-08-05T10:00:00"/>
    <x v="880"/>
    <s v="Up"/>
    <n v="1"/>
    <n v="2.69"/>
    <n v="80.900000000000006"/>
    <n v="1"/>
    <n v="2"/>
    <n v="9.59"/>
    <n v="10.42"/>
    <n v="2"/>
    <s v="JBER"/>
  </r>
  <r>
    <d v="2012-08-05T00:00:00"/>
    <d v="1899-12-30T16:03:38"/>
    <d v="2012-08-05T16:03:38"/>
    <d v="2012-08-05T16:00:00"/>
    <x v="11"/>
    <d v="2012-08-05T15:00:00"/>
    <d v="2012-08-05T10:00:00"/>
    <x v="881"/>
    <s v="Up"/>
    <n v="1"/>
    <n v="2.27"/>
    <n v="86.2"/>
    <n v="1"/>
    <n v="2"/>
    <n v="9.59"/>
    <n v="10.42"/>
    <n v="2"/>
    <s v="JBER"/>
  </r>
  <r>
    <d v="2012-08-05T00:00:00"/>
    <d v="1899-12-30T16:10:13"/>
    <d v="2012-08-05T16:10:13"/>
    <d v="2012-08-05T16:00:00"/>
    <x v="11"/>
    <d v="2012-08-05T15:00:00"/>
    <d v="2012-08-05T10:00:00"/>
    <x v="882"/>
    <s v="Up"/>
    <n v="1"/>
    <n v="2.1"/>
    <n v="77.2"/>
    <n v="1"/>
    <n v="2"/>
    <n v="9.59"/>
    <n v="10.42"/>
    <n v="2"/>
    <s v="JBER"/>
  </r>
  <r>
    <d v="2012-08-05T00:00:00"/>
    <d v="1899-12-30T16:12:44"/>
    <d v="2012-08-05T16:12:44"/>
    <d v="2012-08-05T16:00:00"/>
    <x v="11"/>
    <d v="2012-08-05T15:00:00"/>
    <d v="2012-08-05T10:00:00"/>
    <x v="883"/>
    <s v="Up"/>
    <n v="1"/>
    <n v="3.13"/>
    <n v="76.8"/>
    <n v="1"/>
    <n v="2"/>
    <n v="9.59"/>
    <n v="10.42"/>
    <n v="2"/>
    <s v="JBER"/>
  </r>
  <r>
    <d v="2012-08-05T00:00:00"/>
    <d v="1899-12-30T16:14:22"/>
    <d v="2012-08-05T16:14:22"/>
    <d v="2012-08-05T16:00:00"/>
    <x v="11"/>
    <d v="2012-08-05T15:00:00"/>
    <d v="2012-08-05T10:00:00"/>
    <x v="884"/>
    <s v="Up"/>
    <n v="1"/>
    <n v="2.19"/>
    <n v="70.2"/>
    <n v="1"/>
    <n v="2"/>
    <n v="9.59"/>
    <n v="10.42"/>
    <n v="2"/>
    <s v="JBER"/>
  </r>
  <r>
    <d v="2012-08-05T00:00:00"/>
    <d v="1899-12-30T16:31:36"/>
    <d v="2012-08-05T16:31:36"/>
    <d v="2012-08-05T16:00:00"/>
    <x v="11"/>
    <d v="2012-08-05T18:00:00"/>
    <d v="2012-08-05T10:00:00"/>
    <x v="885"/>
    <s v="Up"/>
    <n v="1"/>
    <n v="4.59"/>
    <n v="75.900000000000006"/>
    <n v="1"/>
    <n v="2"/>
    <n v="9.59"/>
    <n v="10.42"/>
    <n v="2"/>
    <s v="JBER"/>
  </r>
  <r>
    <d v="2012-08-05T00:00:00"/>
    <d v="1899-12-30T16:32:29"/>
    <d v="2012-08-05T16:32:29"/>
    <d v="2012-08-05T16:00:00"/>
    <x v="11"/>
    <d v="2012-08-05T18:00:00"/>
    <d v="2012-08-05T10:00:00"/>
    <x v="886"/>
    <s v="Up"/>
    <n v="1"/>
    <n v="2.89"/>
    <n v="76.5"/>
    <n v="1"/>
    <n v="2"/>
    <n v="9.59"/>
    <n v="10.42"/>
    <n v="2"/>
    <s v="JBER"/>
  </r>
  <r>
    <d v="2012-08-05T00:00:00"/>
    <d v="1899-12-30T16:34:48"/>
    <d v="2012-08-05T16:34:48"/>
    <d v="2012-08-05T16:00:00"/>
    <x v="11"/>
    <d v="2012-08-05T18:00:00"/>
    <d v="2012-08-05T10:00:00"/>
    <x v="887"/>
    <s v="Up"/>
    <n v="1"/>
    <n v="2.74"/>
    <n v="79"/>
    <n v="1"/>
    <n v="2"/>
    <n v="9.59"/>
    <n v="10.42"/>
    <n v="2"/>
    <s v="JBER"/>
  </r>
  <r>
    <d v="2012-08-05T00:00:00"/>
    <d v="1899-12-30T16:38:55"/>
    <d v="2012-08-05T16:38:55"/>
    <d v="2012-08-05T16:00:00"/>
    <x v="11"/>
    <d v="2012-08-05T18:00:00"/>
    <d v="2012-08-05T10:00:00"/>
    <x v="888"/>
    <s v="Up"/>
    <n v="1"/>
    <n v="2.5499999999999998"/>
    <n v="97.3"/>
    <n v="1"/>
    <n v="2"/>
    <n v="9.59"/>
    <n v="10.42"/>
    <n v="2"/>
    <s v="JBER"/>
  </r>
  <r>
    <d v="2012-08-05T00:00:00"/>
    <d v="1899-12-30T16:40:54"/>
    <d v="2012-08-05T16:40:54"/>
    <d v="2012-08-05T16:00:00"/>
    <x v="11"/>
    <d v="2012-08-05T18:00:00"/>
    <d v="2012-08-05T10:00:00"/>
    <x v="889"/>
    <s v="Up"/>
    <n v="1"/>
    <n v="3.61"/>
    <n v="63.2"/>
    <n v="1"/>
    <n v="2"/>
    <n v="9.59"/>
    <n v="10.42"/>
    <n v="2"/>
    <s v="JBER"/>
  </r>
  <r>
    <d v="2012-08-05T00:00:00"/>
    <d v="1899-12-30T17:11:18"/>
    <d v="2012-08-05T17:11:18"/>
    <d v="2012-08-05T17:00:00"/>
    <x v="13"/>
    <d v="2012-08-05T18:00:00"/>
    <d v="2012-08-05T10:00:00"/>
    <x v="890"/>
    <s v="Up"/>
    <n v="1"/>
    <n v="2.15"/>
    <n v="75.099999999999994"/>
    <n v="1"/>
    <n v="2"/>
    <n v="9.59"/>
    <n v="10.42"/>
    <n v="2"/>
    <s v="JBER"/>
  </r>
  <r>
    <d v="2012-08-05T00:00:00"/>
    <d v="1899-12-30T17:14:51"/>
    <d v="2012-08-05T17:14:51"/>
    <d v="2012-08-05T17:00:00"/>
    <x v="13"/>
    <d v="2012-08-05T18:00:00"/>
    <d v="2012-08-05T10:00:00"/>
    <x v="891"/>
    <s v="Up"/>
    <n v="1"/>
    <n v="2.5"/>
    <n v="97"/>
    <n v="1"/>
    <n v="2"/>
    <n v="9.59"/>
    <n v="10.42"/>
    <n v="2"/>
    <s v="JBER"/>
  </r>
  <r>
    <d v="2012-08-05T00:00:00"/>
    <d v="1899-12-30T17:30:30"/>
    <d v="2012-08-05T17:30:30"/>
    <d v="2012-08-05T17:00:00"/>
    <x v="13"/>
    <d v="2012-08-05T18:00:00"/>
    <d v="2012-08-05T10:00:00"/>
    <x v="892"/>
    <s v="Up"/>
    <n v="1"/>
    <n v="3.03"/>
    <n v="58.9"/>
    <n v="1"/>
    <n v="2"/>
    <n v="9.59"/>
    <n v="10.42"/>
    <n v="2"/>
    <s v="JBER"/>
  </r>
  <r>
    <d v="2012-08-05T00:00:00"/>
    <d v="1899-12-30T17:30:33"/>
    <d v="2012-08-05T17:30:33"/>
    <d v="2012-08-05T17:00:00"/>
    <x v="13"/>
    <d v="2012-08-05T18:00:00"/>
    <d v="2012-08-05T10:00:00"/>
    <x v="893"/>
    <s v="Up"/>
    <n v="1"/>
    <n v="2.36"/>
    <n v="84.2"/>
    <n v="1"/>
    <n v="2"/>
    <n v="9.59"/>
    <n v="10.42"/>
    <n v="2"/>
    <s v="JBER"/>
  </r>
  <r>
    <d v="2012-08-05T00:00:00"/>
    <d v="1899-12-30T17:34:25"/>
    <d v="2012-08-05T17:34:25"/>
    <d v="2012-08-05T17:00:00"/>
    <x v="13"/>
    <d v="2012-08-05T18:00:00"/>
    <d v="2012-08-05T10:00:00"/>
    <x v="894"/>
    <s v="Up"/>
    <n v="1"/>
    <n v="2.77"/>
    <n v="66.400000000000006"/>
    <n v="1"/>
    <n v="2"/>
    <n v="9.59"/>
    <n v="10.42"/>
    <n v="2"/>
    <s v="JBER"/>
  </r>
  <r>
    <d v="2012-08-05T00:00:00"/>
    <d v="1899-12-30T17:36:39"/>
    <d v="2012-08-05T17:36:39"/>
    <d v="2012-08-05T17:00:00"/>
    <x v="13"/>
    <d v="2012-08-05T18:00:00"/>
    <d v="2012-08-05T10:00:00"/>
    <x v="895"/>
    <s v="Up"/>
    <n v="1"/>
    <n v="2.91"/>
    <n v="75.7"/>
    <n v="1"/>
    <n v="2"/>
    <n v="9.59"/>
    <n v="10.42"/>
    <n v="2"/>
    <s v="JBER"/>
  </r>
  <r>
    <d v="2012-08-05T00:00:00"/>
    <d v="1899-12-30T17:43:16"/>
    <d v="2012-08-05T17:43:16"/>
    <d v="2012-08-05T17:00:00"/>
    <x v="13"/>
    <d v="2012-08-05T18:00:00"/>
    <d v="2012-08-05T10:00:00"/>
    <x v="896"/>
    <s v="Up"/>
    <n v="1"/>
    <n v="3.64"/>
    <n v="79.2"/>
    <n v="1"/>
    <n v="2"/>
    <n v="9.59"/>
    <n v="10.42"/>
    <n v="2"/>
    <s v="JBER"/>
  </r>
  <r>
    <d v="2012-08-05T00:00:00"/>
    <d v="1899-12-30T17:44:13"/>
    <d v="2012-08-05T17:44:13"/>
    <d v="2012-08-05T17:00:00"/>
    <x v="13"/>
    <d v="2012-08-05T18:00:00"/>
    <d v="2012-08-05T10:00:00"/>
    <x v="897"/>
    <s v="Up"/>
    <n v="1"/>
    <n v="2.8"/>
    <n v="78.900000000000006"/>
    <n v="1"/>
    <n v="2"/>
    <n v="9.59"/>
    <n v="10.42"/>
    <n v="2"/>
    <s v="JBER"/>
  </r>
  <r>
    <d v="2012-08-05T00:00:00"/>
    <d v="1899-12-30T18:00:36"/>
    <d v="2012-08-05T18:00:36"/>
    <d v="2012-08-05T18:00:00"/>
    <x v="14"/>
    <d v="2012-08-05T18:00:00"/>
    <d v="2012-08-05T10:00:00"/>
    <x v="898"/>
    <s v="Up"/>
    <n v="1"/>
    <n v="3.17"/>
    <n v="71.599999999999994"/>
    <n v="1"/>
    <n v="2"/>
    <n v="9.59"/>
    <n v="10.42"/>
    <n v="2"/>
    <s v="JBER"/>
  </r>
  <r>
    <d v="2012-08-05T00:00:00"/>
    <d v="1899-12-30T18:10:36"/>
    <d v="2012-08-05T18:10:36"/>
    <d v="2012-08-05T18:00:00"/>
    <x v="14"/>
    <d v="2012-08-05T18:00:00"/>
    <d v="2012-08-05T10:00:00"/>
    <x v="899"/>
    <s v="Up"/>
    <n v="1"/>
    <n v="2.71"/>
    <n v="71.2"/>
    <n v="1"/>
    <n v="2"/>
    <n v="9.59"/>
    <n v="10.42"/>
    <n v="2"/>
    <s v="JBER"/>
  </r>
  <r>
    <d v="2012-08-05T00:00:00"/>
    <d v="1899-12-30T18:44:31"/>
    <d v="2012-08-05T18:44:31"/>
    <d v="2012-08-05T18:00:00"/>
    <x v="14"/>
    <d v="2012-08-05T18:00:00"/>
    <d v="2012-08-05T10:00:00"/>
    <x v="900"/>
    <s v="Up"/>
    <n v="1"/>
    <n v="8.42"/>
    <n v="83.3"/>
    <n v="1"/>
    <n v="2"/>
    <n v="9.59"/>
    <n v="10.42"/>
    <n v="2"/>
    <s v="JBER"/>
  </r>
  <r>
    <d v="2012-08-05T00:00:00"/>
    <d v="1899-12-30T19:02:00"/>
    <d v="2012-08-05T19:02:00"/>
    <d v="2012-08-05T19:00:00"/>
    <x v="23"/>
    <d v="2012-08-05T18:00:00"/>
    <d v="2012-08-05T10:00:00"/>
    <x v="901"/>
    <s v="Up"/>
    <n v="1"/>
    <n v="2.19"/>
    <n v="72.8"/>
    <n v="1"/>
    <n v="2"/>
    <n v="9.59"/>
    <n v="10.42"/>
    <n v="2"/>
    <s v="JBER"/>
  </r>
  <r>
    <d v="2012-08-05T00:00:00"/>
    <d v="1899-12-30T19:06:02"/>
    <d v="2012-08-05T19:06:02"/>
    <d v="2012-08-05T19:00:00"/>
    <x v="23"/>
    <d v="2012-08-05T18:00:00"/>
    <d v="2012-08-05T10:00:00"/>
    <x v="902"/>
    <s v="Up"/>
    <n v="1"/>
    <n v="2.34"/>
    <n v="93.8"/>
    <n v="1"/>
    <n v="2"/>
    <n v="9.59"/>
    <n v="10.42"/>
    <n v="2"/>
    <s v="JBER"/>
  </r>
  <r>
    <d v="2012-08-05T00:00:00"/>
    <d v="1899-12-30T19:08:00"/>
    <d v="2012-08-05T19:08:00"/>
    <d v="2012-08-05T19:00:00"/>
    <x v="23"/>
    <d v="2012-08-05T18:00:00"/>
    <d v="2012-08-05T10:00:00"/>
    <x v="903"/>
    <s v="Up"/>
    <n v="1"/>
    <n v="3.71"/>
    <n v="81.400000000000006"/>
    <n v="1"/>
    <n v="2"/>
    <n v="9.59"/>
    <n v="10.42"/>
    <n v="2"/>
    <s v="JBER"/>
  </r>
  <r>
    <d v="2012-08-05T00:00:00"/>
    <d v="1899-12-30T19:43:25"/>
    <d v="2012-08-05T19:43:25"/>
    <d v="2012-08-05T19:00:00"/>
    <x v="23"/>
    <d v="2012-08-05T21:00:00"/>
    <d v="2012-08-05T10:00:00"/>
    <x v="904"/>
    <s v="Up"/>
    <n v="1"/>
    <n v="2.09"/>
    <n v="80.7"/>
    <n v="1"/>
    <n v="2"/>
    <n v="9.59"/>
    <n v="10.42"/>
    <n v="2"/>
    <s v="JBER"/>
  </r>
  <r>
    <d v="2012-08-05T00:00:00"/>
    <d v="1899-12-30T20:30:56"/>
    <d v="2012-08-05T20:30:56"/>
    <d v="2012-08-05T20:00:00"/>
    <x v="3"/>
    <d v="2012-08-05T21:00:00"/>
    <d v="2012-08-05T10:00:00"/>
    <x v="905"/>
    <s v="Up"/>
    <n v="1"/>
    <n v="2.63"/>
    <n v="76.2"/>
    <n v="1"/>
    <n v="2"/>
    <n v="9.59"/>
    <n v="10.42"/>
    <n v="2"/>
    <s v="JBER"/>
  </r>
  <r>
    <d v="2012-08-05T00:00:00"/>
    <d v="1899-12-30T21:04:06"/>
    <d v="2012-08-05T21:04:06"/>
    <d v="2012-08-05T21:00:00"/>
    <x v="20"/>
    <d v="2012-08-05T21:00:00"/>
    <d v="2012-08-05T10:00:00"/>
    <x v="906"/>
    <s v="Up"/>
    <n v="1"/>
    <n v="4.05"/>
    <n v="79.2"/>
    <n v="1"/>
    <n v="2"/>
    <n v="9.59"/>
    <n v="10.42"/>
    <n v="2"/>
    <s v="JBER"/>
  </r>
  <r>
    <d v="2012-08-05T00:00:00"/>
    <d v="1899-12-30T21:10:19"/>
    <d v="2012-08-05T21:10:19"/>
    <d v="2012-08-05T21:00:00"/>
    <x v="20"/>
    <d v="2012-08-05T21:00:00"/>
    <d v="2012-08-05T10:00:00"/>
    <x v="907"/>
    <s v="Up"/>
    <n v="1"/>
    <n v="2.98"/>
    <n v="59.3"/>
    <n v="1"/>
    <n v="2"/>
    <n v="9.59"/>
    <n v="10.42"/>
    <n v="2"/>
    <s v="JBER"/>
  </r>
  <r>
    <d v="2012-08-05T00:00:00"/>
    <d v="1899-12-30T21:34:30"/>
    <d v="2012-08-05T21:34:30"/>
    <d v="2012-08-05T21:00:00"/>
    <x v="20"/>
    <d v="2012-08-05T21:00:00"/>
    <d v="2012-08-05T10:00:00"/>
    <x v="908"/>
    <s v="Up"/>
    <n v="1"/>
    <n v="2.73"/>
    <n v="66.5"/>
    <n v="1"/>
    <n v="2"/>
    <n v="9.59"/>
    <n v="10.42"/>
    <n v="2"/>
    <s v="JBER"/>
  </r>
  <r>
    <d v="2012-08-05T00:00:00"/>
    <d v="1899-12-30T21:39:36"/>
    <d v="2012-08-05T21:39:36"/>
    <d v="2012-08-05T21:00:00"/>
    <x v="20"/>
    <d v="2012-08-05T21:00:00"/>
    <d v="2012-08-05T10:00:00"/>
    <x v="909"/>
    <s v="Up"/>
    <n v="1"/>
    <n v="3.68"/>
    <n v="90.2"/>
    <n v="1"/>
    <n v="2"/>
    <n v="9.59"/>
    <n v="10.42"/>
    <n v="2"/>
    <s v="JBER"/>
  </r>
  <r>
    <d v="2012-08-05T00:00:00"/>
    <d v="1899-12-30T22:08:32"/>
    <d v="2012-08-05T22:08:32"/>
    <d v="2012-08-05T22:00:00"/>
    <x v="22"/>
    <d v="2012-08-05T21:00:00"/>
    <d v="2012-08-05T10:00:00"/>
    <x v="910"/>
    <s v="Up"/>
    <n v="1"/>
    <n v="2.7"/>
    <n v="76"/>
    <n v="1"/>
    <n v="2"/>
    <n v="9.59"/>
    <n v="10.42"/>
    <n v="2"/>
    <s v="JBER"/>
  </r>
  <r>
    <d v="2012-08-05T00:00:00"/>
    <d v="1899-12-30T22:10:06"/>
    <d v="2012-08-05T22:10:06"/>
    <d v="2012-08-05T22:00:00"/>
    <x v="22"/>
    <d v="2012-08-05T21:00:00"/>
    <d v="2012-08-05T10:00:00"/>
    <x v="911"/>
    <s v="Up"/>
    <n v="1"/>
    <n v="4.12"/>
    <n v="108.2"/>
    <n v="1"/>
    <n v="2"/>
    <n v="9.59"/>
    <n v="10.42"/>
    <n v="2"/>
    <s v="JBER"/>
  </r>
  <r>
    <d v="2012-08-05T00:00:00"/>
    <d v="1899-12-30T22:32:21"/>
    <d v="2012-08-05T22:32:21"/>
    <d v="2012-08-05T22:00:00"/>
    <x v="22"/>
    <d v="2012-08-06T00:00:00"/>
    <d v="2012-08-05T22:23:00"/>
    <x v="912"/>
    <s v="Up"/>
    <n v="1"/>
    <n v="2.21"/>
    <n v="104.5"/>
    <n v="1"/>
    <n v="2"/>
    <n v="9.59"/>
    <n v="10.42"/>
    <n v="2"/>
    <s v="JBER"/>
  </r>
  <r>
    <d v="2012-08-05T00:00:00"/>
    <d v="1899-12-30T22:38:08"/>
    <d v="2012-08-05T22:38:08"/>
    <d v="2012-08-05T22:00:00"/>
    <x v="22"/>
    <d v="2012-08-06T00:00:00"/>
    <d v="2012-08-05T22:23:00"/>
    <x v="913"/>
    <s v="Up"/>
    <n v="1"/>
    <n v="3.08"/>
    <n v="78.3"/>
    <n v="1"/>
    <n v="2"/>
    <n v="9.59"/>
    <n v="10.42"/>
    <n v="2"/>
    <s v="JBER"/>
  </r>
  <r>
    <d v="2012-08-05T00:00:00"/>
    <d v="1899-12-30T23:08:40"/>
    <d v="2012-08-05T23:08:40"/>
    <d v="2012-08-05T23:00:00"/>
    <x v="8"/>
    <d v="2012-08-06T00:00:00"/>
    <d v="2012-08-05T22:23:00"/>
    <x v="914"/>
    <s v="Up"/>
    <n v="1"/>
    <n v="2.77"/>
    <n v="86.1"/>
    <n v="1"/>
    <n v="2"/>
    <n v="9.59"/>
    <n v="10.42"/>
    <n v="2"/>
    <s v="JBER"/>
  </r>
  <r>
    <d v="2012-08-05T00:00:00"/>
    <d v="1899-12-30T23:38:49"/>
    <d v="2012-08-05T23:38:49"/>
    <d v="2012-08-05T23:00:00"/>
    <x v="8"/>
    <d v="2012-08-06T00:00:00"/>
    <d v="2012-08-05T22:23:00"/>
    <x v="915"/>
    <s v="Up"/>
    <n v="1"/>
    <n v="2.37"/>
    <n v="92.2"/>
    <n v="1"/>
    <n v="2"/>
    <n v="9.59"/>
    <n v="10.42"/>
    <n v="2"/>
    <s v="JBER"/>
  </r>
  <r>
    <d v="2012-08-05T00:00:00"/>
    <d v="1899-12-30T23:44:24"/>
    <d v="2012-08-05T23:44:24"/>
    <d v="2012-08-05T23:00:00"/>
    <x v="8"/>
    <d v="2012-08-06T00:00:00"/>
    <d v="2012-08-05T22:23:00"/>
    <x v="916"/>
    <s v="Up"/>
    <n v="1"/>
    <n v="3.15"/>
    <n v="93.9"/>
    <n v="1"/>
    <n v="2"/>
    <n v="9.59"/>
    <n v="10.42"/>
    <n v="2"/>
    <s v="JBER"/>
  </r>
  <r>
    <d v="2012-08-06T00:00:00"/>
    <d v="1899-12-30T12:01:05"/>
    <d v="2012-08-06T12:01:05"/>
    <d v="2012-08-06T12:00:00"/>
    <x v="21"/>
    <d v="2012-08-06T12:00:00"/>
    <d v="2012-08-06T10:40:00"/>
    <x v="917"/>
    <s v="Up"/>
    <n v="1"/>
    <n v="3.82"/>
    <n v="55.2"/>
    <n v="1"/>
    <n v="2"/>
    <n v="9.59"/>
    <n v="10.42"/>
    <n v="2"/>
    <s v="JBER"/>
  </r>
  <r>
    <d v="2012-08-06T00:00:00"/>
    <d v="1899-12-30T12:02:00"/>
    <d v="2012-08-06T12:02:00"/>
    <d v="2012-08-06T12:00:00"/>
    <x v="21"/>
    <d v="2012-08-06T12:00:00"/>
    <d v="2012-08-06T10:40:00"/>
    <x v="918"/>
    <s v="Up"/>
    <n v="1"/>
    <n v="4.0199999999999996"/>
    <n v="71"/>
    <n v="1"/>
    <n v="2"/>
    <n v="9.59"/>
    <n v="10.42"/>
    <n v="2"/>
    <s v="JBER"/>
  </r>
  <r>
    <d v="2012-08-06T00:00:00"/>
    <d v="1899-12-30T12:02:22"/>
    <d v="2012-08-06T12:02:22"/>
    <d v="2012-08-06T12:00:00"/>
    <x v="21"/>
    <d v="2012-08-06T12:00:00"/>
    <d v="2012-08-06T10:40:00"/>
    <x v="919"/>
    <s v="Up"/>
    <n v="1"/>
    <n v="2.0699999999999998"/>
    <n v="72.5"/>
    <n v="1"/>
    <n v="2"/>
    <n v="9.59"/>
    <n v="10.42"/>
    <n v="2"/>
    <s v="JBER"/>
  </r>
  <r>
    <d v="2012-08-06T00:00:00"/>
    <d v="1899-12-30T12:03:31"/>
    <d v="2012-08-06T12:03:31"/>
    <d v="2012-08-06T12:00:00"/>
    <x v="21"/>
    <d v="2012-08-06T12:00:00"/>
    <d v="2012-08-06T10:40:00"/>
    <x v="920"/>
    <s v="Up"/>
    <n v="1"/>
    <n v="4.6500000000000004"/>
    <n v="61"/>
    <n v="1"/>
    <n v="2"/>
    <n v="9.59"/>
    <n v="10.42"/>
    <n v="2"/>
    <s v="JBER"/>
  </r>
  <r>
    <d v="2012-08-06T00:00:00"/>
    <d v="1899-12-30T12:06:41"/>
    <d v="2012-08-06T12:06:41"/>
    <d v="2012-08-06T12:00:00"/>
    <x v="21"/>
    <d v="2012-08-06T12:00:00"/>
    <d v="2012-08-06T10:40:00"/>
    <x v="921"/>
    <s v="Up"/>
    <n v="1"/>
    <n v="1.94"/>
    <n v="102.3"/>
    <n v="1"/>
    <n v="2"/>
    <n v="9.59"/>
    <n v="10.42"/>
    <n v="2"/>
    <s v="JBER"/>
  </r>
  <r>
    <d v="2012-08-06T00:00:00"/>
    <d v="1899-12-30T12:09:32"/>
    <d v="2012-08-06T12:09:32"/>
    <d v="2012-08-06T12:00:00"/>
    <x v="21"/>
    <d v="2012-08-06T12:00:00"/>
    <d v="2012-08-06T10:40:00"/>
    <x v="922"/>
    <s v="Up"/>
    <n v="1"/>
    <n v="5.79"/>
    <n v="60.6"/>
    <n v="1"/>
    <n v="2"/>
    <n v="9.59"/>
    <n v="10.42"/>
    <n v="2"/>
    <s v="JBER"/>
  </r>
  <r>
    <d v="2012-08-06T00:00:00"/>
    <d v="1899-12-30T12:11:31"/>
    <d v="2012-08-06T12:11:31"/>
    <d v="2012-08-06T12:00:00"/>
    <x v="21"/>
    <d v="2012-08-06T12:00:00"/>
    <d v="2012-08-06T10:40:00"/>
    <x v="923"/>
    <s v="Up"/>
    <n v="1"/>
    <n v="3.77"/>
    <n v="81.5"/>
    <n v="1"/>
    <n v="2"/>
    <n v="9.59"/>
    <n v="10.42"/>
    <n v="2"/>
    <s v="JBER"/>
  </r>
  <r>
    <d v="2012-08-06T00:00:00"/>
    <d v="1899-12-30T12:35:23"/>
    <d v="2012-08-06T12:35:23"/>
    <d v="2012-08-06T12:00:00"/>
    <x v="21"/>
    <d v="2012-08-06T12:00:00"/>
    <d v="2012-08-06T10:40:00"/>
    <x v="924"/>
    <s v="Up"/>
    <n v="1"/>
    <n v="1.98"/>
    <n v="83.7"/>
    <n v="1"/>
    <n v="2"/>
    <n v="9.59"/>
    <n v="10.42"/>
    <n v="2"/>
    <s v="JBER"/>
  </r>
  <r>
    <d v="2012-08-06T00:00:00"/>
    <d v="1899-12-30T12:37:52"/>
    <d v="2012-08-06T12:37:52"/>
    <d v="2012-08-06T12:00:00"/>
    <x v="21"/>
    <d v="2012-08-06T12:00:00"/>
    <d v="2012-08-06T10:40:00"/>
    <x v="925"/>
    <s v="Up"/>
    <n v="1"/>
    <n v="2.2000000000000002"/>
    <n v="54.4"/>
    <n v="1"/>
    <n v="2"/>
    <n v="9.59"/>
    <n v="10.42"/>
    <n v="2"/>
    <s v="JBER"/>
  </r>
  <r>
    <d v="2012-08-06T00:00:00"/>
    <d v="1899-12-30T12:44:29"/>
    <d v="2012-08-06T12:44:29"/>
    <d v="2012-08-06T12:00:00"/>
    <x v="21"/>
    <d v="2012-08-06T12:00:00"/>
    <d v="2012-08-06T10:40:00"/>
    <x v="926"/>
    <s v="Up"/>
    <n v="1"/>
    <n v="4.38"/>
    <n v="62.7"/>
    <n v="1"/>
    <n v="2"/>
    <n v="9.59"/>
    <n v="10.42"/>
    <n v="2"/>
    <s v="JBER"/>
  </r>
  <r>
    <d v="2012-08-06T00:00:00"/>
    <d v="1899-12-30T13:00:03"/>
    <d v="2012-08-06T13:00:03"/>
    <d v="2012-08-06T13:00:00"/>
    <x v="12"/>
    <d v="2012-08-06T12:00:00"/>
    <d v="2012-08-06T10:40:00"/>
    <x v="927"/>
    <s v="Up"/>
    <n v="1"/>
    <n v="2.88"/>
    <n v="54"/>
    <n v="1"/>
    <n v="2"/>
    <n v="9.59"/>
    <n v="10.42"/>
    <n v="2"/>
    <s v="JBER"/>
  </r>
  <r>
    <d v="2012-08-06T00:00:00"/>
    <d v="1899-12-30T13:03:31"/>
    <d v="2012-08-06T13:03:31"/>
    <d v="2012-08-06T13:00:00"/>
    <x v="12"/>
    <d v="2012-08-06T12:00:00"/>
    <d v="2012-08-06T10:40:00"/>
    <x v="928"/>
    <s v="Up"/>
    <n v="1"/>
    <n v="2.02"/>
    <n v="73.099999999999994"/>
    <n v="1"/>
    <n v="2"/>
    <n v="9.59"/>
    <n v="10.42"/>
    <n v="2"/>
    <s v="JBER"/>
  </r>
  <r>
    <d v="2012-08-06T00:00:00"/>
    <d v="1899-12-30T13:09:42"/>
    <d v="2012-08-06T13:09:42"/>
    <d v="2012-08-06T13:00:00"/>
    <x v="12"/>
    <d v="2012-08-06T12:00:00"/>
    <d v="2012-08-06T10:40:00"/>
    <x v="929"/>
    <s v="Up"/>
    <n v="1"/>
    <n v="3.56"/>
    <n v="68.900000000000006"/>
    <n v="1"/>
    <n v="2"/>
    <n v="9.59"/>
    <n v="10.42"/>
    <n v="2"/>
    <s v="JBER"/>
  </r>
  <r>
    <d v="2012-08-06T00:00:00"/>
    <d v="1899-12-30T13:10:09"/>
    <d v="2012-08-06T13:10:09"/>
    <d v="2012-08-06T13:00:00"/>
    <x v="12"/>
    <d v="2012-08-06T12:00:00"/>
    <d v="2012-08-06T10:40:00"/>
    <x v="930"/>
    <s v="Up"/>
    <n v="1"/>
    <n v="2.2200000000000002"/>
    <n v="94.4"/>
    <n v="1"/>
    <n v="2"/>
    <n v="9.59"/>
    <n v="10.42"/>
    <n v="2"/>
    <s v="JBER"/>
  </r>
  <r>
    <d v="2012-08-06T00:00:00"/>
    <d v="1899-12-30T13:11:06"/>
    <d v="2012-08-06T13:11:06"/>
    <d v="2012-08-06T13:00:00"/>
    <x v="12"/>
    <d v="2012-08-06T12:00:00"/>
    <d v="2012-08-06T10:40:00"/>
    <x v="931"/>
    <s v="Up"/>
    <n v="1"/>
    <n v="2.04"/>
    <n v="80"/>
    <n v="1"/>
    <n v="2"/>
    <n v="9.59"/>
    <n v="10.42"/>
    <n v="2"/>
    <s v="JBER"/>
  </r>
  <r>
    <d v="2012-08-06T00:00:00"/>
    <d v="1899-12-30T13:11:18"/>
    <d v="2012-08-06T13:11:18"/>
    <d v="2012-08-06T13:00:00"/>
    <x v="12"/>
    <d v="2012-08-06T12:00:00"/>
    <d v="2012-08-06T10:40:00"/>
    <x v="932"/>
    <s v="Up"/>
    <n v="1"/>
    <n v="2.38"/>
    <n v="83.1"/>
    <n v="1"/>
    <n v="2"/>
    <n v="9.59"/>
    <n v="10.42"/>
    <n v="2"/>
    <s v="JBER"/>
  </r>
  <r>
    <d v="2012-08-06T00:00:00"/>
    <d v="1899-12-30T13:33:31"/>
    <d v="2012-08-06T13:33:31"/>
    <d v="2012-08-06T13:00:00"/>
    <x v="12"/>
    <d v="2012-08-06T15:00:00"/>
    <d v="2012-08-06T10:40:00"/>
    <x v="933"/>
    <s v="Up"/>
    <n v="1"/>
    <n v="2.04"/>
    <n v="70.2"/>
    <n v="1"/>
    <n v="2"/>
    <n v="9.59"/>
    <n v="10.42"/>
    <n v="2"/>
    <s v="JBER"/>
  </r>
  <r>
    <d v="2012-08-06T00:00:00"/>
    <d v="1899-12-30T13:33:49"/>
    <d v="2012-08-06T13:33:49"/>
    <d v="2012-08-06T13:00:00"/>
    <x v="12"/>
    <d v="2012-08-06T15:00:00"/>
    <d v="2012-08-06T10:40:00"/>
    <x v="934"/>
    <s v="Up"/>
    <n v="1"/>
    <n v="2.11"/>
    <n v="80.3"/>
    <n v="1"/>
    <n v="2"/>
    <n v="9.59"/>
    <n v="10.42"/>
    <n v="2"/>
    <s v="JBER"/>
  </r>
  <r>
    <d v="2012-08-06T00:00:00"/>
    <d v="1899-12-30T13:35:00"/>
    <d v="2012-08-06T13:35:00"/>
    <d v="2012-08-06T13:00:00"/>
    <x v="12"/>
    <d v="2012-08-06T15:00:00"/>
    <d v="2012-08-06T10:40:00"/>
    <x v="935"/>
    <s v="Up"/>
    <n v="1"/>
    <n v="4.7"/>
    <n v="39"/>
    <n v="1"/>
    <n v="2"/>
    <n v="9.59"/>
    <n v="10.42"/>
    <n v="2"/>
    <s v="JBER"/>
  </r>
  <r>
    <d v="2012-08-06T00:00:00"/>
    <d v="1899-12-30T13:36:36"/>
    <d v="2012-08-06T13:36:36"/>
    <d v="2012-08-06T13:00:00"/>
    <x v="12"/>
    <d v="2012-08-06T15:00:00"/>
    <d v="2012-08-06T10:40:00"/>
    <x v="936"/>
    <s v="Up"/>
    <n v="1"/>
    <n v="2.4900000000000002"/>
    <n v="83"/>
    <n v="1"/>
    <n v="2"/>
    <n v="9.59"/>
    <n v="10.42"/>
    <n v="2"/>
    <s v="JBER"/>
  </r>
  <r>
    <d v="2012-08-06T00:00:00"/>
    <d v="1899-12-30T13:42:19"/>
    <d v="2012-08-06T13:42:19"/>
    <d v="2012-08-06T13:00:00"/>
    <x v="12"/>
    <d v="2012-08-06T15:00:00"/>
    <d v="2012-08-06T10:40:00"/>
    <x v="937"/>
    <s v="Up"/>
    <n v="1"/>
    <n v="0"/>
    <n v="91.6"/>
    <n v="1"/>
    <n v="2"/>
    <n v="9.59"/>
    <n v="10.42"/>
    <n v="2"/>
    <s v="JBER"/>
  </r>
  <r>
    <d v="2012-08-06T00:00:00"/>
    <d v="1899-12-30T14:07:41"/>
    <d v="2012-08-06T14:07:41"/>
    <d v="2012-08-06T14:00:00"/>
    <x v="9"/>
    <d v="2012-08-06T15:00:00"/>
    <d v="2012-08-06T10:40:00"/>
    <x v="938"/>
    <s v="Up"/>
    <n v="1"/>
    <n v="2.46"/>
    <n v="77.400000000000006"/>
    <n v="1"/>
    <n v="2"/>
    <n v="9.59"/>
    <n v="10.42"/>
    <n v="2"/>
    <s v="JBER"/>
  </r>
  <r>
    <d v="2012-08-06T00:00:00"/>
    <d v="1899-12-30T14:11:57"/>
    <d v="2012-08-06T14:11:57"/>
    <d v="2012-08-06T14:00:00"/>
    <x v="9"/>
    <d v="2012-08-06T15:00:00"/>
    <d v="2012-08-06T10:40:00"/>
    <x v="939"/>
    <s v="Up"/>
    <n v="1"/>
    <n v="1.99"/>
    <n v="110.4"/>
    <n v="1"/>
    <n v="2"/>
    <n v="9.59"/>
    <n v="10.42"/>
    <n v="2"/>
    <s v="JBER"/>
  </r>
  <r>
    <d v="2012-08-06T00:00:00"/>
    <d v="1899-12-30T14:12:40"/>
    <d v="2012-08-06T14:12:40"/>
    <d v="2012-08-06T14:00:00"/>
    <x v="9"/>
    <d v="2012-08-06T15:00:00"/>
    <d v="2012-08-06T10:40:00"/>
    <x v="940"/>
    <s v="Up"/>
    <n v="1"/>
    <n v="1.73"/>
    <n v="65.599999999999994"/>
    <n v="1"/>
    <n v="2"/>
    <n v="9.59"/>
    <n v="10.42"/>
    <n v="2"/>
    <s v="JBER"/>
  </r>
  <r>
    <d v="2012-08-06T00:00:00"/>
    <d v="1899-12-30T14:14:37"/>
    <d v="2012-08-06T14:14:37"/>
    <d v="2012-08-06T14:00:00"/>
    <x v="9"/>
    <d v="2012-08-06T15:00:00"/>
    <d v="2012-08-06T10:40:00"/>
    <x v="941"/>
    <s v="Up"/>
    <n v="1"/>
    <n v="1.78"/>
    <n v="96.1"/>
    <n v="1"/>
    <n v="2"/>
    <n v="9.59"/>
    <n v="10.42"/>
    <n v="2"/>
    <s v="JBER"/>
  </r>
  <r>
    <d v="2012-08-06T00:00:00"/>
    <d v="1899-12-30T14:34:28"/>
    <d v="2012-08-06T14:34:28"/>
    <d v="2012-08-06T14:00:00"/>
    <x v="9"/>
    <d v="2012-08-06T15:00:00"/>
    <d v="2012-08-06T10:40:00"/>
    <x v="942"/>
    <s v="Up"/>
    <n v="1"/>
    <n v="5.71"/>
    <n v="60.2"/>
    <n v="1"/>
    <n v="2"/>
    <n v="9.59"/>
    <n v="10.42"/>
    <n v="2"/>
    <s v="JBER"/>
  </r>
  <r>
    <d v="2012-08-06T00:00:00"/>
    <d v="1899-12-30T14:43:53"/>
    <d v="2012-08-06T14:43:53"/>
    <d v="2012-08-06T14:00:00"/>
    <x v="9"/>
    <d v="2012-08-06T15:00:00"/>
    <d v="2012-08-06T10:40:00"/>
    <x v="943"/>
    <s v="Up"/>
    <n v="1"/>
    <n v="5.08"/>
    <n v="73"/>
    <n v="1"/>
    <n v="2"/>
    <n v="9.59"/>
    <n v="10.42"/>
    <n v="2"/>
    <s v="JBER"/>
  </r>
  <r>
    <d v="2012-08-06T00:00:00"/>
    <d v="1899-12-30T14:44:39"/>
    <d v="2012-08-06T14:44:39"/>
    <d v="2012-08-06T14:00:00"/>
    <x v="9"/>
    <d v="2012-08-06T15:00:00"/>
    <d v="2012-08-06T10:40:00"/>
    <x v="944"/>
    <s v="Up"/>
    <n v="1"/>
    <n v="2.97"/>
    <n v="84.1"/>
    <n v="1"/>
    <n v="2"/>
    <n v="9.59"/>
    <n v="10.42"/>
    <n v="2"/>
    <s v="JBER"/>
  </r>
  <r>
    <d v="2012-08-06T00:00:00"/>
    <d v="1899-12-30T15:07:05"/>
    <d v="2012-08-06T15:07:05"/>
    <d v="2012-08-06T15:00:00"/>
    <x v="10"/>
    <d v="2012-08-06T15:00:00"/>
    <d v="2012-08-06T10:40:00"/>
    <x v="945"/>
    <s v="Up"/>
    <n v="1"/>
    <n v="2.4300000000000002"/>
    <n v="85.2"/>
    <n v="1"/>
    <n v="2"/>
    <n v="9.59"/>
    <n v="10.42"/>
    <n v="2"/>
    <s v="JBER"/>
  </r>
  <r>
    <d v="2012-08-06T00:00:00"/>
    <d v="1899-12-30T15:33:04"/>
    <d v="2012-08-06T15:33:04"/>
    <d v="2012-08-06T15:00:00"/>
    <x v="10"/>
    <d v="2012-08-06T15:00:00"/>
    <d v="2012-08-06T10:40:00"/>
    <x v="946"/>
    <s v="Up"/>
    <n v="1"/>
    <n v="2.7"/>
    <n v="91.7"/>
    <n v="1"/>
    <n v="2"/>
    <n v="9.59"/>
    <n v="10.42"/>
    <n v="2"/>
    <s v="JBER"/>
  </r>
  <r>
    <d v="2012-08-06T00:00:00"/>
    <d v="1899-12-30T15:35:22"/>
    <d v="2012-08-06T15:35:22"/>
    <d v="2012-08-06T15:00:00"/>
    <x v="10"/>
    <d v="2012-08-06T15:00:00"/>
    <d v="2012-08-06T10:40:00"/>
    <x v="947"/>
    <s v="Up"/>
    <n v="1"/>
    <n v="2.0299999999999998"/>
    <n v="111.9"/>
    <n v="1"/>
    <n v="2"/>
    <n v="9.59"/>
    <n v="10.42"/>
    <n v="2"/>
    <s v="JBER"/>
  </r>
  <r>
    <d v="2012-08-06T00:00:00"/>
    <d v="1899-12-30T16:05:27"/>
    <d v="2012-08-06T16:05:27"/>
    <d v="2012-08-06T16:00:00"/>
    <x v="11"/>
    <d v="2012-08-06T15:00:00"/>
    <d v="2012-08-06T10:40:00"/>
    <x v="948"/>
    <s v="Up"/>
    <n v="1"/>
    <n v="2.81"/>
    <n v="68.5"/>
    <n v="1"/>
    <n v="2"/>
    <n v="9.59"/>
    <n v="10.42"/>
    <n v="2"/>
    <s v="JBER"/>
  </r>
  <r>
    <d v="2012-08-06T00:00:00"/>
    <d v="1899-12-30T17:00:03"/>
    <d v="2012-08-06T17:00:03"/>
    <d v="2012-08-06T17:00:00"/>
    <x v="13"/>
    <d v="2012-08-06T18:00:00"/>
    <d v="2012-08-06T10:40:00"/>
    <x v="949"/>
    <s v="Up"/>
    <n v="1"/>
    <n v="2.71"/>
    <n v="88.6"/>
    <n v="1"/>
    <n v="2"/>
    <n v="9.59"/>
    <n v="10.42"/>
    <n v="2"/>
    <s v="JBER"/>
  </r>
  <r>
    <d v="2012-08-06T00:00:00"/>
    <d v="1899-12-30T17:00:13"/>
    <d v="2012-08-06T17:00:13"/>
    <d v="2012-08-06T17:00:00"/>
    <x v="13"/>
    <d v="2012-08-06T18:00:00"/>
    <d v="2012-08-06T10:40:00"/>
    <x v="950"/>
    <s v="Up"/>
    <n v="1"/>
    <n v="2.1800000000000002"/>
    <n v="43.3"/>
    <n v="1"/>
    <n v="2"/>
    <n v="9.59"/>
    <n v="10.42"/>
    <n v="2"/>
    <s v="JBER"/>
  </r>
  <r>
    <d v="2012-08-06T00:00:00"/>
    <d v="1899-12-30T17:00:40"/>
    <d v="2012-08-06T17:00:40"/>
    <d v="2012-08-06T17:00:00"/>
    <x v="13"/>
    <d v="2012-08-06T18:00:00"/>
    <d v="2012-08-06T10:40:00"/>
    <x v="951"/>
    <s v="Up"/>
    <n v="1"/>
    <n v="9.6199999999999992"/>
    <n v="77.3"/>
    <n v="1"/>
    <n v="2"/>
    <n v="9.59"/>
    <n v="10.42"/>
    <n v="1"/>
    <s v="JBER"/>
  </r>
  <r>
    <d v="2012-08-06T00:00:00"/>
    <d v="1899-12-30T17:10:23"/>
    <d v="2012-08-06T17:10:23"/>
    <d v="2012-08-06T17:00:00"/>
    <x v="13"/>
    <d v="2012-08-06T18:00:00"/>
    <d v="2012-08-06T10:40:00"/>
    <x v="952"/>
    <s v="Up"/>
    <n v="1"/>
    <n v="2.08"/>
    <n v="87.9"/>
    <n v="1"/>
    <n v="2"/>
    <n v="9.59"/>
    <n v="10.42"/>
    <n v="2"/>
    <s v="JBER"/>
  </r>
  <r>
    <d v="2012-08-06T00:00:00"/>
    <d v="1899-12-30T17:10:41"/>
    <d v="2012-08-06T17:10:41"/>
    <d v="2012-08-06T17:00:00"/>
    <x v="13"/>
    <d v="2012-08-06T18:00:00"/>
    <d v="2012-08-06T10:40:00"/>
    <x v="953"/>
    <s v="Up"/>
    <n v="1"/>
    <n v="2.13"/>
    <n v="59.2"/>
    <n v="1"/>
    <n v="2"/>
    <n v="9.59"/>
    <n v="10.42"/>
    <n v="2"/>
    <s v="JBER"/>
  </r>
  <r>
    <d v="2012-08-06T00:00:00"/>
    <d v="1899-12-30T17:13:11"/>
    <d v="2012-08-06T17:13:11"/>
    <d v="2012-08-06T17:00:00"/>
    <x v="13"/>
    <d v="2012-08-06T18:00:00"/>
    <d v="2012-08-06T10:40:00"/>
    <x v="954"/>
    <s v="Up"/>
    <n v="1"/>
    <n v="2.08"/>
    <n v="77.599999999999994"/>
    <n v="1"/>
    <n v="2"/>
    <n v="9.59"/>
    <n v="10.42"/>
    <n v="2"/>
    <s v="JBER"/>
  </r>
  <r>
    <d v="2012-08-06T00:00:00"/>
    <d v="1899-12-30T17:14:40"/>
    <d v="2012-08-06T17:14:40"/>
    <d v="2012-08-06T17:00:00"/>
    <x v="13"/>
    <d v="2012-08-06T18:00:00"/>
    <d v="2012-08-06T10:40:00"/>
    <x v="955"/>
    <s v="Up"/>
    <n v="1"/>
    <n v="2.0699999999999998"/>
    <n v="99.6"/>
    <n v="1"/>
    <n v="2"/>
    <n v="9.59"/>
    <n v="10.42"/>
    <n v="2"/>
    <s v="JBER"/>
  </r>
  <r>
    <d v="2012-08-06T00:00:00"/>
    <d v="1899-12-30T17:37:47"/>
    <d v="2012-08-06T17:37:47"/>
    <d v="2012-08-06T17:00:00"/>
    <x v="13"/>
    <d v="2012-08-06T18:00:00"/>
    <d v="2012-08-06T10:40:00"/>
    <x v="956"/>
    <s v="Up"/>
    <n v="1"/>
    <n v="2.2400000000000002"/>
    <n v="86.7"/>
    <n v="1"/>
    <n v="2"/>
    <n v="9.59"/>
    <n v="10.42"/>
    <n v="2"/>
    <s v="JBER"/>
  </r>
  <r>
    <d v="2012-08-06T00:00:00"/>
    <d v="1899-12-30T17:41:11"/>
    <d v="2012-08-06T17:41:11"/>
    <d v="2012-08-06T17:00:00"/>
    <x v="13"/>
    <d v="2012-08-06T18:00:00"/>
    <d v="2012-08-06T10:40:00"/>
    <x v="957"/>
    <s v="Up"/>
    <n v="1"/>
    <n v="1.72"/>
    <n v="73.2"/>
    <n v="1"/>
    <n v="2"/>
    <n v="9.59"/>
    <n v="10.42"/>
    <n v="2"/>
    <s v="JBER"/>
  </r>
  <r>
    <d v="2012-08-06T00:00:00"/>
    <d v="1899-12-30T17:41:25"/>
    <d v="2012-08-06T17:41:25"/>
    <d v="2012-08-06T17:00:00"/>
    <x v="13"/>
    <d v="2012-08-06T18:00:00"/>
    <d v="2012-08-06T10:40:00"/>
    <x v="958"/>
    <s v="Up"/>
    <n v="1"/>
    <n v="2.09"/>
    <n v="76.2"/>
    <n v="1"/>
    <n v="2"/>
    <n v="9.59"/>
    <n v="10.42"/>
    <n v="2"/>
    <s v="JBER"/>
  </r>
  <r>
    <d v="2012-08-06T00:00:00"/>
    <d v="1899-12-30T17:42:20"/>
    <d v="2012-08-06T17:42:20"/>
    <d v="2012-08-06T17:00:00"/>
    <x v="13"/>
    <d v="2012-08-06T18:00:00"/>
    <d v="2012-08-06T10:40:00"/>
    <x v="959"/>
    <s v="Up"/>
    <n v="1"/>
    <n v="1.97"/>
    <n v="82.4"/>
    <n v="1"/>
    <n v="2"/>
    <n v="9.59"/>
    <n v="10.42"/>
    <n v="2"/>
    <s v="JBER"/>
  </r>
  <r>
    <d v="2012-08-06T00:00:00"/>
    <d v="1899-12-30T18:02:05"/>
    <d v="2012-08-06T18:02:05"/>
    <d v="2012-08-06T18:00:00"/>
    <x v="14"/>
    <d v="2012-08-06T18:00:00"/>
    <d v="2012-08-06T10:40:00"/>
    <x v="960"/>
    <s v="Up"/>
    <n v="1"/>
    <n v="1.73"/>
    <n v="83.1"/>
    <n v="1"/>
    <n v="2"/>
    <n v="9.59"/>
    <n v="10.42"/>
    <n v="2"/>
    <s v="JBER"/>
  </r>
  <r>
    <d v="2012-08-06T00:00:00"/>
    <d v="1899-12-30T18:06:18"/>
    <d v="2012-08-06T18:06:18"/>
    <d v="2012-08-06T18:00:00"/>
    <x v="14"/>
    <d v="2012-08-06T18:00:00"/>
    <d v="2012-08-06T10:40:00"/>
    <x v="961"/>
    <s v="Up"/>
    <n v="1"/>
    <n v="1.77"/>
    <n v="67.5"/>
    <n v="1"/>
    <n v="2"/>
    <n v="9.59"/>
    <n v="10.42"/>
    <n v="2"/>
    <s v="JBER"/>
  </r>
  <r>
    <d v="2012-08-06T00:00:00"/>
    <d v="1899-12-30T18:10:11"/>
    <d v="2012-08-06T18:10:11"/>
    <d v="2012-08-06T18:00:00"/>
    <x v="14"/>
    <d v="2012-08-06T18:00:00"/>
    <d v="2012-08-06T10:40:00"/>
    <x v="962"/>
    <s v="Up"/>
    <n v="1"/>
    <n v="2.0699999999999998"/>
    <n v="118"/>
    <n v="1"/>
    <n v="2"/>
    <n v="9.59"/>
    <n v="10.42"/>
    <n v="2"/>
    <s v="JBER"/>
  </r>
  <r>
    <d v="2012-08-06T00:00:00"/>
    <d v="1899-12-30T18:32:17"/>
    <d v="2012-08-06T18:32:17"/>
    <d v="2012-08-06T18:00:00"/>
    <x v="14"/>
    <d v="2012-08-06T18:00:00"/>
    <d v="2012-08-06T10:40:00"/>
    <x v="963"/>
    <s v="Up"/>
    <n v="1"/>
    <n v="2.11"/>
    <n v="79.7"/>
    <n v="1"/>
    <n v="2"/>
    <n v="9.59"/>
    <n v="10.42"/>
    <n v="2"/>
    <s v="JBER"/>
  </r>
  <r>
    <d v="2012-08-06T00:00:00"/>
    <d v="1899-12-30T18:34:03"/>
    <d v="2012-08-06T18:34:03"/>
    <d v="2012-08-06T18:00:00"/>
    <x v="14"/>
    <d v="2012-08-06T18:00:00"/>
    <d v="2012-08-06T10:40:00"/>
    <x v="964"/>
    <s v="Up"/>
    <n v="1"/>
    <n v="2.02"/>
    <n v="80.7"/>
    <n v="1"/>
    <n v="2"/>
    <n v="9.59"/>
    <n v="10.42"/>
    <n v="2"/>
    <s v="JBER"/>
  </r>
  <r>
    <d v="2012-08-06T00:00:00"/>
    <d v="1899-12-30T18:34:59"/>
    <d v="2012-08-06T18:34:59"/>
    <d v="2012-08-06T18:00:00"/>
    <x v="14"/>
    <d v="2012-08-06T18:00:00"/>
    <d v="2012-08-06T10:40:00"/>
    <x v="965"/>
    <s v="Up"/>
    <n v="1"/>
    <n v="5.83"/>
    <n v="61"/>
    <n v="1"/>
    <n v="2"/>
    <n v="9.59"/>
    <n v="10.42"/>
    <n v="2"/>
    <s v="JBER"/>
  </r>
  <r>
    <d v="2012-08-06T00:00:00"/>
    <d v="1899-12-30T18:43:26"/>
    <d v="2012-08-06T18:43:26"/>
    <d v="2012-08-06T18:00:00"/>
    <x v="14"/>
    <d v="2012-08-06T18:00:00"/>
    <d v="2012-08-06T10:40:00"/>
    <x v="966"/>
    <s v="Up"/>
    <n v="1"/>
    <n v="1.63"/>
    <n v="89.5"/>
    <n v="1"/>
    <n v="2"/>
    <n v="9.59"/>
    <n v="10.42"/>
    <n v="2"/>
    <s v="JBER"/>
  </r>
  <r>
    <d v="2012-08-06T00:00:00"/>
    <d v="1899-12-30T19:38:50"/>
    <d v="2012-08-06T19:38:50"/>
    <d v="2012-08-06T19:00:00"/>
    <x v="23"/>
    <d v="2012-08-06T21:00:00"/>
    <d v="2012-08-06T10:40:00"/>
    <x v="967"/>
    <s v="Up"/>
    <n v="1"/>
    <n v="1.76"/>
    <n v="69.5"/>
    <n v="1"/>
    <n v="2"/>
    <n v="9.59"/>
    <n v="10.42"/>
    <n v="2"/>
    <s v="JBER"/>
  </r>
  <r>
    <d v="2012-08-06T00:00:00"/>
    <d v="1899-12-30T19:38:50"/>
    <d v="2012-08-06T19:38:50"/>
    <d v="2012-08-06T19:00:00"/>
    <x v="23"/>
    <d v="2012-08-06T21:00:00"/>
    <d v="2012-08-06T10:40:00"/>
    <x v="967"/>
    <s v="Up"/>
    <n v="1"/>
    <n v="1.93"/>
    <n v="63"/>
    <n v="1"/>
    <n v="2"/>
    <n v="9.59"/>
    <n v="10.42"/>
    <n v="2"/>
    <s v="JBER"/>
  </r>
  <r>
    <d v="2012-08-06T00:00:00"/>
    <d v="1899-12-30T19:41:07"/>
    <d v="2012-08-06T19:41:07"/>
    <d v="2012-08-06T19:00:00"/>
    <x v="23"/>
    <d v="2012-08-06T21:00:00"/>
    <d v="2012-08-06T10:40:00"/>
    <x v="968"/>
    <s v="Up"/>
    <n v="1"/>
    <n v="2.2000000000000002"/>
    <n v="83.6"/>
    <n v="1"/>
    <n v="2"/>
    <n v="9.59"/>
    <n v="10.42"/>
    <n v="2"/>
    <s v="JBER"/>
  </r>
  <r>
    <d v="2012-08-06T00:00:00"/>
    <d v="1899-12-30T19:42:21"/>
    <d v="2012-08-06T19:42:21"/>
    <d v="2012-08-06T19:00:00"/>
    <x v="23"/>
    <d v="2012-08-06T21:00:00"/>
    <d v="2012-08-06T10:40:00"/>
    <x v="969"/>
    <s v="Up"/>
    <n v="1"/>
    <n v="2.0499999999999998"/>
    <n v="75.400000000000006"/>
    <n v="1"/>
    <n v="2"/>
    <n v="9.59"/>
    <n v="10.42"/>
    <n v="2"/>
    <s v="JBER"/>
  </r>
  <r>
    <d v="2012-08-06T00:00:00"/>
    <d v="1899-12-30T19:43:49"/>
    <d v="2012-08-06T19:43:49"/>
    <d v="2012-08-06T19:00:00"/>
    <x v="23"/>
    <d v="2012-08-06T21:00:00"/>
    <d v="2012-08-06T10:40:00"/>
    <x v="970"/>
    <s v="Up"/>
    <n v="1"/>
    <n v="2.1800000000000002"/>
    <n v="75.599999999999994"/>
    <n v="1"/>
    <n v="2"/>
    <n v="9.59"/>
    <n v="10.42"/>
    <n v="2"/>
    <s v="JBER"/>
  </r>
  <r>
    <d v="2012-08-06T00:00:00"/>
    <d v="1899-12-30T20:08:59"/>
    <d v="2012-08-06T20:08:59"/>
    <d v="2012-08-06T20:00:00"/>
    <x v="3"/>
    <d v="2012-08-06T21:00:00"/>
    <d v="2012-08-06T10:40:00"/>
    <x v="971"/>
    <s v="Up"/>
    <n v="1"/>
    <n v="2.5299999999999998"/>
    <n v="82"/>
    <n v="1"/>
    <n v="2"/>
    <n v="9.59"/>
    <n v="10.42"/>
    <n v="2"/>
    <s v="JBER"/>
  </r>
  <r>
    <d v="2012-08-06T00:00:00"/>
    <d v="1899-12-30T20:12:22"/>
    <d v="2012-08-06T20:12:22"/>
    <d v="2012-08-06T20:00:00"/>
    <x v="3"/>
    <d v="2012-08-06T21:00:00"/>
    <d v="2012-08-06T10:40:00"/>
    <x v="972"/>
    <s v="Up"/>
    <n v="1"/>
    <n v="8.19"/>
    <n v="82.2"/>
    <n v="1"/>
    <n v="2"/>
    <n v="9.59"/>
    <n v="10.42"/>
    <n v="2"/>
    <s v="JBER"/>
  </r>
  <r>
    <d v="2012-08-06T00:00:00"/>
    <d v="1899-12-30T20:12:49"/>
    <d v="2012-08-06T20:12:49"/>
    <d v="2012-08-06T20:00:00"/>
    <x v="3"/>
    <d v="2012-08-06T21:00:00"/>
    <d v="2012-08-06T10:40:00"/>
    <x v="973"/>
    <s v="Up"/>
    <n v="1"/>
    <n v="3.03"/>
    <n v="88.1"/>
    <n v="1"/>
    <n v="2"/>
    <n v="9.59"/>
    <n v="10.42"/>
    <n v="2"/>
    <s v="JBER"/>
  </r>
  <r>
    <d v="2012-08-06T00:00:00"/>
    <d v="1899-12-30T20:43:51"/>
    <d v="2012-08-06T20:43:51"/>
    <d v="2012-08-06T20:00:00"/>
    <x v="3"/>
    <d v="2012-08-06T21:00:00"/>
    <d v="2012-08-06T10:40:00"/>
    <x v="974"/>
    <s v="Up"/>
    <n v="1"/>
    <n v="3.9"/>
    <n v="67.5"/>
    <n v="1"/>
    <n v="2"/>
    <n v="9.59"/>
    <n v="10.42"/>
    <n v="2"/>
    <s v="JBER"/>
  </r>
  <r>
    <d v="2012-08-06T00:00:00"/>
    <d v="1899-12-30T21:01:09"/>
    <d v="2012-08-06T21:01:09"/>
    <d v="2012-08-06T21:00:00"/>
    <x v="20"/>
    <d v="2012-08-06T21:00:00"/>
    <d v="2012-08-06T10:40:00"/>
    <x v="975"/>
    <s v="Up"/>
    <n v="1"/>
    <n v="2.38"/>
    <n v="62.7"/>
    <n v="1"/>
    <n v="2"/>
    <n v="9.59"/>
    <n v="10.42"/>
    <n v="2"/>
    <s v="JBER"/>
  </r>
  <r>
    <d v="2012-08-06T00:00:00"/>
    <d v="1899-12-30T21:01:20"/>
    <d v="2012-08-06T21:01:20"/>
    <d v="2012-08-06T21:00:00"/>
    <x v="20"/>
    <d v="2012-08-06T21:00:00"/>
    <d v="2012-08-06T10:40:00"/>
    <x v="976"/>
    <s v="Up"/>
    <n v="1"/>
    <n v="2.0299999999999998"/>
    <n v="79.099999999999994"/>
    <n v="1"/>
    <n v="2"/>
    <n v="9.59"/>
    <n v="10.42"/>
    <n v="2"/>
    <s v="JBER"/>
  </r>
  <r>
    <d v="2012-08-06T00:00:00"/>
    <d v="1899-12-30T21:05:25"/>
    <d v="2012-08-06T21:05:25"/>
    <d v="2012-08-06T21:00:00"/>
    <x v="20"/>
    <d v="2012-08-06T21:00:00"/>
    <d v="2012-08-06T10:40:00"/>
    <x v="977"/>
    <s v="Up"/>
    <n v="1"/>
    <n v="2.66"/>
    <n v="101.9"/>
    <n v="1"/>
    <n v="2"/>
    <n v="9.59"/>
    <n v="10.42"/>
    <n v="2"/>
    <s v="JBER"/>
  </r>
  <r>
    <d v="2012-08-06T00:00:00"/>
    <d v="1899-12-30T21:07:02"/>
    <d v="2012-08-06T21:07:02"/>
    <d v="2012-08-06T21:00:00"/>
    <x v="20"/>
    <d v="2012-08-06T21:00:00"/>
    <d v="2012-08-06T10:40:00"/>
    <x v="978"/>
    <s v="Up"/>
    <n v="1"/>
    <n v="1.96"/>
    <n v="58.7"/>
    <n v="1"/>
    <n v="2"/>
    <n v="9.59"/>
    <n v="10.42"/>
    <n v="2"/>
    <s v="JBER"/>
  </r>
  <r>
    <d v="2012-08-06T00:00:00"/>
    <d v="1899-12-30T21:09:38"/>
    <d v="2012-08-06T21:09:38"/>
    <d v="2012-08-06T21:00:00"/>
    <x v="20"/>
    <d v="2012-08-06T21:00:00"/>
    <d v="2012-08-06T10:40:00"/>
    <x v="979"/>
    <s v="Up"/>
    <n v="1"/>
    <n v="2.16"/>
    <n v="67"/>
    <n v="1"/>
    <n v="2"/>
    <n v="9.59"/>
    <n v="10.42"/>
    <n v="2"/>
    <s v="JBER"/>
  </r>
  <r>
    <d v="2012-08-06T00:00:00"/>
    <d v="1899-12-30T21:39:06"/>
    <d v="2012-08-06T21:39:06"/>
    <d v="2012-08-06T21:00:00"/>
    <x v="20"/>
    <d v="2012-08-06T21:00:00"/>
    <d v="2012-08-06T10:40:00"/>
    <x v="980"/>
    <s v="Up"/>
    <n v="1"/>
    <n v="2.58"/>
    <n v="96"/>
    <n v="1"/>
    <n v="2"/>
    <n v="9.59"/>
    <n v="10.42"/>
    <n v="2"/>
    <s v="JBER"/>
  </r>
  <r>
    <d v="2012-08-06T00:00:00"/>
    <d v="1899-12-30T22:06:24"/>
    <d v="2012-08-06T22:06:24"/>
    <d v="2012-08-06T22:00:00"/>
    <x v="22"/>
    <d v="2012-08-06T21:00:00"/>
    <d v="2012-08-06T10:40:00"/>
    <x v="981"/>
    <s v="Up"/>
    <n v="1"/>
    <n v="2.15"/>
    <n v="68.3"/>
    <n v="1"/>
    <n v="2"/>
    <n v="9.59"/>
    <n v="10.42"/>
    <n v="2"/>
    <s v="JBER"/>
  </r>
  <r>
    <d v="2012-08-06T00:00:00"/>
    <d v="1899-12-30T22:10:42"/>
    <d v="2012-08-06T22:10:42"/>
    <d v="2012-08-06T22:00:00"/>
    <x v="22"/>
    <d v="2012-08-06T21:00:00"/>
    <d v="2012-08-06T10:40:00"/>
    <x v="982"/>
    <s v="Up"/>
    <n v="1"/>
    <n v="2.1"/>
    <n v="84.9"/>
    <n v="1"/>
    <n v="2"/>
    <n v="9.59"/>
    <n v="10.42"/>
    <n v="2"/>
    <s v="JBER"/>
  </r>
  <r>
    <d v="2012-08-06T00:00:00"/>
    <d v="1899-12-30T22:14:35"/>
    <d v="2012-08-06T22:14:35"/>
    <d v="2012-08-06T22:00:00"/>
    <x v="22"/>
    <d v="2012-08-06T21:00:00"/>
    <d v="2012-08-06T10:40:00"/>
    <x v="983"/>
    <s v="Up"/>
    <n v="1"/>
    <n v="2.14"/>
    <n v="74"/>
    <n v="1"/>
    <n v="2"/>
    <n v="9.59"/>
    <n v="10.42"/>
    <n v="2"/>
    <s v="JBER"/>
  </r>
  <r>
    <d v="2012-08-06T00:00:00"/>
    <d v="1899-12-30T22:32:01"/>
    <d v="2012-08-06T22:32:01"/>
    <d v="2012-08-06T22:00:00"/>
    <x v="22"/>
    <d v="2012-08-07T00:00:00"/>
    <d v="2012-08-06T10:40:00"/>
    <x v="984"/>
    <s v="Up"/>
    <n v="1"/>
    <n v="1.91"/>
    <n v="83.9"/>
    <n v="1"/>
    <n v="2"/>
    <n v="9.59"/>
    <n v="10.42"/>
    <n v="2"/>
    <s v="JBER"/>
  </r>
  <r>
    <d v="2012-08-06T00:00:00"/>
    <d v="1899-12-30T22:44:03"/>
    <d v="2012-08-06T22:44:03"/>
    <d v="2012-08-06T22:00:00"/>
    <x v="22"/>
    <d v="2012-08-07T00:00:00"/>
    <d v="2012-08-06T10:40:00"/>
    <x v="985"/>
    <s v="Up"/>
    <n v="1"/>
    <n v="2.65"/>
    <n v="75.900000000000006"/>
    <n v="1"/>
    <n v="2"/>
    <n v="9.59"/>
    <n v="10.42"/>
    <n v="2"/>
    <s v="JBER"/>
  </r>
  <r>
    <d v="2012-08-06T00:00:00"/>
    <d v="1899-12-30T23:01:25"/>
    <d v="2012-08-06T23:01:25"/>
    <d v="2012-08-06T23:00:00"/>
    <x v="8"/>
    <d v="2012-08-07T00:00:00"/>
    <d v="2012-08-06T22:56:00"/>
    <x v="986"/>
    <s v="Up"/>
    <n v="1"/>
    <n v="5.19"/>
    <n v="65.099999999999994"/>
    <n v="1"/>
    <n v="2"/>
    <n v="9.59"/>
    <n v="10.42"/>
    <n v="2"/>
    <s v="JBER"/>
  </r>
  <r>
    <d v="2012-08-06T00:00:00"/>
    <d v="1899-12-30T23:02:18"/>
    <d v="2012-08-06T23:02:18"/>
    <d v="2012-08-06T23:00:00"/>
    <x v="8"/>
    <d v="2012-08-07T00:00:00"/>
    <d v="2012-08-06T22:56:00"/>
    <x v="987"/>
    <s v="Up"/>
    <n v="1"/>
    <n v="2.13"/>
    <n v="76.599999999999994"/>
    <n v="1"/>
    <n v="2"/>
    <n v="9.59"/>
    <n v="10.42"/>
    <n v="2"/>
    <s v="JBER"/>
  </r>
  <r>
    <d v="2012-08-06T00:00:00"/>
    <d v="1899-12-30T23:02:50"/>
    <d v="2012-08-06T23:02:50"/>
    <d v="2012-08-06T23:00:00"/>
    <x v="8"/>
    <d v="2012-08-07T00:00:00"/>
    <d v="2012-08-06T22:56:00"/>
    <x v="988"/>
    <s v="Up"/>
    <n v="1"/>
    <n v="2.19"/>
    <n v="79.2"/>
    <n v="1"/>
    <n v="2"/>
    <n v="9.59"/>
    <n v="10.42"/>
    <n v="2"/>
    <s v="JBER"/>
  </r>
  <r>
    <d v="2012-08-06T00:00:00"/>
    <d v="1899-12-30T23:03:38"/>
    <d v="2012-08-06T23:03:38"/>
    <d v="2012-08-06T23:00:00"/>
    <x v="8"/>
    <d v="2012-08-07T00:00:00"/>
    <d v="2012-08-06T22:56:00"/>
    <x v="989"/>
    <s v="Up"/>
    <n v="1"/>
    <n v="2.16"/>
    <n v="73.900000000000006"/>
    <n v="1"/>
    <n v="2"/>
    <n v="9.59"/>
    <n v="10.42"/>
    <n v="2"/>
    <s v="JBER"/>
  </r>
  <r>
    <d v="2012-08-06T00:00:00"/>
    <d v="1899-12-30T23:03:45"/>
    <d v="2012-08-06T23:03:45"/>
    <d v="2012-08-06T23:00:00"/>
    <x v="8"/>
    <d v="2012-08-07T00:00:00"/>
    <d v="2012-08-06T22:56:00"/>
    <x v="990"/>
    <s v="Up"/>
    <n v="1"/>
    <n v="5"/>
    <n v="55"/>
    <n v="1"/>
    <n v="2"/>
    <n v="9.59"/>
    <n v="10.42"/>
    <n v="2"/>
    <s v="JBER"/>
  </r>
  <r>
    <d v="2012-08-06T00:00:00"/>
    <d v="1899-12-30T23:04:55"/>
    <d v="2012-08-06T23:04:55"/>
    <d v="2012-08-06T23:00:00"/>
    <x v="8"/>
    <d v="2012-08-07T00:00:00"/>
    <d v="2012-08-06T22:56:00"/>
    <x v="991"/>
    <s v="Up"/>
    <n v="1"/>
    <n v="2.0299999999999998"/>
    <n v="94.5"/>
    <n v="1"/>
    <n v="2"/>
    <n v="9.59"/>
    <n v="10.42"/>
    <n v="2"/>
    <s v="JBER"/>
  </r>
  <r>
    <d v="2012-08-06T00:00:00"/>
    <d v="1899-12-30T23:06:28"/>
    <d v="2012-08-06T23:06:28"/>
    <d v="2012-08-06T23:00:00"/>
    <x v="8"/>
    <d v="2012-08-07T00:00:00"/>
    <d v="2012-08-06T22:56:00"/>
    <x v="992"/>
    <s v="Up"/>
    <n v="1"/>
    <n v="3.01"/>
    <n v="54.7"/>
    <n v="1"/>
    <n v="2"/>
    <n v="9.59"/>
    <n v="10.42"/>
    <n v="2"/>
    <s v="JBER"/>
  </r>
  <r>
    <d v="2012-08-06T00:00:00"/>
    <d v="1899-12-30T23:06:29"/>
    <d v="2012-08-06T23:06:29"/>
    <d v="2012-08-06T23:00:00"/>
    <x v="8"/>
    <d v="2012-08-07T00:00:00"/>
    <d v="2012-08-06T22:56:00"/>
    <x v="993"/>
    <s v="Up"/>
    <n v="1"/>
    <n v="2.25"/>
    <n v="100.3"/>
    <n v="1"/>
    <n v="2"/>
    <n v="9.59"/>
    <n v="10.42"/>
    <n v="2"/>
    <s v="JBER"/>
  </r>
  <r>
    <d v="2012-08-06T00:00:00"/>
    <d v="1899-12-30T23:06:30"/>
    <d v="2012-08-06T23:06:30"/>
    <d v="2012-08-06T23:00:00"/>
    <x v="8"/>
    <d v="2012-08-07T00:00:00"/>
    <d v="2012-08-06T22:56:00"/>
    <x v="994"/>
    <s v="Up"/>
    <n v="1"/>
    <n v="2.93"/>
    <n v="59.9"/>
    <n v="1"/>
    <n v="2"/>
    <n v="9.59"/>
    <n v="10.42"/>
    <n v="2"/>
    <s v="JBER"/>
  </r>
  <r>
    <d v="2012-08-06T00:00:00"/>
    <d v="1899-12-30T23:06:33"/>
    <d v="2012-08-06T23:06:33"/>
    <d v="2012-08-06T23:00:00"/>
    <x v="8"/>
    <d v="2012-08-07T00:00:00"/>
    <d v="2012-08-06T22:56:00"/>
    <x v="995"/>
    <s v="Up"/>
    <n v="1"/>
    <n v="2.06"/>
    <n v="61.2"/>
    <n v="1"/>
    <n v="2"/>
    <n v="9.59"/>
    <n v="10.42"/>
    <n v="2"/>
    <s v="JBER"/>
  </r>
  <r>
    <d v="2012-08-06T00:00:00"/>
    <d v="1899-12-30T23:11:27"/>
    <d v="2012-08-06T23:11:27"/>
    <d v="2012-08-06T23:00:00"/>
    <x v="8"/>
    <d v="2012-08-07T00:00:00"/>
    <d v="2012-08-06T22:56:00"/>
    <x v="996"/>
    <s v="Up"/>
    <n v="1"/>
    <n v="2.52"/>
    <n v="84.7"/>
    <n v="1"/>
    <n v="2"/>
    <n v="9.59"/>
    <n v="10.42"/>
    <n v="2"/>
    <s v="JBER"/>
  </r>
  <r>
    <d v="2012-08-06T00:00:00"/>
    <d v="1899-12-30T23:31:05"/>
    <d v="2012-08-06T23:31:05"/>
    <d v="2012-08-06T23:00:00"/>
    <x v="8"/>
    <d v="2012-08-07T00:00:00"/>
    <d v="2012-08-06T22:56:00"/>
    <x v="997"/>
    <s v="Up"/>
    <n v="1"/>
    <n v="2.39"/>
    <n v="84"/>
    <n v="1"/>
    <n v="2"/>
    <n v="9.59"/>
    <n v="10.42"/>
    <n v="2"/>
    <s v="JBER"/>
  </r>
  <r>
    <d v="2012-08-07T00:00:00"/>
    <d v="1899-12-30T00:30:03"/>
    <d v="2012-08-07T00:30:03"/>
    <d v="2012-08-07T00:00:00"/>
    <x v="5"/>
    <d v="2012-08-07T00:00:00"/>
    <d v="2012-08-06T22:56:00"/>
    <x v="998"/>
    <s v="Up"/>
    <n v="1"/>
    <n v="3.79"/>
    <n v="70.099999999999994"/>
    <n v="1"/>
    <n v="2"/>
    <n v="9.59"/>
    <n v="10.42"/>
    <n v="2"/>
    <s v="JBER"/>
  </r>
  <r>
    <d v="2012-08-07T00:00:00"/>
    <d v="1899-12-30T00:33:02"/>
    <d v="2012-08-07T00:33:02"/>
    <d v="2012-08-07T00:00:00"/>
    <x v="5"/>
    <d v="2012-08-07T00:00:00"/>
    <d v="2012-08-06T22:56:00"/>
    <x v="999"/>
    <s v="Up"/>
    <n v="1"/>
    <n v="2.5099999999999998"/>
    <n v="72.7"/>
    <n v="1"/>
    <n v="2"/>
    <n v="9.59"/>
    <n v="10.42"/>
    <n v="2"/>
    <s v="JBER"/>
  </r>
  <r>
    <d v="2012-08-07T00:00:00"/>
    <d v="1899-12-30T01:37:59"/>
    <d v="2012-08-07T01:37:59"/>
    <d v="2012-08-07T01:00:00"/>
    <x v="6"/>
    <d v="2012-08-07T03:00:00"/>
    <d v="2012-08-06T22:56:00"/>
    <x v="1000"/>
    <s v="Up"/>
    <n v="1"/>
    <n v="1.81"/>
    <n v="92.1"/>
    <n v="1"/>
    <n v="2"/>
    <n v="9.59"/>
    <n v="10.42"/>
    <n v="2"/>
    <s v="JBER"/>
  </r>
  <r>
    <d v="2012-08-07T00:00:00"/>
    <d v="1899-12-30T02:13:41"/>
    <d v="2012-08-07T02:13:41"/>
    <d v="2012-08-07T02:00:00"/>
    <x v="2"/>
    <d v="2012-08-07T03:00:00"/>
    <d v="2012-08-06T22:56:00"/>
    <x v="1001"/>
    <s v="Up"/>
    <n v="1"/>
    <n v="2.69"/>
    <n v="78.8"/>
    <n v="1"/>
    <n v="2"/>
    <n v="9.59"/>
    <n v="10.42"/>
    <n v="2"/>
    <s v="JBER"/>
  </r>
  <r>
    <d v="2012-08-07T00:00:00"/>
    <d v="1899-12-30T02:32:59"/>
    <d v="2012-08-07T02:32:59"/>
    <d v="2012-08-07T02:00:00"/>
    <x v="2"/>
    <d v="2012-08-07T03:00:00"/>
    <d v="2012-08-06T22:56:00"/>
    <x v="1002"/>
    <s v="Up"/>
    <n v="1"/>
    <n v="9.85"/>
    <n v="68.2"/>
    <n v="1"/>
    <n v="2"/>
    <n v="9.59"/>
    <n v="10.42"/>
    <n v="1"/>
    <s v="JBER"/>
  </r>
  <r>
    <d v="2012-08-07T00:00:00"/>
    <d v="1899-12-30T02:43:15"/>
    <d v="2012-08-07T02:43:15"/>
    <d v="2012-08-07T02:00:00"/>
    <x v="2"/>
    <d v="2012-08-07T03:00:00"/>
    <d v="2012-08-06T22:56:00"/>
    <x v="1003"/>
    <s v="Up"/>
    <n v="1"/>
    <n v="2.39"/>
    <n v="68.099999999999994"/>
    <n v="1"/>
    <n v="2"/>
    <n v="9.59"/>
    <n v="10.42"/>
    <n v="2"/>
    <s v="JBER"/>
  </r>
  <r>
    <d v="2012-08-07T00:00:00"/>
    <d v="1899-12-30T03:03:45"/>
    <d v="2012-08-07T03:03:45"/>
    <d v="2012-08-07T03:00:00"/>
    <x v="4"/>
    <d v="2012-08-07T03:00:00"/>
    <d v="2012-08-06T22:56:00"/>
    <x v="79"/>
    <s v="Up"/>
    <n v="1"/>
    <n v="3.61"/>
    <n v="79.3"/>
    <n v="1"/>
    <n v="2"/>
    <n v="9.59"/>
    <n v="10.42"/>
    <n v="2"/>
    <s v="JBER"/>
  </r>
  <r>
    <d v="2012-08-07T00:00:00"/>
    <d v="1899-12-30T04:00:44"/>
    <d v="2012-08-07T04:00:44"/>
    <d v="2012-08-07T04:00:00"/>
    <x v="0"/>
    <d v="2012-08-07T03:00:00"/>
    <d v="2012-08-06T22:56:00"/>
    <x v="1004"/>
    <s v="Up"/>
    <n v="1"/>
    <n v="4.29"/>
    <n v="66.3"/>
    <n v="1"/>
    <n v="2"/>
    <n v="9.59"/>
    <n v="10.42"/>
    <n v="2"/>
    <s v="JBER"/>
  </r>
  <r>
    <d v="2012-08-07T00:00:00"/>
    <d v="1899-12-30T04:04:40"/>
    <d v="2012-08-07T04:04:40"/>
    <d v="2012-08-07T04:00:00"/>
    <x v="0"/>
    <d v="2012-08-07T03:00:00"/>
    <d v="2012-08-06T22:56:00"/>
    <x v="1005"/>
    <s v="Up"/>
    <n v="1"/>
    <n v="2.9"/>
    <n v="73.5"/>
    <n v="1"/>
    <n v="2"/>
    <n v="9.59"/>
    <n v="10.42"/>
    <n v="2"/>
    <s v="JBER"/>
  </r>
  <r>
    <d v="2012-08-07T00:00:00"/>
    <d v="1899-12-30T04:35:45"/>
    <d v="2012-08-07T04:35:45"/>
    <d v="2012-08-07T04:00:00"/>
    <x v="0"/>
    <d v="2012-08-07T06:00:00"/>
    <d v="2012-08-06T22:56:00"/>
    <x v="1006"/>
    <s v="Up"/>
    <n v="1"/>
    <n v="1.99"/>
    <n v="96.7"/>
    <n v="1"/>
    <n v="2"/>
    <n v="9.59"/>
    <n v="10.42"/>
    <n v="2"/>
    <s v="JBER"/>
  </r>
  <r>
    <d v="2012-08-07T00:00:00"/>
    <d v="1899-12-30T05:01:52"/>
    <d v="2012-08-07T05:01:52"/>
    <d v="2012-08-07T05:00:00"/>
    <x v="18"/>
    <d v="2012-08-07T06:00:00"/>
    <d v="2012-08-06T22:56:00"/>
    <x v="1007"/>
    <s v="Up"/>
    <n v="1"/>
    <n v="2.13"/>
    <n v="101.9"/>
    <n v="1"/>
    <n v="2"/>
    <n v="9.59"/>
    <n v="10.42"/>
    <n v="2"/>
    <s v="JBER"/>
  </r>
  <r>
    <d v="2012-08-07T00:00:00"/>
    <d v="1899-12-30T05:14:18"/>
    <d v="2012-08-07T05:14:18"/>
    <d v="2012-08-07T05:00:00"/>
    <x v="18"/>
    <d v="2012-08-07T06:00:00"/>
    <d v="2012-08-06T22:56:00"/>
    <x v="1008"/>
    <s v="Up"/>
    <n v="1"/>
    <n v="2.87"/>
    <n v="85.2"/>
    <n v="1"/>
    <n v="2"/>
    <n v="9.59"/>
    <n v="10.42"/>
    <n v="2"/>
    <s v="JBER"/>
  </r>
  <r>
    <d v="2012-08-07T00:00:00"/>
    <d v="1899-12-30T05:30:24"/>
    <d v="2012-08-07T05:30:24"/>
    <d v="2012-08-07T05:00:00"/>
    <x v="18"/>
    <d v="2012-08-07T06:00:00"/>
    <d v="2012-08-06T22:56:00"/>
    <x v="1009"/>
    <s v="Up"/>
    <n v="1"/>
    <n v="1.79"/>
    <n v="76.5"/>
    <n v="1"/>
    <n v="2"/>
    <n v="9.59"/>
    <n v="10.42"/>
    <n v="2"/>
    <s v="JBER"/>
  </r>
  <r>
    <d v="2012-08-07T00:00:00"/>
    <d v="1899-12-30T05:39:31"/>
    <d v="2012-08-07T05:39:31"/>
    <d v="2012-08-07T05:00:00"/>
    <x v="18"/>
    <d v="2012-08-07T06:00:00"/>
    <d v="2012-08-06T22:56:00"/>
    <x v="1010"/>
    <s v="Up"/>
    <n v="1"/>
    <n v="2.66"/>
    <n v="89.5"/>
    <n v="1"/>
    <n v="2"/>
    <n v="9.59"/>
    <n v="10.42"/>
    <n v="2"/>
    <s v="JBER"/>
  </r>
  <r>
    <d v="2012-08-07T00:00:00"/>
    <d v="1899-12-30T06:13:23"/>
    <d v="2012-08-07T06:13:23"/>
    <d v="2012-08-07T06:00:00"/>
    <x v="7"/>
    <d v="2012-08-07T06:00:00"/>
    <d v="2012-08-06T22:56:00"/>
    <x v="1011"/>
    <s v="Up"/>
    <n v="1"/>
    <n v="6.67"/>
    <n v="64.400000000000006"/>
    <n v="1"/>
    <n v="2"/>
    <n v="9.59"/>
    <n v="10.42"/>
    <n v="2"/>
    <s v="JBER"/>
  </r>
  <r>
    <d v="2012-08-07T00:00:00"/>
    <d v="1899-12-30T06:31:48"/>
    <d v="2012-08-07T06:31:48"/>
    <d v="2012-08-07T06:00:00"/>
    <x v="7"/>
    <d v="2012-08-07T06:00:00"/>
    <d v="2012-08-06T22:56:00"/>
    <x v="1012"/>
    <s v="Up"/>
    <n v="1"/>
    <n v="2.15"/>
    <n v="97.2"/>
    <n v="1"/>
    <n v="2"/>
    <n v="9.59"/>
    <n v="10.42"/>
    <n v="2"/>
    <s v="JBER"/>
  </r>
  <r>
    <d v="2012-08-07T00:00:00"/>
    <d v="1899-12-30T07:01:36"/>
    <d v="2012-08-07T07:01:36"/>
    <d v="2012-08-07T07:00:00"/>
    <x v="15"/>
    <d v="2012-08-07T06:00:00"/>
    <d v="2012-08-06T22:56:00"/>
    <x v="1013"/>
    <s v="Up"/>
    <n v="1"/>
    <n v="1.88"/>
    <n v="89.1"/>
    <n v="1"/>
    <n v="2"/>
    <n v="9.59"/>
    <n v="10.42"/>
    <n v="2"/>
    <s v="JBER"/>
  </r>
  <r>
    <d v="2012-08-07T00:00:00"/>
    <d v="1899-12-30T07:02:53"/>
    <d v="2012-08-07T07:02:53"/>
    <d v="2012-08-07T07:00:00"/>
    <x v="15"/>
    <d v="2012-08-07T06:00:00"/>
    <d v="2012-08-06T22:56:00"/>
    <x v="1014"/>
    <s v="Up"/>
    <n v="1"/>
    <n v="2.08"/>
    <n v="106.6"/>
    <n v="1"/>
    <n v="2"/>
    <n v="9.59"/>
    <n v="10.42"/>
    <n v="2"/>
    <s v="JBER"/>
  </r>
  <r>
    <d v="2012-08-07T00:00:00"/>
    <d v="1899-12-30T07:13:18"/>
    <d v="2012-08-07T07:13:18"/>
    <d v="2012-08-07T07:00:00"/>
    <x v="15"/>
    <d v="2012-08-07T06:00:00"/>
    <d v="2012-08-06T22:56:00"/>
    <x v="1015"/>
    <s v="Up"/>
    <n v="1"/>
    <n v="1.71"/>
    <n v="53.3"/>
    <n v="1"/>
    <n v="2"/>
    <n v="9.59"/>
    <n v="10.42"/>
    <n v="2"/>
    <s v="JBER"/>
  </r>
  <r>
    <d v="2012-08-07T00:00:00"/>
    <d v="1899-12-30T08:04:10"/>
    <d v="2012-08-07T08:04:10"/>
    <d v="2012-08-07T08:00:00"/>
    <x v="16"/>
    <d v="2012-08-07T09:00:00"/>
    <d v="2012-08-06T22:56:00"/>
    <x v="1016"/>
    <s v="Up"/>
    <n v="1"/>
    <n v="2.14"/>
    <n v="83.1"/>
    <n v="1"/>
    <n v="2"/>
    <n v="9.59"/>
    <n v="10.42"/>
    <n v="2"/>
    <s v="JBER"/>
  </r>
  <r>
    <d v="2012-08-07T00:00:00"/>
    <d v="1899-12-30T08:14:40"/>
    <d v="2012-08-07T08:14:40"/>
    <d v="2012-08-07T08:00:00"/>
    <x v="16"/>
    <d v="2012-08-07T09:00:00"/>
    <d v="2012-08-06T22:56:00"/>
    <x v="1017"/>
    <s v="Up"/>
    <n v="1"/>
    <n v="2.25"/>
    <n v="87.2"/>
    <n v="1"/>
    <n v="2"/>
    <n v="9.59"/>
    <n v="10.42"/>
    <n v="2"/>
    <s v="JBER"/>
  </r>
  <r>
    <d v="2012-08-07T00:00:00"/>
    <d v="1899-12-30T08:38:21"/>
    <d v="2012-08-07T08:38:21"/>
    <d v="2012-08-07T08:00:00"/>
    <x v="16"/>
    <d v="2012-08-07T09:00:00"/>
    <d v="2012-08-06T22:56:00"/>
    <x v="1018"/>
    <s v="Up"/>
    <n v="1"/>
    <n v="1.81"/>
    <n v="77.400000000000006"/>
    <n v="1"/>
    <n v="2"/>
    <n v="9.59"/>
    <n v="10.42"/>
    <n v="2"/>
    <s v="JBER"/>
  </r>
  <r>
    <d v="2012-08-07T00:00:00"/>
    <d v="1899-12-30T10:01:22"/>
    <d v="2012-08-07T10:01:22"/>
    <d v="2012-08-07T10:00:00"/>
    <x v="17"/>
    <d v="2012-08-07T09:00:00"/>
    <d v="2012-08-06T22:56:00"/>
    <x v="1019"/>
    <s v="Up"/>
    <n v="1"/>
    <n v="2.21"/>
    <n v="73.7"/>
    <n v="1"/>
    <n v="2"/>
    <n v="9.59"/>
    <n v="10.42"/>
    <n v="2"/>
    <s v="JBER"/>
  </r>
  <r>
    <d v="2012-08-07T00:00:00"/>
    <d v="1899-12-30T13:01:18"/>
    <d v="2012-08-07T13:01:18"/>
    <d v="2012-08-07T13:00:00"/>
    <x v="12"/>
    <d v="2012-08-07T12:00:00"/>
    <d v="2012-08-07T11:21:00"/>
    <x v="1020"/>
    <s v="Up"/>
    <n v="1"/>
    <n v="2.0699999999999998"/>
    <n v="86.3"/>
    <n v="1"/>
    <n v="2"/>
    <n v="9.59"/>
    <n v="10.42"/>
    <n v="2"/>
    <s v="JBER"/>
  </r>
  <r>
    <d v="2012-08-07T00:00:00"/>
    <d v="1899-12-30T13:30:49"/>
    <d v="2012-08-07T13:30:49"/>
    <d v="2012-08-07T13:00:00"/>
    <x v="12"/>
    <d v="2012-08-07T15:00:00"/>
    <d v="2012-08-07T11:21:00"/>
    <x v="1021"/>
    <s v="Up"/>
    <n v="1"/>
    <n v="2.44"/>
    <n v="80"/>
    <n v="1"/>
    <n v="2"/>
    <n v="9.59"/>
    <n v="10.42"/>
    <n v="2"/>
    <s v="JBER"/>
  </r>
  <r>
    <d v="2012-08-07T00:00:00"/>
    <d v="1899-12-30T14:09:49"/>
    <d v="2012-08-07T14:09:49"/>
    <d v="2012-08-07T14:00:00"/>
    <x v="9"/>
    <d v="2012-08-07T15:00:00"/>
    <d v="2012-08-07T11:21:00"/>
    <x v="1022"/>
    <s v="Up"/>
    <n v="1"/>
    <n v="2.11"/>
    <n v="80.7"/>
    <n v="1"/>
    <n v="2"/>
    <n v="9.59"/>
    <n v="10.42"/>
    <n v="2"/>
    <s v="JBER"/>
  </r>
  <r>
    <d v="2012-08-07T00:00:00"/>
    <d v="1899-12-30T14:11:13"/>
    <d v="2012-08-07T14:11:13"/>
    <d v="2012-08-07T14:00:00"/>
    <x v="9"/>
    <d v="2012-08-07T15:00:00"/>
    <d v="2012-08-07T11:21:00"/>
    <x v="1023"/>
    <s v="Up"/>
    <n v="1"/>
    <n v="2.3199999999999998"/>
    <n v="64.7"/>
    <n v="1"/>
    <n v="2"/>
    <n v="9.59"/>
    <n v="10.42"/>
    <n v="2"/>
    <s v="JBER"/>
  </r>
  <r>
    <d v="2012-08-07T00:00:00"/>
    <d v="1899-12-30T14:30:10"/>
    <d v="2012-08-07T14:30:10"/>
    <d v="2012-08-07T14:00:00"/>
    <x v="9"/>
    <d v="2012-08-07T15:00:00"/>
    <d v="2012-08-07T11:21:00"/>
    <x v="1024"/>
    <s v="Up"/>
    <n v="1"/>
    <n v="9.33"/>
    <n v="73.099999999999994"/>
    <n v="1"/>
    <n v="2"/>
    <n v="9.59"/>
    <n v="10.42"/>
    <n v="2"/>
    <s v="JBER"/>
  </r>
  <r>
    <d v="2012-08-07T00:00:00"/>
    <d v="1899-12-30T14:34:11"/>
    <d v="2012-08-07T14:34:11"/>
    <d v="2012-08-07T14:00:00"/>
    <x v="9"/>
    <d v="2012-08-07T15:00:00"/>
    <d v="2012-08-07T11:21:00"/>
    <x v="1025"/>
    <s v="Up"/>
    <n v="1"/>
    <n v="2.2400000000000002"/>
    <n v="105.3"/>
    <n v="1"/>
    <n v="2"/>
    <n v="9.59"/>
    <n v="10.42"/>
    <n v="2"/>
    <s v="JBER"/>
  </r>
  <r>
    <d v="2012-08-07T00:00:00"/>
    <d v="1899-12-30T14:38:34"/>
    <d v="2012-08-07T14:38:34"/>
    <d v="2012-08-07T14:00:00"/>
    <x v="9"/>
    <d v="2012-08-07T15:00:00"/>
    <d v="2012-08-07T11:21:00"/>
    <x v="1026"/>
    <s v="Up"/>
    <n v="1"/>
    <n v="1.79"/>
    <n v="69.5"/>
    <n v="1"/>
    <n v="2"/>
    <n v="9.59"/>
    <n v="10.42"/>
    <n v="2"/>
    <s v="JBER"/>
  </r>
  <r>
    <d v="2012-08-07T00:00:00"/>
    <d v="1899-12-30T15:02:50"/>
    <d v="2012-08-07T15:02:50"/>
    <d v="2012-08-07T15:00:00"/>
    <x v="10"/>
    <d v="2012-08-07T15:00:00"/>
    <d v="2012-08-07T11:21:00"/>
    <x v="1027"/>
    <s v="Up"/>
    <n v="1"/>
    <n v="1.97"/>
    <n v="93.2"/>
    <n v="1"/>
    <n v="2"/>
    <n v="9.59"/>
    <n v="10.42"/>
    <n v="2"/>
    <s v="JBER"/>
  </r>
  <r>
    <d v="2012-08-07T00:00:00"/>
    <d v="1899-12-30T15:34:03"/>
    <d v="2012-08-07T15:34:03"/>
    <d v="2012-08-07T15:00:00"/>
    <x v="10"/>
    <d v="2012-08-07T15:00:00"/>
    <d v="2012-08-07T11:21:00"/>
    <x v="1028"/>
    <s v="Up"/>
    <n v="1"/>
    <n v="2.37"/>
    <n v="82.4"/>
    <n v="1"/>
    <n v="2"/>
    <n v="9.59"/>
    <n v="10.42"/>
    <n v="2"/>
    <s v="JBER"/>
  </r>
  <r>
    <d v="2012-08-07T00:00:00"/>
    <d v="1899-12-30T16:05:21"/>
    <d v="2012-08-07T16:05:21"/>
    <d v="2012-08-07T16:00:00"/>
    <x v="11"/>
    <d v="2012-08-07T15:00:00"/>
    <d v="2012-08-07T11:21:00"/>
    <x v="1029"/>
    <s v="Up"/>
    <n v="1"/>
    <n v="2.95"/>
    <n v="59.7"/>
    <n v="1"/>
    <n v="2"/>
    <n v="9.59"/>
    <n v="10.42"/>
    <n v="2"/>
    <s v="JBER"/>
  </r>
  <r>
    <d v="2012-08-07T00:00:00"/>
    <d v="1899-12-30T16:05:24"/>
    <d v="2012-08-07T16:05:24"/>
    <d v="2012-08-07T16:00:00"/>
    <x v="11"/>
    <d v="2012-08-07T15:00:00"/>
    <d v="2012-08-07T11:21:00"/>
    <x v="1030"/>
    <s v="Up"/>
    <n v="1"/>
    <n v="1.85"/>
    <n v="73.599999999999994"/>
    <n v="1"/>
    <n v="2"/>
    <n v="9.59"/>
    <n v="10.42"/>
    <n v="2"/>
    <s v="JBER"/>
  </r>
  <r>
    <d v="2012-08-07T00:00:00"/>
    <d v="1899-12-30T16:33:43"/>
    <d v="2012-08-07T16:33:43"/>
    <d v="2012-08-07T16:00:00"/>
    <x v="11"/>
    <d v="2012-08-07T18:00:00"/>
    <d v="2012-08-07T11:21:00"/>
    <x v="1031"/>
    <s v="Up"/>
    <n v="1"/>
    <n v="2.06"/>
    <n v="87.8"/>
    <n v="1"/>
    <n v="2"/>
    <n v="9.59"/>
    <n v="10.42"/>
    <n v="2"/>
    <s v="JBER"/>
  </r>
  <r>
    <d v="2012-08-07T00:00:00"/>
    <d v="1899-12-30T16:37:37"/>
    <d v="2012-08-07T16:37:37"/>
    <d v="2012-08-07T16:00:00"/>
    <x v="11"/>
    <d v="2012-08-07T18:00:00"/>
    <d v="2012-08-07T11:21:00"/>
    <x v="1032"/>
    <s v="Up"/>
    <n v="1"/>
    <n v="1.63"/>
    <n v="76.2"/>
    <n v="1"/>
    <n v="2"/>
    <n v="9.59"/>
    <n v="10.42"/>
    <n v="2"/>
    <s v="JBER"/>
  </r>
  <r>
    <d v="2012-08-07T00:00:00"/>
    <d v="1899-12-30T16:37:55"/>
    <d v="2012-08-07T16:37:55"/>
    <d v="2012-08-07T16:00:00"/>
    <x v="11"/>
    <d v="2012-08-07T18:00:00"/>
    <d v="2012-08-07T11:21:00"/>
    <x v="1033"/>
    <s v="Up"/>
    <n v="1"/>
    <n v="2.72"/>
    <n v="84.8"/>
    <n v="1"/>
    <n v="2"/>
    <n v="9.59"/>
    <n v="10.42"/>
    <n v="2"/>
    <s v="JBER"/>
  </r>
  <r>
    <d v="2012-08-07T00:00:00"/>
    <d v="1899-12-30T17:12:50"/>
    <d v="2012-08-07T17:12:50"/>
    <d v="2012-08-07T17:00:00"/>
    <x v="13"/>
    <d v="2012-08-07T18:00:00"/>
    <d v="2012-08-07T11:21:00"/>
    <x v="1034"/>
    <s v="Up"/>
    <n v="1"/>
    <n v="1.86"/>
    <n v="81.400000000000006"/>
    <n v="1"/>
    <n v="2"/>
    <n v="9.59"/>
    <n v="10.42"/>
    <n v="2"/>
    <s v="JBER"/>
  </r>
  <r>
    <d v="2012-08-07T00:00:00"/>
    <d v="1899-12-30T17:23:56"/>
    <d v="2012-08-07T17:23:56"/>
    <d v="2012-08-07T17:00:00"/>
    <x v="13"/>
    <d v="2012-08-07T18:00:00"/>
    <d v="2012-08-07T11:21:00"/>
    <x v="1035"/>
    <s v="Up"/>
    <n v="1"/>
    <n v="9.82"/>
    <n v="75.900000000000006"/>
    <n v="1"/>
    <n v="2"/>
    <n v="9.59"/>
    <n v="10.42"/>
    <n v="1"/>
    <s v="JBER"/>
  </r>
  <r>
    <d v="2012-08-07T00:00:00"/>
    <d v="1899-12-30T17:39:27"/>
    <d v="2012-08-07T17:39:27"/>
    <d v="2012-08-07T17:00:00"/>
    <x v="13"/>
    <d v="2012-08-07T18:00:00"/>
    <d v="2012-08-07T11:21:00"/>
    <x v="1036"/>
    <s v="Up"/>
    <n v="1"/>
    <n v="1.94"/>
    <n v="80.099999999999994"/>
    <n v="1"/>
    <n v="2"/>
    <n v="9.59"/>
    <n v="10.42"/>
    <n v="2"/>
    <s v="JBER"/>
  </r>
  <r>
    <d v="2012-08-07T00:00:00"/>
    <d v="1899-12-30T18:00:38"/>
    <d v="2012-08-07T18:00:38"/>
    <d v="2012-08-07T18:00:00"/>
    <x v="14"/>
    <d v="2012-08-07T18:00:00"/>
    <d v="2012-08-07T11:21:00"/>
    <x v="1037"/>
    <s v="Up"/>
    <n v="1"/>
    <n v="2.13"/>
    <n v="85.3"/>
    <n v="1"/>
    <n v="2"/>
    <n v="9.59"/>
    <n v="10.42"/>
    <n v="2"/>
    <s v="JBER"/>
  </r>
  <r>
    <d v="2012-08-07T00:00:00"/>
    <d v="1899-12-30T18:08:35"/>
    <d v="2012-08-07T18:08:35"/>
    <d v="2012-08-07T18:00:00"/>
    <x v="14"/>
    <d v="2012-08-07T18:00:00"/>
    <d v="2012-08-07T11:21:00"/>
    <x v="1038"/>
    <s v="Up"/>
    <n v="1"/>
    <n v="4.0199999999999996"/>
    <n v="92.2"/>
    <n v="1"/>
    <n v="2"/>
    <n v="9.59"/>
    <n v="10.42"/>
    <n v="2"/>
    <s v="JBER"/>
  </r>
  <r>
    <d v="2012-08-07T00:00:00"/>
    <d v="1899-12-30T18:36:34"/>
    <d v="2012-08-07T18:36:34"/>
    <d v="2012-08-07T18:00:00"/>
    <x v="14"/>
    <d v="2012-08-07T18:00:00"/>
    <d v="2012-08-07T11:21:00"/>
    <x v="1039"/>
    <s v="Up"/>
    <n v="1"/>
    <n v="1.85"/>
    <n v="66.400000000000006"/>
    <n v="1"/>
    <n v="2"/>
    <n v="9.59"/>
    <n v="10.42"/>
    <n v="2"/>
    <s v="JBER"/>
  </r>
  <r>
    <d v="2012-08-07T00:00:00"/>
    <d v="1899-12-30T18:37:38"/>
    <d v="2012-08-07T18:37:38"/>
    <d v="2012-08-07T18:00:00"/>
    <x v="14"/>
    <d v="2012-08-07T18:00:00"/>
    <d v="2012-08-07T11:21:00"/>
    <x v="1040"/>
    <s v="Up"/>
    <n v="1"/>
    <n v="2"/>
    <n v="68.7"/>
    <n v="1"/>
    <n v="2"/>
    <n v="9.59"/>
    <n v="10.42"/>
    <n v="2"/>
    <s v="JBER"/>
  </r>
  <r>
    <d v="2012-08-07T00:00:00"/>
    <d v="1899-12-30T19:10:26"/>
    <d v="2012-08-07T19:10:26"/>
    <d v="2012-08-07T19:00:00"/>
    <x v="23"/>
    <d v="2012-08-07T18:00:00"/>
    <d v="2012-08-07T11:21:00"/>
    <x v="1041"/>
    <s v="Up"/>
    <n v="1"/>
    <n v="2.02"/>
    <n v="106.7"/>
    <n v="1"/>
    <n v="2"/>
    <n v="9.59"/>
    <n v="10.42"/>
    <n v="2"/>
    <s v="JBER"/>
  </r>
  <r>
    <d v="2012-08-07T00:00:00"/>
    <d v="1899-12-30T19:14:16"/>
    <d v="2012-08-07T19:14:16"/>
    <d v="2012-08-07T19:00:00"/>
    <x v="23"/>
    <d v="2012-08-07T18:00:00"/>
    <d v="2012-08-07T11:21:00"/>
    <x v="1042"/>
    <s v="Up"/>
    <n v="1"/>
    <n v="2.08"/>
    <n v="87.4"/>
    <n v="1"/>
    <n v="2"/>
    <n v="9.59"/>
    <n v="10.42"/>
    <n v="2"/>
    <s v="JBER"/>
  </r>
  <r>
    <d v="2012-08-07T00:00:00"/>
    <d v="1899-12-30T19:40:49"/>
    <d v="2012-08-07T19:40:49"/>
    <d v="2012-08-07T19:00:00"/>
    <x v="23"/>
    <d v="2012-08-07T21:00:00"/>
    <d v="2012-08-07T11:21:00"/>
    <x v="1043"/>
    <s v="Up"/>
    <n v="1"/>
    <n v="2.54"/>
    <n v="94.7"/>
    <n v="1"/>
    <n v="2"/>
    <n v="9.59"/>
    <n v="10.42"/>
    <n v="2"/>
    <s v="JBER"/>
  </r>
  <r>
    <d v="2012-08-07T00:00:00"/>
    <d v="1899-12-30T20:04:13"/>
    <d v="2012-08-07T20:04:13"/>
    <d v="2012-08-07T20:00:00"/>
    <x v="3"/>
    <d v="2012-08-07T21:00:00"/>
    <d v="2012-08-07T11:21:00"/>
    <x v="1044"/>
    <s v="Up"/>
    <n v="1"/>
    <n v="2.08"/>
    <n v="97.1"/>
    <n v="1"/>
    <n v="2"/>
    <n v="9.59"/>
    <n v="10.42"/>
    <n v="2"/>
    <s v="JBER"/>
  </r>
  <r>
    <d v="2012-08-07T00:00:00"/>
    <d v="1899-12-30T20:14:51"/>
    <d v="2012-08-07T20:14:51"/>
    <d v="2012-08-07T20:00:00"/>
    <x v="3"/>
    <d v="2012-08-07T21:00:00"/>
    <d v="2012-08-07T11:21:00"/>
    <x v="1045"/>
    <s v="Up"/>
    <n v="1"/>
    <n v="2.91"/>
    <n v="91"/>
    <n v="1"/>
    <n v="2"/>
    <n v="9.59"/>
    <n v="10.42"/>
    <n v="2"/>
    <s v="JBER"/>
  </r>
  <r>
    <d v="2012-08-07T00:00:00"/>
    <d v="1899-12-30T21:01:15"/>
    <d v="2012-08-07T21:01:15"/>
    <d v="2012-08-07T21:00:00"/>
    <x v="20"/>
    <d v="2012-08-07T21:00:00"/>
    <d v="2012-08-07T11:21:00"/>
    <x v="1046"/>
    <s v="Up"/>
    <n v="1"/>
    <n v="5.29"/>
    <n v="67.5"/>
    <n v="1"/>
    <n v="2"/>
    <n v="9.59"/>
    <n v="10.42"/>
    <n v="2"/>
    <s v="JBER"/>
  </r>
  <r>
    <d v="2012-08-07T00:00:00"/>
    <d v="1899-12-30T21:08:44"/>
    <d v="2012-08-07T21:08:44"/>
    <d v="2012-08-07T21:00:00"/>
    <x v="20"/>
    <d v="2012-08-07T21:00:00"/>
    <d v="2012-08-07T11:21:00"/>
    <x v="1047"/>
    <s v="Up"/>
    <n v="1"/>
    <n v="2.04"/>
    <n v="94.7"/>
    <n v="1"/>
    <n v="2"/>
    <n v="9.59"/>
    <n v="10.42"/>
    <n v="2"/>
    <s v="JBER"/>
  </r>
  <r>
    <d v="2012-08-07T00:00:00"/>
    <d v="1899-12-30T21:40:17"/>
    <d v="2012-08-07T21:40:17"/>
    <d v="2012-08-07T21:00:00"/>
    <x v="20"/>
    <d v="2012-08-07T21:00:00"/>
    <d v="2012-08-07T11:21:00"/>
    <x v="1048"/>
    <s v="Up"/>
    <n v="1"/>
    <n v="2.11"/>
    <n v="92.8"/>
    <n v="1"/>
    <n v="2"/>
    <n v="9.59"/>
    <n v="10.42"/>
    <n v="2"/>
    <s v="JBER"/>
  </r>
  <r>
    <d v="2012-08-07T00:00:00"/>
    <d v="1899-12-30T22:09:55"/>
    <d v="2012-08-07T22:09:55"/>
    <d v="2012-08-07T22:00:00"/>
    <x v="22"/>
    <d v="2012-08-07T21:00:00"/>
    <d v="2012-08-07T11:21:00"/>
    <x v="1049"/>
    <s v="Up"/>
    <n v="1"/>
    <n v="4.43"/>
    <n v="66.7"/>
    <n v="1"/>
    <n v="2"/>
    <n v="9.59"/>
    <n v="10.42"/>
    <n v="2"/>
    <s v="JBER"/>
  </r>
  <r>
    <d v="2012-08-07T00:00:00"/>
    <d v="1899-12-30T22:33:39"/>
    <d v="2012-08-07T22:33:39"/>
    <d v="2012-08-07T22:00:00"/>
    <x v="22"/>
    <d v="2012-08-08T00:00:00"/>
    <d v="2012-08-07T11:21:00"/>
    <x v="1050"/>
    <s v="Up"/>
    <n v="1"/>
    <n v="2.16"/>
    <n v="61"/>
    <n v="1"/>
    <n v="2"/>
    <n v="9.59"/>
    <n v="10.42"/>
    <n v="2"/>
    <s v="JBER"/>
  </r>
  <r>
    <d v="2012-08-07T00:00:00"/>
    <d v="1899-12-30T22:35:53"/>
    <d v="2012-08-07T22:35:53"/>
    <d v="2012-08-07T22:00:00"/>
    <x v="22"/>
    <d v="2012-08-08T00:00:00"/>
    <d v="2012-08-07T11:21:00"/>
    <x v="1051"/>
    <s v="Up"/>
    <n v="1"/>
    <n v="2.0699999999999998"/>
    <n v="92.4"/>
    <n v="1"/>
    <n v="2"/>
    <n v="9.59"/>
    <n v="10.42"/>
    <n v="2"/>
    <s v="JBER"/>
  </r>
  <r>
    <d v="2012-08-07T00:00:00"/>
    <d v="1899-12-30T22:38:02"/>
    <d v="2012-08-07T22:38:02"/>
    <d v="2012-08-07T22:00:00"/>
    <x v="22"/>
    <d v="2012-08-08T00:00:00"/>
    <d v="2012-08-07T11:21:00"/>
    <x v="1052"/>
    <s v="Up"/>
    <n v="1"/>
    <n v="2.12"/>
    <n v="82.2"/>
    <n v="1"/>
    <n v="2"/>
    <n v="9.59"/>
    <n v="10.42"/>
    <n v="2"/>
    <s v="JBER"/>
  </r>
  <r>
    <d v="2012-08-07T00:00:00"/>
    <d v="1899-12-30T22:38:23"/>
    <d v="2012-08-07T22:38:23"/>
    <d v="2012-08-07T22:00:00"/>
    <x v="22"/>
    <d v="2012-08-08T00:00:00"/>
    <d v="2012-08-07T11:21:00"/>
    <x v="1053"/>
    <s v="Up"/>
    <n v="1"/>
    <n v="2.21"/>
    <n v="89.7"/>
    <n v="1"/>
    <n v="2"/>
    <n v="9.59"/>
    <n v="10.42"/>
    <n v="2"/>
    <s v="JBER"/>
  </r>
  <r>
    <d v="2012-08-07T00:00:00"/>
    <d v="1899-12-30T22:38:42"/>
    <d v="2012-08-07T22:38:42"/>
    <d v="2012-08-07T22:00:00"/>
    <x v="22"/>
    <d v="2012-08-08T00:00:00"/>
    <d v="2012-08-07T11:21:00"/>
    <x v="1054"/>
    <s v="Up"/>
    <n v="1"/>
    <n v="2.86"/>
    <n v="60.2"/>
    <n v="1"/>
    <n v="2"/>
    <n v="9.59"/>
    <n v="10.42"/>
    <n v="2"/>
    <s v="JBER"/>
  </r>
  <r>
    <d v="2012-08-07T00:00:00"/>
    <d v="1899-12-30T22:38:57"/>
    <d v="2012-08-07T22:38:57"/>
    <d v="2012-08-07T22:00:00"/>
    <x v="22"/>
    <d v="2012-08-08T00:00:00"/>
    <d v="2012-08-07T11:21:00"/>
    <x v="1055"/>
    <s v="Up"/>
    <n v="1"/>
    <n v="1.85"/>
    <n v="85.2"/>
    <n v="1"/>
    <n v="2"/>
    <n v="9.59"/>
    <n v="10.42"/>
    <n v="2"/>
    <s v="JBER"/>
  </r>
  <r>
    <d v="2012-08-07T00:00:00"/>
    <d v="1899-12-30T22:40:03"/>
    <d v="2012-08-07T22:40:03"/>
    <d v="2012-08-07T22:00:00"/>
    <x v="22"/>
    <d v="2012-08-08T00:00:00"/>
    <d v="2012-08-07T11:21:00"/>
    <x v="1056"/>
    <s v="Up"/>
    <n v="1"/>
    <n v="3.41"/>
    <n v="78.599999999999994"/>
    <n v="1"/>
    <n v="2"/>
    <n v="9.59"/>
    <n v="10.42"/>
    <n v="2"/>
    <s v="JBER"/>
  </r>
  <r>
    <d v="2012-08-07T00:00:00"/>
    <d v="1899-12-30T22:41:05"/>
    <d v="2012-08-07T22:41:05"/>
    <d v="2012-08-07T22:00:00"/>
    <x v="22"/>
    <d v="2012-08-08T00:00:00"/>
    <d v="2012-08-07T11:21:00"/>
    <x v="1057"/>
    <s v="Up"/>
    <n v="1"/>
    <n v="1.99"/>
    <n v="84.4"/>
    <n v="1"/>
    <n v="2"/>
    <n v="9.59"/>
    <n v="10.42"/>
    <n v="2"/>
    <s v="JBER"/>
  </r>
  <r>
    <d v="2012-08-07T00:00:00"/>
    <d v="1899-12-30T23:01:35"/>
    <d v="2012-08-07T23:01:35"/>
    <d v="2012-08-07T23:00:00"/>
    <x v="8"/>
    <d v="2012-08-08T00:00:00"/>
    <d v="2012-08-07T11:21:00"/>
    <x v="1058"/>
    <s v="Up"/>
    <n v="1"/>
    <n v="1.84"/>
    <n v="83.6"/>
    <n v="1"/>
    <n v="2"/>
    <n v="9.59"/>
    <n v="10.42"/>
    <n v="2"/>
    <s v="JBER"/>
  </r>
  <r>
    <d v="2012-08-07T00:00:00"/>
    <d v="1899-12-30T23:10:18"/>
    <d v="2012-08-07T23:10:18"/>
    <d v="2012-08-07T23:00:00"/>
    <x v="8"/>
    <d v="2012-08-08T00:00:00"/>
    <d v="2012-08-07T11:21:00"/>
    <x v="1059"/>
    <s v="Up"/>
    <n v="1"/>
    <n v="2.12"/>
    <n v="65"/>
    <n v="1"/>
    <n v="2"/>
    <n v="9.59"/>
    <n v="10.42"/>
    <n v="2"/>
    <s v="JBER"/>
  </r>
  <r>
    <d v="2012-08-07T00:00:00"/>
    <d v="1899-12-30T23:38:02"/>
    <d v="2012-08-07T23:38:02"/>
    <d v="2012-08-07T23:00:00"/>
    <x v="8"/>
    <d v="2012-08-08T00:00:00"/>
    <d v="2012-08-07T23:29:00"/>
    <x v="1060"/>
    <s v="Up"/>
    <n v="1"/>
    <n v="3.51"/>
    <n v="96.3"/>
    <n v="1"/>
    <n v="2"/>
    <n v="9.59"/>
    <n v="10.42"/>
    <n v="2"/>
    <s v="JBER"/>
  </r>
  <r>
    <d v="2012-08-07T00:00:00"/>
    <d v="1899-12-30T23:41:46"/>
    <d v="2012-08-07T23:41:46"/>
    <d v="2012-08-07T23:00:00"/>
    <x v="8"/>
    <d v="2012-08-08T00:00:00"/>
    <d v="2012-08-07T23:29:00"/>
    <x v="1061"/>
    <s v="Up"/>
    <n v="1"/>
    <n v="1.79"/>
    <n v="62.5"/>
    <n v="1"/>
    <n v="2"/>
    <n v="9.59"/>
    <n v="10.42"/>
    <n v="2"/>
    <s v="JBER"/>
  </r>
  <r>
    <d v="2012-08-08T00:00:00"/>
    <d v="1899-12-30T00:01:42"/>
    <d v="2012-08-08T00:01:42"/>
    <d v="2012-08-08T00:00:00"/>
    <x v="5"/>
    <d v="2012-08-08T00:00:00"/>
    <d v="2012-08-07T23:29:00"/>
    <x v="1062"/>
    <s v="Up"/>
    <n v="1"/>
    <n v="2.0299999999999998"/>
    <n v="62.5"/>
    <n v="1"/>
    <n v="2"/>
    <n v="9.59"/>
    <n v="10.42"/>
    <n v="2"/>
    <s v="JBER"/>
  </r>
  <r>
    <d v="2012-08-08T00:00:00"/>
    <d v="1899-12-30T00:04:04"/>
    <d v="2012-08-08T00:04:04"/>
    <d v="2012-08-08T00:00:00"/>
    <x v="5"/>
    <d v="2012-08-08T00:00:00"/>
    <d v="2012-08-07T23:29:00"/>
    <x v="1063"/>
    <s v="Up"/>
    <n v="1"/>
    <n v="3.54"/>
    <n v="74.099999999999994"/>
    <n v="1"/>
    <n v="2"/>
    <n v="9.59"/>
    <n v="10.42"/>
    <n v="2"/>
    <s v="JBER"/>
  </r>
  <r>
    <d v="2012-08-08T00:00:00"/>
    <d v="1899-12-30T00:07:07"/>
    <d v="2012-08-08T00:07:07"/>
    <d v="2012-08-08T00:00:00"/>
    <x v="5"/>
    <d v="2012-08-08T00:00:00"/>
    <d v="2012-08-07T23:29:00"/>
    <x v="1064"/>
    <s v="Up"/>
    <n v="1"/>
    <n v="3.32"/>
    <n v="82.5"/>
    <n v="1"/>
    <n v="2"/>
    <n v="9.59"/>
    <n v="10.42"/>
    <n v="2"/>
    <s v="JBER"/>
  </r>
  <r>
    <d v="2012-08-08T00:00:00"/>
    <d v="1899-12-30T00:34:09"/>
    <d v="2012-08-08T00:34:09"/>
    <d v="2012-08-08T00:00:00"/>
    <x v="5"/>
    <d v="2012-08-08T00:00:00"/>
    <d v="2012-08-07T23:29:00"/>
    <x v="1065"/>
    <s v="Up"/>
    <n v="1"/>
    <n v="2.08"/>
    <n v="76.599999999999994"/>
    <n v="1"/>
    <n v="2"/>
    <n v="9.59"/>
    <n v="10.42"/>
    <n v="2"/>
    <s v="JBER"/>
  </r>
  <r>
    <d v="2012-08-08T00:00:00"/>
    <d v="1899-12-30T00:34:13"/>
    <d v="2012-08-08T00:34:13"/>
    <d v="2012-08-08T00:00:00"/>
    <x v="5"/>
    <d v="2012-08-08T00:00:00"/>
    <d v="2012-08-07T23:29:00"/>
    <x v="1066"/>
    <s v="Up"/>
    <n v="1"/>
    <n v="2.8"/>
    <n v="81.2"/>
    <n v="1"/>
    <n v="2"/>
    <n v="9.59"/>
    <n v="10.42"/>
    <n v="2"/>
    <s v="JBER"/>
  </r>
  <r>
    <d v="2012-08-08T00:00:00"/>
    <d v="1899-12-30T02:30:16"/>
    <d v="2012-08-08T02:30:16"/>
    <d v="2012-08-08T02:00:00"/>
    <x v="2"/>
    <d v="2012-08-08T03:00:00"/>
    <d v="2012-08-07T23:29:00"/>
    <x v="1067"/>
    <s v="Up"/>
    <n v="1"/>
    <n v="5.77"/>
    <n v="56.2"/>
    <n v="1"/>
    <n v="2"/>
    <n v="9.59"/>
    <n v="10.42"/>
    <n v="2"/>
    <s v="JBER"/>
  </r>
  <r>
    <d v="2012-08-08T00:00:00"/>
    <d v="1899-12-30T02:31:11"/>
    <d v="2012-08-08T02:31:11"/>
    <d v="2012-08-08T02:00:00"/>
    <x v="2"/>
    <d v="2012-08-08T03:00:00"/>
    <d v="2012-08-07T23:29:00"/>
    <x v="1068"/>
    <s v="Up"/>
    <n v="1"/>
    <n v="1.82"/>
    <n v="87.7"/>
    <n v="1"/>
    <n v="2"/>
    <n v="9.59"/>
    <n v="10.42"/>
    <n v="2"/>
    <s v="JBER"/>
  </r>
  <r>
    <d v="2012-08-08T00:00:00"/>
    <d v="1899-12-30T02:33:06"/>
    <d v="2012-08-08T02:33:06"/>
    <d v="2012-08-08T02:00:00"/>
    <x v="2"/>
    <d v="2012-08-08T03:00:00"/>
    <d v="2012-08-07T23:29:00"/>
    <x v="1069"/>
    <s v="Up"/>
    <n v="1"/>
    <n v="2.42"/>
    <n v="93.9"/>
    <n v="1"/>
    <n v="2"/>
    <n v="9.59"/>
    <n v="10.42"/>
    <n v="2"/>
    <s v="JBER"/>
  </r>
  <r>
    <d v="2012-08-08T00:00:00"/>
    <d v="1899-12-30T02:41:24"/>
    <d v="2012-08-08T02:41:24"/>
    <d v="2012-08-08T02:00:00"/>
    <x v="2"/>
    <d v="2012-08-08T03:00:00"/>
    <d v="2012-08-07T23:29:00"/>
    <x v="1070"/>
    <s v="Up"/>
    <n v="1"/>
    <n v="2.5499999999999998"/>
    <n v="105.9"/>
    <n v="1"/>
    <n v="2"/>
    <n v="9.59"/>
    <n v="10.42"/>
    <n v="2"/>
    <s v="JBER"/>
  </r>
  <r>
    <d v="2012-08-08T00:00:00"/>
    <d v="1899-12-30T03:03:30"/>
    <d v="2012-08-08T03:03:30"/>
    <d v="2012-08-08T03:00:00"/>
    <x v="4"/>
    <d v="2012-08-08T03:00:00"/>
    <d v="2012-08-07T23:29:00"/>
    <x v="1071"/>
    <s v="Up"/>
    <n v="1"/>
    <n v="3.02"/>
    <n v="95.2"/>
    <n v="1"/>
    <n v="2"/>
    <n v="9.59"/>
    <n v="10.42"/>
    <n v="2"/>
    <s v="JBER"/>
  </r>
  <r>
    <d v="2012-08-08T00:00:00"/>
    <d v="1899-12-30T04:03:16"/>
    <d v="2012-08-08T04:03:16"/>
    <d v="2012-08-08T04:00:00"/>
    <x v="0"/>
    <d v="2012-08-08T03:00:00"/>
    <d v="2012-08-07T23:29:00"/>
    <x v="1072"/>
    <s v="Up"/>
    <n v="1"/>
    <n v="3.51"/>
    <n v="64.400000000000006"/>
    <n v="1"/>
    <n v="2"/>
    <n v="9.59"/>
    <n v="10.42"/>
    <n v="2"/>
    <s v="JBER"/>
  </r>
  <r>
    <d v="2012-08-08T00:00:00"/>
    <d v="1899-12-30T04:14:37"/>
    <d v="2012-08-08T04:14:37"/>
    <d v="2012-08-08T04:00:00"/>
    <x v="0"/>
    <d v="2012-08-08T03:00:00"/>
    <d v="2012-08-07T23:29:00"/>
    <x v="1073"/>
    <s v="Up"/>
    <n v="1"/>
    <n v="2.38"/>
    <n v="69.2"/>
    <n v="1"/>
    <n v="2"/>
    <n v="9.59"/>
    <n v="10.42"/>
    <n v="2"/>
    <s v="JBER"/>
  </r>
  <r>
    <d v="2012-08-08T00:00:00"/>
    <d v="1899-12-30T04:30:18"/>
    <d v="2012-08-08T04:30:18"/>
    <d v="2012-08-08T04:00:00"/>
    <x v="0"/>
    <d v="2012-08-08T06:00:00"/>
    <d v="2012-08-07T23:29:00"/>
    <x v="1074"/>
    <s v="Up"/>
    <n v="1"/>
    <n v="2.0299999999999998"/>
    <n v="94"/>
    <n v="1"/>
    <n v="2"/>
    <n v="9.59"/>
    <n v="10.42"/>
    <n v="2"/>
    <s v="JBER"/>
  </r>
  <r>
    <d v="2012-08-08T00:00:00"/>
    <d v="1899-12-30T04:42:28"/>
    <d v="2012-08-08T04:42:28"/>
    <d v="2012-08-08T04:00:00"/>
    <x v="0"/>
    <d v="2012-08-08T06:00:00"/>
    <d v="2012-08-07T23:29:00"/>
    <x v="1075"/>
    <s v="Up"/>
    <n v="1"/>
    <n v="2.56"/>
    <n v="79.5"/>
    <n v="1"/>
    <n v="2"/>
    <n v="9.59"/>
    <n v="10.42"/>
    <n v="2"/>
    <s v="JBER"/>
  </r>
  <r>
    <d v="2012-08-08T00:00:00"/>
    <d v="1899-12-30T05:08:03"/>
    <d v="2012-08-08T05:08:03"/>
    <d v="2012-08-08T05:00:00"/>
    <x v="18"/>
    <d v="2012-08-08T06:00:00"/>
    <d v="2012-08-07T23:29:00"/>
    <x v="1076"/>
    <s v="Up"/>
    <n v="1"/>
    <n v="6.55"/>
    <n v="50.9"/>
    <n v="1"/>
    <n v="2"/>
    <n v="9.59"/>
    <n v="10.42"/>
    <n v="2"/>
    <s v="JBER"/>
  </r>
  <r>
    <d v="2012-08-08T00:00:00"/>
    <d v="1899-12-30T06:02:22"/>
    <d v="2012-08-08T06:02:22"/>
    <d v="2012-08-08T06:00:00"/>
    <x v="7"/>
    <d v="2012-08-08T06:00:00"/>
    <d v="2012-08-07T23:29:00"/>
    <x v="1077"/>
    <s v="Up"/>
    <n v="1"/>
    <n v="2.17"/>
    <n v="103.9"/>
    <n v="1"/>
    <n v="2"/>
    <n v="9.59"/>
    <n v="10.42"/>
    <n v="2"/>
    <s v="JBER"/>
  </r>
  <r>
    <d v="2012-08-08T00:00:00"/>
    <d v="1899-12-30T06:05:57"/>
    <d v="2012-08-08T06:05:57"/>
    <d v="2012-08-08T06:00:00"/>
    <x v="7"/>
    <d v="2012-08-08T06:00:00"/>
    <d v="2012-08-07T23:29:00"/>
    <x v="1078"/>
    <s v="Up"/>
    <n v="1"/>
    <n v="1.91"/>
    <n v="97.9"/>
    <n v="1"/>
    <n v="2"/>
    <n v="9.59"/>
    <n v="10.42"/>
    <n v="2"/>
    <s v="JBER"/>
  </r>
  <r>
    <d v="2012-08-08T00:00:00"/>
    <d v="1899-12-30T06:39:47"/>
    <d v="2012-08-08T06:39:47"/>
    <d v="2012-08-08T06:00:00"/>
    <x v="7"/>
    <d v="2012-08-08T06:00:00"/>
    <d v="2012-08-07T23:29:00"/>
    <x v="1079"/>
    <s v="Up"/>
    <n v="1"/>
    <n v="2.56"/>
    <n v="75.900000000000006"/>
    <n v="1"/>
    <n v="2"/>
    <n v="9.59"/>
    <n v="10.42"/>
    <n v="2"/>
    <s v="JBER"/>
  </r>
  <r>
    <d v="2012-08-08T00:00:00"/>
    <d v="1899-12-30T07:13:21"/>
    <d v="2012-08-08T07:13:21"/>
    <d v="2012-08-08T07:00:00"/>
    <x v="15"/>
    <d v="2012-08-08T06:00:00"/>
    <d v="2012-08-07T23:29:00"/>
    <x v="1080"/>
    <s v="Up"/>
    <n v="1"/>
    <n v="2.33"/>
    <n v="101.9"/>
    <n v="1"/>
    <n v="2"/>
    <n v="9.59"/>
    <n v="10.42"/>
    <n v="2"/>
    <s v="JBER"/>
  </r>
  <r>
    <d v="2012-08-08T00:00:00"/>
    <d v="1899-12-30T07:44:20"/>
    <d v="2012-08-08T07:44:20"/>
    <d v="2012-08-08T07:00:00"/>
    <x v="15"/>
    <d v="2012-08-08T09:00:00"/>
    <d v="2012-08-07T23:29:00"/>
    <x v="1081"/>
    <s v="Up"/>
    <n v="1"/>
    <n v="2.76"/>
    <n v="64.5"/>
    <n v="1"/>
    <n v="2"/>
    <n v="9.59"/>
    <n v="10.42"/>
    <n v="2"/>
    <s v="JBER"/>
  </r>
  <r>
    <d v="2012-08-08T00:00:00"/>
    <d v="1899-12-30T09:37:43"/>
    <d v="2012-08-08T09:37:43"/>
    <d v="2012-08-08T09:00:00"/>
    <x v="19"/>
    <d v="2012-08-08T09:00:00"/>
    <d v="2012-08-07T23:29:00"/>
    <x v="1082"/>
    <s v="Up"/>
    <n v="1"/>
    <n v="2.77"/>
    <n v="108.1"/>
    <n v="1"/>
    <n v="2"/>
    <n v="9.59"/>
    <n v="10.42"/>
    <n v="2"/>
    <s v="JBER"/>
  </r>
  <r>
    <d v="2012-08-08T00:00:00"/>
    <d v="1899-12-30T09:41:50"/>
    <d v="2012-08-08T09:41:50"/>
    <d v="2012-08-08T09:00:00"/>
    <x v="19"/>
    <d v="2012-08-08T09:00:00"/>
    <d v="2012-08-07T23:29:00"/>
    <x v="1083"/>
    <s v="Up"/>
    <n v="1"/>
    <n v="3.82"/>
    <n v="66.099999999999994"/>
    <n v="1"/>
    <n v="2"/>
    <n v="9.59"/>
    <n v="10.42"/>
    <n v="2"/>
    <s v="JBER"/>
  </r>
  <r>
    <d v="2012-08-08T00:00:00"/>
    <d v="1899-12-30T11:09:08"/>
    <d v="2012-08-08T11:09:08"/>
    <d v="2012-08-08T11:00:00"/>
    <x v="1"/>
    <d v="2012-08-08T12:00:00"/>
    <d v="2012-08-07T23:29:00"/>
    <x v="1084"/>
    <s v="Up"/>
    <n v="1"/>
    <n v="4.83"/>
    <n v="73.3"/>
    <n v="1"/>
    <n v="2"/>
    <n v="9.59"/>
    <n v="10.42"/>
    <n v="2"/>
    <s v="JBER"/>
  </r>
  <r>
    <d v="2012-08-08T00:00:00"/>
    <d v="1899-12-30T11:11:41"/>
    <d v="2012-08-08T11:11:41"/>
    <d v="2012-08-08T11:00:00"/>
    <x v="1"/>
    <d v="2012-08-08T12:00:00"/>
    <d v="2012-08-07T23:29:00"/>
    <x v="1085"/>
    <s v="Up"/>
    <n v="1"/>
    <n v="4.9800000000000004"/>
    <n v="76.400000000000006"/>
    <n v="1"/>
    <n v="2"/>
    <n v="9.59"/>
    <n v="10.42"/>
    <n v="2"/>
    <s v="JBER"/>
  </r>
  <r>
    <d v="2012-08-08T00:00:00"/>
    <d v="1899-12-30T11:33:39"/>
    <d v="2012-08-08T11:33:39"/>
    <d v="2012-08-08T11:00:00"/>
    <x v="1"/>
    <d v="2012-08-08T12:00:00"/>
    <d v="2012-08-07T23:29:00"/>
    <x v="1086"/>
    <s v="Up"/>
    <n v="1"/>
    <n v="1.97"/>
    <n v="84.3"/>
    <n v="1"/>
    <n v="2"/>
    <n v="9.59"/>
    <n v="10.42"/>
    <n v="2"/>
    <s v="JBER"/>
  </r>
  <r>
    <d v="2012-08-08T00:00:00"/>
    <d v="1899-12-30T11:38:15"/>
    <d v="2012-08-08T11:38:15"/>
    <d v="2012-08-08T11:00:00"/>
    <x v="1"/>
    <d v="2012-08-08T12:00:00"/>
    <d v="2012-08-07T23:29:00"/>
    <x v="1087"/>
    <s v="Up"/>
    <n v="1"/>
    <n v="2.2000000000000002"/>
    <n v="97"/>
    <n v="1"/>
    <n v="2"/>
    <n v="9.59"/>
    <n v="10.42"/>
    <n v="2"/>
    <s v="JBER"/>
  </r>
  <r>
    <d v="2012-08-08T00:00:00"/>
    <d v="1899-12-30T11:39:07"/>
    <d v="2012-08-08T11:39:07"/>
    <d v="2012-08-08T11:00:00"/>
    <x v="1"/>
    <d v="2012-08-08T12:00:00"/>
    <d v="2012-08-07T23:29:00"/>
    <x v="1088"/>
    <s v="Up"/>
    <n v="1"/>
    <n v="2.1"/>
    <n v="99.8"/>
    <n v="1"/>
    <n v="2"/>
    <n v="9.59"/>
    <n v="10.42"/>
    <n v="2"/>
    <s v="JBER"/>
  </r>
  <r>
    <d v="2012-08-08T00:00:00"/>
    <d v="1899-12-30T11:39:33"/>
    <d v="2012-08-08T11:39:33"/>
    <d v="2012-08-08T11:00:00"/>
    <x v="1"/>
    <d v="2012-08-08T12:00:00"/>
    <d v="2012-08-07T23:29:00"/>
    <x v="1089"/>
    <s v="Up"/>
    <n v="1"/>
    <n v="2.54"/>
    <n v="81.3"/>
    <n v="1"/>
    <n v="2"/>
    <n v="9.59"/>
    <n v="10.42"/>
    <n v="2"/>
    <s v="JBER"/>
  </r>
  <r>
    <d v="2012-08-08T00:00:00"/>
    <d v="1899-12-30T12:38:00"/>
    <d v="2012-08-08T12:38:00"/>
    <d v="2012-08-08T12:00:00"/>
    <x v="21"/>
    <d v="2012-08-08T12:00:00"/>
    <d v="2012-08-08T12:04:00"/>
    <x v="1090"/>
    <s v="Up"/>
    <n v="1"/>
    <n v="2"/>
    <n v="93.6"/>
    <n v="1"/>
    <n v="2"/>
    <n v="9.59"/>
    <n v="10.42"/>
    <n v="2"/>
    <s v="JBER"/>
  </r>
  <r>
    <d v="2012-08-08T00:00:00"/>
    <d v="1899-12-30T12:39:29"/>
    <d v="2012-08-08T12:39:29"/>
    <d v="2012-08-08T12:00:00"/>
    <x v="21"/>
    <d v="2012-08-08T12:00:00"/>
    <d v="2012-08-08T12:04:00"/>
    <x v="1091"/>
    <s v="Up"/>
    <n v="1"/>
    <n v="2.09"/>
    <n v="98.8"/>
    <n v="1"/>
    <n v="2"/>
    <n v="9.59"/>
    <n v="10.42"/>
    <n v="2"/>
    <s v="JBER"/>
  </r>
  <r>
    <d v="2012-08-08T00:00:00"/>
    <d v="1899-12-30T12:41:51"/>
    <d v="2012-08-08T12:41:51"/>
    <d v="2012-08-08T12:00:00"/>
    <x v="21"/>
    <d v="2012-08-08T12:00:00"/>
    <d v="2012-08-08T12:04:00"/>
    <x v="1092"/>
    <s v="Up"/>
    <n v="1"/>
    <n v="7.56"/>
    <n v="93.9"/>
    <n v="1"/>
    <n v="2"/>
    <n v="9.59"/>
    <n v="10.42"/>
    <n v="2"/>
    <s v="JBER"/>
  </r>
  <r>
    <d v="2012-08-08T00:00:00"/>
    <d v="1899-12-30T12:42:23"/>
    <d v="2012-08-08T12:42:23"/>
    <d v="2012-08-08T12:00:00"/>
    <x v="21"/>
    <d v="2012-08-08T12:00:00"/>
    <d v="2012-08-08T12:04:00"/>
    <x v="1093"/>
    <s v="Up"/>
    <n v="1"/>
    <n v="6.91"/>
    <n v="67.599999999999994"/>
    <n v="1"/>
    <n v="2"/>
    <n v="9.59"/>
    <n v="10.42"/>
    <n v="2"/>
    <s v="JBER"/>
  </r>
  <r>
    <d v="2012-08-08T00:00:00"/>
    <d v="1899-12-30T13:02:04"/>
    <d v="2012-08-08T13:02:04"/>
    <d v="2012-08-08T13:00:00"/>
    <x v="12"/>
    <d v="2012-08-08T12:00:00"/>
    <d v="2012-08-08T12:04:00"/>
    <x v="1094"/>
    <s v="Up"/>
    <n v="1"/>
    <n v="1.94"/>
    <n v="98.7"/>
    <n v="1"/>
    <n v="2"/>
    <n v="9.59"/>
    <n v="10.42"/>
    <n v="2"/>
    <s v="JBER"/>
  </r>
  <r>
    <d v="2012-08-08T00:00:00"/>
    <d v="1899-12-30T13:02:55"/>
    <d v="2012-08-08T13:02:55"/>
    <d v="2012-08-08T13:00:00"/>
    <x v="12"/>
    <d v="2012-08-08T12:00:00"/>
    <d v="2012-08-08T12:04:00"/>
    <x v="1095"/>
    <s v="Up"/>
    <n v="1"/>
    <n v="1.97"/>
    <n v="83.5"/>
    <n v="1"/>
    <n v="2"/>
    <n v="9.59"/>
    <n v="10.42"/>
    <n v="2"/>
    <s v="JBER"/>
  </r>
  <r>
    <d v="2012-08-08T00:00:00"/>
    <d v="1899-12-30T13:04:14"/>
    <d v="2012-08-08T13:04:14"/>
    <d v="2012-08-08T13:00:00"/>
    <x v="12"/>
    <d v="2012-08-08T12:00:00"/>
    <d v="2012-08-08T12:04:00"/>
    <x v="1096"/>
    <s v="Up"/>
    <n v="1"/>
    <n v="2.35"/>
    <n v="87.6"/>
    <n v="1"/>
    <n v="2"/>
    <n v="9.59"/>
    <n v="10.42"/>
    <n v="2"/>
    <s v="JBER"/>
  </r>
  <r>
    <d v="2012-08-08T00:00:00"/>
    <d v="1899-12-30T13:05:04"/>
    <d v="2012-08-08T13:05:04"/>
    <d v="2012-08-08T13:00:00"/>
    <x v="12"/>
    <d v="2012-08-08T12:00:00"/>
    <d v="2012-08-08T12:04:00"/>
    <x v="1097"/>
    <s v="Up"/>
    <n v="1"/>
    <n v="2.16"/>
    <n v="84.8"/>
    <n v="1"/>
    <n v="2"/>
    <n v="9.59"/>
    <n v="10.42"/>
    <n v="2"/>
    <s v="JBER"/>
  </r>
  <r>
    <d v="2012-08-08T00:00:00"/>
    <d v="1899-12-30T13:06:29"/>
    <d v="2012-08-08T13:06:29"/>
    <d v="2012-08-08T13:00:00"/>
    <x v="12"/>
    <d v="2012-08-08T12:00:00"/>
    <d v="2012-08-08T12:04:00"/>
    <x v="1098"/>
    <s v="Up"/>
    <n v="1"/>
    <n v="2.11"/>
    <n v="98.4"/>
    <n v="1"/>
    <n v="2"/>
    <n v="9.59"/>
    <n v="10.42"/>
    <n v="2"/>
    <s v="JBER"/>
  </r>
  <r>
    <d v="2012-08-08T00:00:00"/>
    <d v="1899-12-30T13:07:23"/>
    <d v="2012-08-08T13:07:23"/>
    <d v="2012-08-08T13:00:00"/>
    <x v="12"/>
    <d v="2012-08-08T12:00:00"/>
    <d v="2012-08-08T12:04:00"/>
    <x v="1099"/>
    <s v="Up"/>
    <n v="1"/>
    <n v="1.61"/>
    <n v="97.3"/>
    <n v="1"/>
    <n v="2"/>
    <n v="9.59"/>
    <n v="10.42"/>
    <n v="2"/>
    <s v="JBER"/>
  </r>
  <r>
    <d v="2012-08-08T00:00:00"/>
    <d v="1899-12-30T13:12:02"/>
    <d v="2012-08-08T13:12:02"/>
    <d v="2012-08-08T13:00:00"/>
    <x v="12"/>
    <d v="2012-08-08T12:00:00"/>
    <d v="2012-08-08T12:04:00"/>
    <x v="1100"/>
    <s v="Up"/>
    <n v="1"/>
    <n v="1.96"/>
    <n v="79.2"/>
    <n v="1"/>
    <n v="2"/>
    <n v="9.59"/>
    <n v="10.42"/>
    <n v="2"/>
    <s v="JBER"/>
  </r>
  <r>
    <d v="2012-08-08T00:00:00"/>
    <d v="1899-12-30T13:12:10"/>
    <d v="2012-08-08T13:12:10"/>
    <d v="2012-08-08T13:00:00"/>
    <x v="12"/>
    <d v="2012-08-08T12:00:00"/>
    <d v="2012-08-08T12:04:00"/>
    <x v="1101"/>
    <s v="Up"/>
    <n v="1"/>
    <n v="2.2400000000000002"/>
    <n v="75.7"/>
    <n v="1"/>
    <n v="2"/>
    <n v="9.59"/>
    <n v="10.42"/>
    <n v="2"/>
    <s v="JBER"/>
  </r>
  <r>
    <d v="2012-08-08T00:00:00"/>
    <d v="1899-12-30T13:30:57"/>
    <d v="2012-08-08T13:30:57"/>
    <d v="2012-08-08T13:00:00"/>
    <x v="12"/>
    <d v="2012-08-08T15:00:00"/>
    <d v="2012-08-08T12:04:00"/>
    <x v="1102"/>
    <s v="Up"/>
    <n v="1"/>
    <n v="6.69"/>
    <n v="68.900000000000006"/>
    <n v="1"/>
    <n v="2"/>
    <n v="9.59"/>
    <n v="10.42"/>
    <n v="2"/>
    <s v="JBER"/>
  </r>
  <r>
    <d v="2012-08-08T00:00:00"/>
    <d v="1899-12-30T13:44:01"/>
    <d v="2012-08-08T13:44:01"/>
    <d v="2012-08-08T13:00:00"/>
    <x v="12"/>
    <d v="2012-08-08T15:00:00"/>
    <d v="2012-08-08T12:04:00"/>
    <x v="1103"/>
    <s v="Up"/>
    <n v="1"/>
    <n v="1.83"/>
    <n v="84.5"/>
    <n v="1"/>
    <n v="2"/>
    <n v="9.59"/>
    <n v="10.42"/>
    <n v="2"/>
    <s v="JBER"/>
  </r>
  <r>
    <d v="2012-08-08T00:00:00"/>
    <d v="1899-12-30T14:08:33"/>
    <d v="2012-08-08T14:08:33"/>
    <d v="2012-08-08T14:00:00"/>
    <x v="9"/>
    <d v="2012-08-08T15:00:00"/>
    <d v="2012-08-08T12:04:00"/>
    <x v="1104"/>
    <s v="Up"/>
    <n v="1"/>
    <n v="2.7"/>
    <n v="95.2"/>
    <n v="1"/>
    <n v="2"/>
    <n v="9.59"/>
    <n v="10.42"/>
    <n v="2"/>
    <s v="JBER"/>
  </r>
  <r>
    <d v="2012-08-08T00:00:00"/>
    <d v="1899-12-30T14:33:39"/>
    <d v="2012-08-08T14:33:39"/>
    <d v="2012-08-08T14:00:00"/>
    <x v="9"/>
    <d v="2012-08-08T15:00:00"/>
    <d v="2012-08-08T12:04:00"/>
    <x v="1105"/>
    <s v="Up"/>
    <n v="1"/>
    <n v="1.99"/>
    <n v="75"/>
    <n v="1"/>
    <n v="2"/>
    <n v="9.59"/>
    <n v="10.42"/>
    <n v="2"/>
    <s v="JBER"/>
  </r>
  <r>
    <d v="2012-08-08T00:00:00"/>
    <d v="1899-12-30T15:08:00"/>
    <d v="2012-08-08T15:08:00"/>
    <d v="2012-08-08T15:00:00"/>
    <x v="10"/>
    <d v="2012-08-08T15:00:00"/>
    <d v="2012-08-08T12:04:00"/>
    <x v="1106"/>
    <s v="Up"/>
    <n v="1"/>
    <n v="1.86"/>
    <n v="74.8"/>
    <n v="1"/>
    <n v="2"/>
    <n v="9.59"/>
    <n v="10.42"/>
    <n v="2"/>
    <s v="JBER"/>
  </r>
  <r>
    <d v="2012-08-08T00:00:00"/>
    <d v="1899-12-30T15:13:43"/>
    <d v="2012-08-08T15:13:43"/>
    <d v="2012-08-08T15:00:00"/>
    <x v="10"/>
    <d v="2012-08-08T15:00:00"/>
    <d v="2012-08-08T12:04:00"/>
    <x v="1107"/>
    <s v="Up"/>
    <n v="1"/>
    <n v="2.11"/>
    <n v="102.9"/>
    <n v="1"/>
    <n v="2"/>
    <n v="9.59"/>
    <n v="10.42"/>
    <n v="2"/>
    <s v="JBER"/>
  </r>
  <r>
    <d v="2012-08-08T00:00:00"/>
    <d v="1899-12-30T15:43:28"/>
    <d v="2012-08-08T15:43:28"/>
    <d v="2012-08-08T15:00:00"/>
    <x v="10"/>
    <d v="2012-08-08T15:00:00"/>
    <d v="2012-08-08T12:04:00"/>
    <x v="1108"/>
    <s v="Up"/>
    <n v="1"/>
    <n v="1.96"/>
    <n v="87.7"/>
    <n v="1"/>
    <n v="2"/>
    <n v="9.59"/>
    <n v="10.42"/>
    <n v="2"/>
    <s v="JBER"/>
  </r>
  <r>
    <d v="2012-08-08T00:00:00"/>
    <d v="1899-12-30T16:02:44"/>
    <d v="2012-08-08T16:02:44"/>
    <d v="2012-08-08T16:00:00"/>
    <x v="11"/>
    <d v="2012-08-08T15:00:00"/>
    <d v="2012-08-08T12:04:00"/>
    <x v="1109"/>
    <s v="Up"/>
    <n v="1"/>
    <n v="2.17"/>
    <n v="69.7"/>
    <n v="1"/>
    <n v="2"/>
    <n v="9.59"/>
    <n v="10.42"/>
    <n v="2"/>
    <s v="JBER"/>
  </r>
  <r>
    <d v="2012-08-08T00:00:00"/>
    <d v="1899-12-30T16:41:49"/>
    <d v="2012-08-08T16:41:49"/>
    <d v="2012-08-08T16:00:00"/>
    <x v="11"/>
    <d v="2012-08-08T18:00:00"/>
    <d v="2012-08-08T12:04:00"/>
    <x v="1110"/>
    <s v="Up"/>
    <n v="1"/>
    <n v="2.4700000000000002"/>
    <n v="89.8"/>
    <n v="1"/>
    <n v="2"/>
    <n v="9.59"/>
    <n v="10.42"/>
    <n v="2"/>
    <s v="JBER"/>
  </r>
  <r>
    <d v="2012-08-08T00:00:00"/>
    <d v="1899-12-30T17:02:33"/>
    <d v="2012-08-08T17:02:33"/>
    <d v="2012-08-08T17:00:00"/>
    <x v="13"/>
    <d v="2012-08-08T18:00:00"/>
    <d v="2012-08-08T12:04:00"/>
    <x v="1111"/>
    <s v="Up"/>
    <n v="1"/>
    <n v="2.0699999999999998"/>
    <n v="82.6"/>
    <n v="1"/>
    <n v="2"/>
    <n v="9.59"/>
    <n v="10.42"/>
    <n v="2"/>
    <s v="JBER"/>
  </r>
  <r>
    <d v="2012-08-08T00:00:00"/>
    <d v="1899-12-30T17:11:20"/>
    <d v="2012-08-08T17:11:20"/>
    <d v="2012-08-08T17:00:00"/>
    <x v="13"/>
    <d v="2012-08-08T18:00:00"/>
    <d v="2012-08-08T12:04:00"/>
    <x v="1112"/>
    <s v="Up"/>
    <n v="1"/>
    <n v="2.1800000000000002"/>
    <n v="109.6"/>
    <n v="1"/>
    <n v="2"/>
    <n v="9.59"/>
    <n v="10.42"/>
    <n v="2"/>
    <s v="JBER"/>
  </r>
  <r>
    <d v="2012-08-08T00:00:00"/>
    <d v="1899-12-30T17:12:20"/>
    <d v="2012-08-08T17:12:20"/>
    <d v="2012-08-08T17:00:00"/>
    <x v="13"/>
    <d v="2012-08-08T18:00:00"/>
    <d v="2012-08-08T12:04:00"/>
    <x v="1113"/>
    <s v="Up"/>
    <n v="1"/>
    <n v="1.81"/>
    <n v="88.9"/>
    <n v="1"/>
    <n v="2"/>
    <n v="9.59"/>
    <n v="10.42"/>
    <n v="2"/>
    <s v="JBER"/>
  </r>
  <r>
    <d v="2012-08-08T00:00:00"/>
    <d v="1899-12-30T17:30:40"/>
    <d v="2012-08-08T17:30:40"/>
    <d v="2012-08-08T17:00:00"/>
    <x v="13"/>
    <d v="2012-08-08T18:00:00"/>
    <d v="2012-08-08T12:04:00"/>
    <x v="1114"/>
    <s v="Up"/>
    <n v="1"/>
    <n v="2.2599999999999998"/>
    <n v="67.900000000000006"/>
    <n v="1"/>
    <n v="2"/>
    <n v="9.59"/>
    <n v="10.42"/>
    <n v="2"/>
    <s v="JBER"/>
  </r>
  <r>
    <d v="2012-08-08T00:00:00"/>
    <d v="1899-12-30T17:30:55"/>
    <d v="2012-08-08T17:30:55"/>
    <d v="2012-08-08T17:00:00"/>
    <x v="13"/>
    <d v="2012-08-08T18:00:00"/>
    <d v="2012-08-08T12:04:00"/>
    <x v="1115"/>
    <s v="Up"/>
    <n v="1"/>
    <n v="1.89"/>
    <n v="103.8"/>
    <n v="1"/>
    <n v="2"/>
    <n v="9.59"/>
    <n v="10.42"/>
    <n v="2"/>
    <s v="JBER"/>
  </r>
  <r>
    <d v="2012-08-08T00:00:00"/>
    <d v="1899-12-30T18:04:09"/>
    <d v="2012-08-08T18:04:09"/>
    <d v="2012-08-08T18:00:00"/>
    <x v="14"/>
    <d v="2012-08-08T18:00:00"/>
    <d v="2012-08-08T12:04:00"/>
    <x v="1116"/>
    <s v="Up"/>
    <n v="1"/>
    <n v="2.09"/>
    <n v="98.9"/>
    <n v="1"/>
    <n v="2"/>
    <n v="9.59"/>
    <n v="10.42"/>
    <n v="2"/>
    <s v="JBER"/>
  </r>
  <r>
    <d v="2012-08-08T00:00:00"/>
    <d v="1899-12-30T18:08:14"/>
    <d v="2012-08-08T18:08:14"/>
    <d v="2012-08-08T18:00:00"/>
    <x v="14"/>
    <d v="2012-08-08T18:00:00"/>
    <d v="2012-08-08T12:04:00"/>
    <x v="1117"/>
    <s v="Up"/>
    <n v="1"/>
    <n v="2.11"/>
    <n v="87.9"/>
    <n v="1"/>
    <n v="2"/>
    <n v="9.59"/>
    <n v="10.42"/>
    <n v="2"/>
    <s v="JBER"/>
  </r>
  <r>
    <d v="2012-08-08T00:00:00"/>
    <d v="1899-12-30T18:31:53"/>
    <d v="2012-08-08T18:31:53"/>
    <d v="2012-08-08T18:00:00"/>
    <x v="14"/>
    <d v="2012-08-08T18:00:00"/>
    <d v="2012-08-08T12:04:00"/>
    <x v="1118"/>
    <s v="Up"/>
    <n v="1"/>
    <n v="4.3"/>
    <n v="72.599999999999994"/>
    <n v="1"/>
    <n v="2"/>
    <n v="9.59"/>
    <n v="10.42"/>
    <n v="2"/>
    <s v="JBER"/>
  </r>
  <r>
    <d v="2012-08-08T00:00:00"/>
    <d v="1899-12-30T18:57:14"/>
    <d v="2012-08-08T18:57:14"/>
    <d v="2012-08-08T18:00:00"/>
    <x v="14"/>
    <d v="2012-08-08T18:00:00"/>
    <d v="2012-08-08T12:04:00"/>
    <x v="1119"/>
    <s v="Up"/>
    <n v="1"/>
    <n v="13.65"/>
    <n v="75.900000000000006"/>
    <n v="2"/>
    <n v="2"/>
    <n v="9.59"/>
    <n v="10.42"/>
    <n v="2"/>
    <s v="JBER"/>
  </r>
  <r>
    <d v="2012-08-08T00:00:00"/>
    <d v="1899-12-30T19:30:12"/>
    <d v="2012-08-08T19:30:12"/>
    <d v="2012-08-08T19:00:00"/>
    <x v="23"/>
    <d v="2012-08-08T21:00:00"/>
    <d v="2012-08-08T12:04:00"/>
    <x v="1120"/>
    <s v="Up"/>
    <n v="1"/>
    <n v="2.33"/>
    <n v="86"/>
    <n v="1"/>
    <n v="2"/>
    <n v="9.59"/>
    <n v="10.42"/>
    <n v="2"/>
    <s v="JBER"/>
  </r>
  <r>
    <d v="2012-08-08T00:00:00"/>
    <d v="1899-12-30T19:40:34"/>
    <d v="2012-08-08T19:40:34"/>
    <d v="2012-08-08T19:00:00"/>
    <x v="23"/>
    <d v="2012-08-08T21:00:00"/>
    <d v="2012-08-08T12:04:00"/>
    <x v="1121"/>
    <s v="Up"/>
    <n v="1"/>
    <n v="1.8"/>
    <n v="81.900000000000006"/>
    <n v="1"/>
    <n v="2"/>
    <n v="9.59"/>
    <n v="10.42"/>
    <n v="2"/>
    <s v="JBER"/>
  </r>
  <r>
    <d v="2012-08-08T00:00:00"/>
    <d v="1899-12-30T20:32:59"/>
    <d v="2012-08-08T20:32:59"/>
    <d v="2012-08-08T20:00:00"/>
    <x v="3"/>
    <d v="2012-08-08T21:00:00"/>
    <d v="2012-08-08T12:04:00"/>
    <x v="1122"/>
    <s v="Up"/>
    <n v="1"/>
    <n v="2.91"/>
    <n v="98.4"/>
    <n v="1"/>
    <n v="2"/>
    <n v="9.59"/>
    <n v="10.42"/>
    <n v="2"/>
    <s v="JBER"/>
  </r>
  <r>
    <d v="2012-08-08T00:00:00"/>
    <d v="1899-12-30T20:37:47"/>
    <d v="2012-08-08T20:37:47"/>
    <d v="2012-08-08T20:00:00"/>
    <x v="3"/>
    <d v="2012-08-08T21:00:00"/>
    <d v="2012-08-08T12:04:00"/>
    <x v="1123"/>
    <s v="Up"/>
    <n v="1"/>
    <n v="2.08"/>
    <n v="90.2"/>
    <n v="1"/>
    <n v="2"/>
    <n v="9.59"/>
    <n v="10.42"/>
    <n v="2"/>
    <s v="JBER"/>
  </r>
  <r>
    <d v="2012-08-08T00:00:00"/>
    <d v="1899-12-30T23:02:36"/>
    <d v="2012-08-08T23:02:36"/>
    <d v="2012-08-08T23:00:00"/>
    <x v="8"/>
    <d v="2012-08-09T00:00:00"/>
    <d v="2012-08-08T12:04:00"/>
    <x v="1124"/>
    <s v="Up"/>
    <n v="1"/>
    <n v="2.64"/>
    <n v="73.900000000000006"/>
    <n v="1"/>
    <n v="2"/>
    <n v="9.59"/>
    <n v="10.42"/>
    <n v="2"/>
    <s v="JBER"/>
  </r>
  <r>
    <d v="2012-08-08T00:00:00"/>
    <d v="1899-12-30T23:32:41"/>
    <d v="2012-08-08T23:32:41"/>
    <d v="2012-08-08T23:00:00"/>
    <x v="8"/>
    <d v="2012-08-09T00:00:00"/>
    <d v="2012-08-08T12:04:00"/>
    <x v="1125"/>
    <s v="Up"/>
    <n v="1"/>
    <n v="3.89"/>
    <n v="129.30000000000001"/>
    <n v="1"/>
    <n v="2"/>
    <n v="9.59"/>
    <n v="10.42"/>
    <n v="2"/>
    <s v="JBER"/>
  </r>
  <r>
    <d v="2012-08-08T00:00:00"/>
    <d v="1899-12-30T23:33:22"/>
    <d v="2012-08-08T23:33:22"/>
    <d v="2012-08-08T23:00:00"/>
    <x v="8"/>
    <d v="2012-08-09T00:00:00"/>
    <d v="2012-08-08T12:04:00"/>
    <x v="1126"/>
    <s v="Up"/>
    <n v="1"/>
    <n v="2.13"/>
    <n v="87.7"/>
    <n v="1"/>
    <n v="2"/>
    <n v="9.59"/>
    <n v="10.42"/>
    <n v="2"/>
    <s v="JBER"/>
  </r>
  <r>
    <d v="2012-08-08T00:00:00"/>
    <d v="1899-12-30T23:36:18"/>
    <d v="2012-08-08T23:36:18"/>
    <d v="2012-08-08T23:00:00"/>
    <x v="8"/>
    <d v="2012-08-09T00:00:00"/>
    <d v="2012-08-08T12:04:00"/>
    <x v="1127"/>
    <s v="Up"/>
    <n v="1"/>
    <n v="1.97"/>
    <n v="75.5"/>
    <n v="1"/>
    <n v="2"/>
    <n v="9.59"/>
    <n v="10.42"/>
    <n v="2"/>
    <s v="JBER"/>
  </r>
  <r>
    <d v="2012-08-08T00:00:00"/>
    <d v="1899-12-30T23:39:40"/>
    <d v="2012-08-08T23:39:40"/>
    <d v="2012-08-08T23:00:00"/>
    <x v="8"/>
    <d v="2012-08-09T00:00:00"/>
    <d v="2012-08-08T12:04:00"/>
    <x v="1128"/>
    <s v="Up"/>
    <n v="1"/>
    <n v="2"/>
    <n v="85.6"/>
    <n v="1"/>
    <n v="2"/>
    <n v="9.59"/>
    <n v="10.42"/>
    <n v="2"/>
    <s v="JBER"/>
  </r>
  <r>
    <d v="2012-08-09T00:00:00"/>
    <d v="1899-12-30T00:04:14"/>
    <d v="2012-08-09T00:04:14"/>
    <d v="2012-08-09T00:00:00"/>
    <x v="5"/>
    <d v="2012-08-09T00:00:00"/>
    <d v="2012-08-08T12:04:00"/>
    <x v="1129"/>
    <s v="Up"/>
    <n v="1"/>
    <n v="2.33"/>
    <n v="82.4"/>
    <n v="1"/>
    <n v="2"/>
    <n v="9.59"/>
    <n v="10.42"/>
    <n v="2"/>
    <s v="JBER"/>
  </r>
  <r>
    <d v="2012-08-09T00:00:00"/>
    <d v="1899-12-30T00:36:08"/>
    <d v="2012-08-09T00:36:08"/>
    <d v="2012-08-09T00:00:00"/>
    <x v="5"/>
    <d v="2012-08-09T00:00:00"/>
    <d v="2012-08-09T00:05:00"/>
    <x v="644"/>
    <s v="Up"/>
    <n v="1"/>
    <n v="2.37"/>
    <n v="86.7"/>
    <n v="1"/>
    <n v="2"/>
    <n v="9.59"/>
    <n v="10.42"/>
    <n v="2"/>
    <s v="JBER"/>
  </r>
  <r>
    <d v="2012-08-09T00:00:00"/>
    <d v="1899-12-30T00:44:14"/>
    <d v="2012-08-09T00:44:14"/>
    <d v="2012-08-09T00:00:00"/>
    <x v="5"/>
    <d v="2012-08-09T00:00:00"/>
    <d v="2012-08-09T00:05:00"/>
    <x v="1130"/>
    <s v="Up"/>
    <n v="1"/>
    <n v="1.99"/>
    <n v="84.3"/>
    <n v="1"/>
    <n v="2"/>
    <n v="9.59"/>
    <n v="10.42"/>
    <n v="2"/>
    <s v="JBER"/>
  </r>
  <r>
    <d v="2012-08-09T00:00:00"/>
    <d v="1899-12-30T01:14:46"/>
    <d v="2012-08-09T01:14:46"/>
    <d v="2012-08-09T01:00:00"/>
    <x v="6"/>
    <d v="2012-08-09T00:00:00"/>
    <d v="2012-08-09T00:05:00"/>
    <x v="1131"/>
    <s v="Up"/>
    <n v="1"/>
    <n v="2.35"/>
    <n v="72.5"/>
    <n v="1"/>
    <n v="2"/>
    <n v="9.59"/>
    <n v="10.42"/>
    <n v="2"/>
    <s v="JBER"/>
  </r>
  <r>
    <d v="2012-08-09T00:00:00"/>
    <d v="1899-12-30T01:37:07"/>
    <d v="2012-08-09T01:37:07"/>
    <d v="2012-08-09T01:00:00"/>
    <x v="6"/>
    <d v="2012-08-09T03:00:00"/>
    <d v="2012-08-09T00:05:00"/>
    <x v="1132"/>
    <s v="Up"/>
    <n v="1"/>
    <n v="2.2400000000000002"/>
    <n v="68.3"/>
    <n v="1"/>
    <n v="2"/>
    <n v="9.59"/>
    <n v="10.42"/>
    <n v="2"/>
    <s v="JBER"/>
  </r>
  <r>
    <d v="2012-08-09T00:00:00"/>
    <d v="1899-12-30T01:40:39"/>
    <d v="2012-08-09T01:40:39"/>
    <d v="2012-08-09T01:00:00"/>
    <x v="6"/>
    <d v="2012-08-09T03:00:00"/>
    <d v="2012-08-09T00:05:00"/>
    <x v="1133"/>
    <s v="Up"/>
    <n v="1"/>
    <n v="2.1"/>
    <n v="89.3"/>
    <n v="1"/>
    <n v="2"/>
    <n v="9.59"/>
    <n v="10.42"/>
    <n v="2"/>
    <s v="JBER"/>
  </r>
  <r>
    <d v="2012-08-09T00:00:00"/>
    <d v="1899-12-30T02:32:28"/>
    <d v="2012-08-09T02:32:28"/>
    <d v="2012-08-09T02:00:00"/>
    <x v="2"/>
    <d v="2012-08-09T03:00:00"/>
    <d v="2012-08-09T00:05:00"/>
    <x v="1134"/>
    <s v="Up"/>
    <n v="1"/>
    <n v="2.0699999999999998"/>
    <n v="97.9"/>
    <n v="1"/>
    <n v="2"/>
    <n v="9.59"/>
    <n v="10.42"/>
    <n v="2"/>
    <s v="JBER"/>
  </r>
  <r>
    <d v="2012-08-09T00:00:00"/>
    <d v="1899-12-30T02:33:39"/>
    <d v="2012-08-09T02:33:39"/>
    <d v="2012-08-09T02:00:00"/>
    <x v="2"/>
    <d v="2012-08-09T03:00:00"/>
    <d v="2012-08-09T00:05:00"/>
    <x v="1135"/>
    <s v="Up"/>
    <n v="1"/>
    <n v="3.73"/>
    <n v="72.400000000000006"/>
    <n v="1"/>
    <n v="2"/>
    <n v="9.59"/>
    <n v="10.42"/>
    <n v="2"/>
    <s v="JBER"/>
  </r>
  <r>
    <d v="2012-08-09T00:00:00"/>
    <d v="1899-12-30T02:39:17"/>
    <d v="2012-08-09T02:39:17"/>
    <d v="2012-08-09T02:00:00"/>
    <x v="2"/>
    <d v="2012-08-09T03:00:00"/>
    <d v="2012-08-09T00:05:00"/>
    <x v="1136"/>
    <s v="Up"/>
    <n v="1"/>
    <n v="2.69"/>
    <n v="70.8"/>
    <n v="1"/>
    <n v="2"/>
    <n v="9.59"/>
    <n v="10.42"/>
    <n v="2"/>
    <s v="JBER"/>
  </r>
  <r>
    <d v="2012-08-09T00:00:00"/>
    <d v="1899-12-30T02:39:35"/>
    <d v="2012-08-09T02:39:35"/>
    <d v="2012-08-09T02:00:00"/>
    <x v="2"/>
    <d v="2012-08-09T03:00:00"/>
    <d v="2012-08-09T00:05:00"/>
    <x v="1137"/>
    <s v="Up"/>
    <n v="1"/>
    <n v="2.0499999999999998"/>
    <n v="68.2"/>
    <n v="1"/>
    <n v="2"/>
    <n v="9.59"/>
    <n v="10.42"/>
    <n v="2"/>
    <s v="JBER"/>
  </r>
  <r>
    <d v="2012-08-09T00:00:00"/>
    <d v="1899-12-30T02:39:48"/>
    <d v="2012-08-09T02:39:48"/>
    <d v="2012-08-09T02:00:00"/>
    <x v="2"/>
    <d v="2012-08-09T03:00:00"/>
    <d v="2012-08-09T00:05:00"/>
    <x v="1138"/>
    <s v="Up"/>
    <n v="1"/>
    <n v="2.11"/>
    <n v="60.1"/>
    <n v="1"/>
    <n v="2"/>
    <n v="9.59"/>
    <n v="10.42"/>
    <n v="2"/>
    <s v="JBER"/>
  </r>
  <r>
    <d v="2012-08-09T00:00:00"/>
    <d v="1899-12-30T02:41:53"/>
    <d v="2012-08-09T02:41:53"/>
    <d v="2012-08-09T02:00:00"/>
    <x v="2"/>
    <d v="2012-08-09T03:00:00"/>
    <d v="2012-08-09T00:05:00"/>
    <x v="1139"/>
    <s v="Up"/>
    <n v="1"/>
    <n v="5.34"/>
    <n v="78.099999999999994"/>
    <n v="1"/>
    <n v="2"/>
    <n v="9.59"/>
    <n v="10.42"/>
    <n v="2"/>
    <s v="JBER"/>
  </r>
  <r>
    <d v="2012-08-09T00:00:00"/>
    <d v="1899-12-30T03:38:59"/>
    <d v="2012-08-09T03:38:59"/>
    <d v="2012-08-09T03:00:00"/>
    <x v="4"/>
    <d v="2012-08-09T03:00:00"/>
    <d v="2012-08-09T00:05:00"/>
    <x v="1140"/>
    <s v="Up"/>
    <n v="1"/>
    <n v="1.98"/>
    <n v="94.8"/>
    <n v="1"/>
    <n v="2"/>
    <n v="9.59"/>
    <n v="10.42"/>
    <n v="2"/>
    <s v="JBER"/>
  </r>
  <r>
    <d v="2012-08-09T00:00:00"/>
    <d v="1899-12-30T03:43:51"/>
    <d v="2012-08-09T03:43:51"/>
    <d v="2012-08-09T03:00:00"/>
    <x v="4"/>
    <d v="2012-08-09T03:00:00"/>
    <d v="2012-08-09T00:05:00"/>
    <x v="1141"/>
    <s v="Up"/>
    <n v="1"/>
    <n v="2.0499999999999998"/>
    <n v="95.5"/>
    <n v="1"/>
    <n v="2"/>
    <n v="9.59"/>
    <n v="10.42"/>
    <n v="2"/>
    <s v="JBER"/>
  </r>
  <r>
    <d v="2012-08-09T00:00:00"/>
    <d v="1899-12-30T05:08:48"/>
    <d v="2012-08-09T05:08:48"/>
    <d v="2012-08-09T05:00:00"/>
    <x v="18"/>
    <d v="2012-08-09T06:00:00"/>
    <d v="2012-08-09T00:05:00"/>
    <x v="1142"/>
    <s v="Up"/>
    <n v="1"/>
    <n v="2.14"/>
    <n v="60.8"/>
    <n v="1"/>
    <n v="2"/>
    <n v="9.59"/>
    <n v="10.42"/>
    <n v="2"/>
    <s v="JBER"/>
  </r>
  <r>
    <d v="2012-08-09T00:00:00"/>
    <d v="1899-12-30T05:12:54"/>
    <d v="2012-08-09T05:12:54"/>
    <d v="2012-08-09T05:00:00"/>
    <x v="18"/>
    <d v="2012-08-09T06:00:00"/>
    <d v="2012-08-09T00:05:00"/>
    <x v="668"/>
    <s v="Up"/>
    <n v="1"/>
    <n v="2.6"/>
    <n v="81"/>
    <n v="1"/>
    <n v="2"/>
    <n v="9.59"/>
    <n v="10.42"/>
    <n v="2"/>
    <s v="JBER"/>
  </r>
  <r>
    <d v="2012-08-09T00:00:00"/>
    <d v="1899-12-30T05:31:28"/>
    <d v="2012-08-09T05:31:28"/>
    <d v="2012-08-09T05:00:00"/>
    <x v="18"/>
    <d v="2012-08-09T06:00:00"/>
    <d v="2012-08-09T00:05:00"/>
    <x v="1143"/>
    <s v="Up"/>
    <n v="1"/>
    <n v="3.13"/>
    <n v="65.5"/>
    <n v="1"/>
    <n v="2"/>
    <n v="9.59"/>
    <n v="10.42"/>
    <n v="2"/>
    <s v="JBER"/>
  </r>
  <r>
    <d v="2012-08-09T00:00:00"/>
    <d v="1899-12-30T05:42:44"/>
    <d v="2012-08-09T05:42:44"/>
    <d v="2012-08-09T05:00:00"/>
    <x v="18"/>
    <d v="2012-08-09T06:00:00"/>
    <d v="2012-08-09T00:05:00"/>
    <x v="1144"/>
    <s v="Up"/>
    <n v="1"/>
    <n v="2.06"/>
    <n v="78.2"/>
    <n v="1"/>
    <n v="2"/>
    <n v="9.59"/>
    <n v="10.42"/>
    <n v="2"/>
    <s v="JBER"/>
  </r>
  <r>
    <d v="2012-08-09T00:00:00"/>
    <d v="1899-12-30T06:36:24"/>
    <d v="2012-08-09T06:36:24"/>
    <d v="2012-08-09T06:00:00"/>
    <x v="7"/>
    <d v="2012-08-09T06:00:00"/>
    <d v="2012-08-09T00:05:00"/>
    <x v="1145"/>
    <s v="Up"/>
    <n v="1"/>
    <n v="2.2000000000000002"/>
    <n v="68.8"/>
    <n v="1"/>
    <n v="2"/>
    <n v="9.59"/>
    <n v="10.42"/>
    <n v="2"/>
    <s v="JBER"/>
  </r>
  <r>
    <d v="2012-08-09T00:00:00"/>
    <d v="1899-12-30T06:39:15"/>
    <d v="2012-08-09T06:39:15"/>
    <d v="2012-08-09T06:00:00"/>
    <x v="7"/>
    <d v="2012-08-09T06:00:00"/>
    <d v="2012-08-09T00:05:00"/>
    <x v="1146"/>
    <s v="Up"/>
    <n v="1"/>
    <n v="2.5299999999999998"/>
    <n v="80.7"/>
    <n v="1"/>
    <n v="2"/>
    <n v="9.59"/>
    <n v="10.42"/>
    <n v="2"/>
    <s v="JBER"/>
  </r>
  <r>
    <d v="2012-08-09T00:00:00"/>
    <d v="1899-12-30T07:36:59"/>
    <d v="2012-08-09T07:36:59"/>
    <d v="2012-08-09T07:00:00"/>
    <x v="15"/>
    <d v="2012-08-09T09:00:00"/>
    <d v="2012-08-09T00:05:00"/>
    <x v="1147"/>
    <s v="Up"/>
    <n v="1"/>
    <n v="2.17"/>
    <n v="81.400000000000006"/>
    <n v="1"/>
    <n v="2"/>
    <n v="9.59"/>
    <n v="10.42"/>
    <n v="2"/>
    <s v="JBER"/>
  </r>
  <r>
    <d v="2012-08-09T00:00:00"/>
    <d v="1899-12-30T07:39:48"/>
    <d v="2012-08-09T07:39:48"/>
    <d v="2012-08-09T07:00:00"/>
    <x v="15"/>
    <d v="2012-08-09T09:00:00"/>
    <d v="2012-08-09T00:05:00"/>
    <x v="1148"/>
    <s v="Up"/>
    <n v="1"/>
    <n v="2.04"/>
    <n v="101"/>
    <n v="1"/>
    <n v="2"/>
    <n v="9.59"/>
    <n v="10.42"/>
    <n v="2"/>
    <s v="JBER"/>
  </r>
  <r>
    <d v="2012-08-09T00:00:00"/>
    <d v="1899-12-30T09:13:45"/>
    <d v="2012-08-09T09:13:45"/>
    <d v="2012-08-09T09:00:00"/>
    <x v="19"/>
    <d v="2012-08-09T09:00:00"/>
    <d v="2012-08-09T00:05:00"/>
    <x v="1149"/>
    <s v="Up"/>
    <n v="1"/>
    <n v="2.1800000000000002"/>
    <n v="67.400000000000006"/>
    <n v="1"/>
    <n v="2"/>
    <n v="9.59"/>
    <n v="10.42"/>
    <n v="2"/>
    <s v="JBER"/>
  </r>
  <r>
    <d v="2012-08-09T00:00:00"/>
    <d v="1899-12-30T09:44:52"/>
    <d v="2012-08-09T09:44:52"/>
    <d v="2012-08-09T09:00:00"/>
    <x v="19"/>
    <d v="2012-08-09T09:00:00"/>
    <d v="2012-08-09T00:05:00"/>
    <x v="1150"/>
    <s v="Up"/>
    <n v="1"/>
    <n v="2.1800000000000002"/>
    <n v="76.400000000000006"/>
    <n v="1"/>
    <n v="2"/>
    <n v="9.59"/>
    <n v="10.42"/>
    <n v="2"/>
    <s v="JBER"/>
  </r>
  <r>
    <d v="2012-08-09T00:00:00"/>
    <d v="1899-12-30T10:08:40"/>
    <d v="2012-08-09T10:08:40"/>
    <d v="2012-08-09T10:00:00"/>
    <x v="17"/>
    <d v="2012-08-09T09:00:00"/>
    <d v="2012-08-09T00:05:00"/>
    <x v="1151"/>
    <s v="Up"/>
    <n v="1"/>
    <n v="2.14"/>
    <n v="101.5"/>
    <n v="1"/>
    <n v="2"/>
    <n v="9.59"/>
    <n v="10.42"/>
    <n v="2"/>
    <s v="JBER"/>
  </r>
  <r>
    <d v="2012-08-09T00:00:00"/>
    <d v="1899-12-30T10:32:14"/>
    <d v="2012-08-09T10:32:14"/>
    <d v="2012-08-09T10:00:00"/>
    <x v="17"/>
    <d v="2012-08-09T12:00:00"/>
    <d v="2012-08-09T00:05:00"/>
    <x v="1152"/>
    <s v="Up"/>
    <n v="1"/>
    <n v="1.96"/>
    <n v="116.5"/>
    <n v="1"/>
    <n v="2"/>
    <n v="9.59"/>
    <n v="10.42"/>
    <n v="2"/>
    <s v="JBER"/>
  </r>
  <r>
    <d v="2012-08-09T00:00:00"/>
    <d v="1899-12-30T12:04:25"/>
    <d v="2012-08-09T12:04:25"/>
    <d v="2012-08-09T12:00:00"/>
    <x v="21"/>
    <d v="2012-08-09T12:00:00"/>
    <d v="2012-08-09T00:05:00"/>
    <x v="1153"/>
    <s v="Up"/>
    <n v="1"/>
    <n v="1.88"/>
    <n v="82.4"/>
    <n v="1"/>
    <n v="2"/>
    <n v="9.59"/>
    <n v="10.42"/>
    <n v="2"/>
    <s v="JBER"/>
  </r>
  <r>
    <d v="2012-08-09T00:00:00"/>
    <d v="1899-12-30T12:05:21"/>
    <d v="2012-08-09T12:05:21"/>
    <d v="2012-08-09T12:00:00"/>
    <x v="21"/>
    <d v="2012-08-09T12:00:00"/>
    <d v="2012-08-09T00:05:00"/>
    <x v="1154"/>
    <s v="Up"/>
    <n v="1"/>
    <n v="2.16"/>
    <n v="96.2"/>
    <n v="1"/>
    <n v="2"/>
    <n v="9.59"/>
    <n v="10.42"/>
    <n v="2"/>
    <s v="JBER"/>
  </r>
  <r>
    <d v="2012-08-09T00:00:00"/>
    <d v="1899-12-30T12:40:53"/>
    <d v="2012-08-09T12:40:53"/>
    <d v="2012-08-09T12:00:00"/>
    <x v="21"/>
    <d v="2012-08-09T12:00:00"/>
    <d v="2012-08-09T00:05:00"/>
    <x v="1155"/>
    <s v="Up"/>
    <n v="1"/>
    <n v="2.13"/>
    <n v="82.9"/>
    <n v="1"/>
    <n v="2"/>
    <n v="9.59"/>
    <n v="10.42"/>
    <n v="2"/>
    <s v="JBER"/>
  </r>
  <r>
    <d v="2012-08-09T00:00:00"/>
    <d v="1899-12-30T13:03:32"/>
    <d v="2012-08-09T13:03:32"/>
    <d v="2012-08-09T13:00:00"/>
    <x v="12"/>
    <d v="2012-08-09T12:00:00"/>
    <d v="2012-08-09T13:00:00"/>
    <x v="1156"/>
    <s v="Up"/>
    <n v="1"/>
    <n v="5.77"/>
    <n v="72.3"/>
    <n v="1"/>
    <n v="2"/>
    <n v="9.59"/>
    <n v="10.42"/>
    <n v="2"/>
    <s v="JBER"/>
  </r>
  <r>
    <d v="2012-08-09T00:00:00"/>
    <d v="1899-12-30T13:12:27"/>
    <d v="2012-08-09T13:12:27"/>
    <d v="2012-08-09T13:00:00"/>
    <x v="12"/>
    <d v="2012-08-09T12:00:00"/>
    <d v="2012-08-09T13:00:00"/>
    <x v="1157"/>
    <s v="Up"/>
    <n v="1"/>
    <n v="3.68"/>
    <n v="83.1"/>
    <n v="1"/>
    <n v="2"/>
    <n v="9.59"/>
    <n v="10.42"/>
    <n v="2"/>
    <s v="JBER"/>
  </r>
  <r>
    <d v="2012-08-09T00:00:00"/>
    <d v="1899-12-30T13:13:54"/>
    <d v="2012-08-09T13:13:54"/>
    <d v="2012-08-09T13:00:00"/>
    <x v="12"/>
    <d v="2012-08-09T12:00:00"/>
    <d v="2012-08-09T13:00:00"/>
    <x v="1158"/>
    <s v="Up"/>
    <n v="1"/>
    <n v="2.14"/>
    <n v="81.900000000000006"/>
    <n v="1"/>
    <n v="2"/>
    <n v="9.59"/>
    <n v="10.42"/>
    <n v="2"/>
    <s v="JBER"/>
  </r>
  <r>
    <d v="2012-08-09T00:00:00"/>
    <d v="1899-12-30T13:31:52"/>
    <d v="2012-08-09T13:31:52"/>
    <d v="2012-08-09T13:00:00"/>
    <x v="12"/>
    <d v="2012-08-09T15:00:00"/>
    <d v="2012-08-09T13:00:00"/>
    <x v="1159"/>
    <s v="Up"/>
    <n v="1"/>
    <n v="1.98"/>
    <n v="95.8"/>
    <n v="1"/>
    <n v="2"/>
    <n v="9.59"/>
    <n v="10.42"/>
    <n v="2"/>
    <s v="JBER"/>
  </r>
  <r>
    <d v="2012-08-09T00:00:00"/>
    <d v="1899-12-30T13:42:36"/>
    <d v="2012-08-09T13:42:36"/>
    <d v="2012-08-09T13:00:00"/>
    <x v="12"/>
    <d v="2012-08-09T15:00:00"/>
    <d v="2012-08-09T13:00:00"/>
    <x v="1160"/>
    <s v="Up"/>
    <n v="1"/>
    <n v="2.42"/>
    <n v="81"/>
    <n v="1"/>
    <n v="2"/>
    <n v="9.59"/>
    <n v="10.42"/>
    <n v="2"/>
    <s v="JBER"/>
  </r>
  <r>
    <d v="2012-08-09T00:00:00"/>
    <d v="1899-12-30T14:07:54"/>
    <d v="2012-08-09T14:07:54"/>
    <d v="2012-08-09T14:00:00"/>
    <x v="9"/>
    <d v="2012-08-09T15:00:00"/>
    <d v="2012-08-09T13:00:00"/>
    <x v="1161"/>
    <s v="Up"/>
    <n v="1"/>
    <n v="7.27"/>
    <n v="82.3"/>
    <n v="1"/>
    <n v="2"/>
    <n v="9.59"/>
    <n v="10.42"/>
    <n v="2"/>
    <s v="JBER"/>
  </r>
  <r>
    <d v="2012-08-09T00:00:00"/>
    <d v="1899-12-30T14:39:47"/>
    <d v="2012-08-09T14:39:47"/>
    <d v="2012-08-09T14:00:00"/>
    <x v="9"/>
    <d v="2012-08-09T15:00:00"/>
    <d v="2012-08-09T13:00:00"/>
    <x v="1162"/>
    <s v="Up"/>
    <n v="1"/>
    <n v="2.79"/>
    <n v="63"/>
    <n v="1"/>
    <n v="2"/>
    <n v="9.59"/>
    <n v="10.42"/>
    <n v="2"/>
    <s v="JBER"/>
  </r>
  <r>
    <d v="2012-08-09T00:00:00"/>
    <d v="1899-12-30T14:40:10"/>
    <d v="2012-08-09T14:40:10"/>
    <d v="2012-08-09T14:00:00"/>
    <x v="9"/>
    <d v="2012-08-09T15:00:00"/>
    <d v="2012-08-09T13:00:00"/>
    <x v="1163"/>
    <s v="Up"/>
    <n v="1"/>
    <n v="6.24"/>
    <n v="65.900000000000006"/>
    <n v="1"/>
    <n v="2"/>
    <n v="9.59"/>
    <n v="10.42"/>
    <n v="2"/>
    <s v="JBER"/>
  </r>
  <r>
    <d v="2012-08-09T00:00:00"/>
    <d v="1899-12-30T14:41:59"/>
    <d v="2012-08-09T14:41:59"/>
    <d v="2012-08-09T14:00:00"/>
    <x v="9"/>
    <d v="2012-08-09T15:00:00"/>
    <d v="2012-08-09T13:00:00"/>
    <x v="1164"/>
    <s v="Up"/>
    <n v="1"/>
    <n v="3.65"/>
    <n v="80.900000000000006"/>
    <n v="1"/>
    <n v="2"/>
    <n v="9.59"/>
    <n v="10.42"/>
    <n v="2"/>
    <s v="JBER"/>
  </r>
  <r>
    <d v="2012-08-09T00:00:00"/>
    <d v="1899-12-30T14:43:30"/>
    <d v="2012-08-09T14:43:30"/>
    <d v="2012-08-09T14:00:00"/>
    <x v="9"/>
    <d v="2012-08-09T15:00:00"/>
    <d v="2012-08-09T13:00:00"/>
    <x v="1165"/>
    <s v="Up"/>
    <n v="1"/>
    <n v="2.37"/>
    <n v="75.400000000000006"/>
    <n v="1"/>
    <n v="2"/>
    <n v="9.59"/>
    <n v="10.42"/>
    <n v="2"/>
    <s v="JBER"/>
  </r>
  <r>
    <d v="2012-08-09T00:00:00"/>
    <d v="1899-12-30T15:03:02"/>
    <d v="2012-08-09T15:03:02"/>
    <d v="2012-08-09T15:00:00"/>
    <x v="10"/>
    <d v="2012-08-09T15:00:00"/>
    <d v="2012-08-09T13:00:00"/>
    <x v="1166"/>
    <s v="Up"/>
    <n v="1"/>
    <n v="1.82"/>
    <n v="84.9"/>
    <n v="1"/>
    <n v="2"/>
    <n v="9.59"/>
    <n v="10.42"/>
    <n v="2"/>
    <s v="JBER"/>
  </r>
  <r>
    <d v="2012-08-09T00:00:00"/>
    <d v="1899-12-30T15:11:04"/>
    <d v="2012-08-09T15:11:04"/>
    <d v="2012-08-09T15:00:00"/>
    <x v="10"/>
    <d v="2012-08-09T15:00:00"/>
    <d v="2012-08-09T13:00:00"/>
    <x v="1167"/>
    <s v="Up"/>
    <n v="1"/>
    <n v="1.79"/>
    <n v="90.7"/>
    <n v="1"/>
    <n v="2"/>
    <n v="9.59"/>
    <n v="10.42"/>
    <n v="2"/>
    <s v="JBER"/>
  </r>
  <r>
    <d v="2012-08-09T00:00:00"/>
    <d v="1899-12-30T15:22:52"/>
    <d v="2012-08-09T15:22:52"/>
    <d v="2012-08-09T15:00:00"/>
    <x v="10"/>
    <d v="2012-08-09T15:00:00"/>
    <d v="2012-08-09T13:00:00"/>
    <x v="1168"/>
    <s v="Up"/>
    <n v="1"/>
    <n v="11.56"/>
    <n v="68.8"/>
    <n v="2"/>
    <n v="2"/>
    <n v="9.59"/>
    <n v="10.42"/>
    <n v="2"/>
    <s v="JBER"/>
  </r>
  <r>
    <d v="2012-08-09T00:00:00"/>
    <d v="1899-12-30T15:36:56"/>
    <d v="2012-08-09T15:36:56"/>
    <d v="2012-08-09T15:00:00"/>
    <x v="10"/>
    <d v="2012-08-09T15:00:00"/>
    <d v="2012-08-09T13:00:00"/>
    <x v="1169"/>
    <s v="Up"/>
    <n v="1"/>
    <n v="2.06"/>
    <n v="91.4"/>
    <n v="1"/>
    <n v="2"/>
    <n v="9.59"/>
    <n v="10.42"/>
    <n v="2"/>
    <s v="JBER"/>
  </r>
  <r>
    <d v="2012-08-09T00:00:00"/>
    <d v="1899-12-30T16:02:28"/>
    <d v="2012-08-09T16:02:28"/>
    <d v="2012-08-09T16:00:00"/>
    <x v="11"/>
    <d v="2012-08-09T15:00:00"/>
    <d v="2012-08-09T13:00:00"/>
    <x v="1170"/>
    <s v="Up"/>
    <n v="1"/>
    <n v="3.58"/>
    <n v="72.8"/>
    <n v="1"/>
    <n v="2"/>
    <n v="9.59"/>
    <n v="10.42"/>
    <n v="2"/>
    <s v="JBER"/>
  </r>
  <r>
    <d v="2012-08-09T00:00:00"/>
    <d v="1899-12-30T16:03:01"/>
    <d v="2012-08-09T16:03:01"/>
    <d v="2012-08-09T16:00:00"/>
    <x v="11"/>
    <d v="2012-08-09T15:00:00"/>
    <d v="2012-08-09T13:00:00"/>
    <x v="1171"/>
    <s v="Up"/>
    <n v="1"/>
    <n v="2.4300000000000002"/>
    <n v="52.4"/>
    <n v="1"/>
    <n v="2"/>
    <n v="9.59"/>
    <n v="10.42"/>
    <n v="2"/>
    <s v="JBER"/>
  </r>
  <r>
    <d v="2012-08-09T00:00:00"/>
    <d v="1899-12-30T16:03:09"/>
    <d v="2012-08-09T16:03:09"/>
    <d v="2012-08-09T16:00:00"/>
    <x v="11"/>
    <d v="2012-08-09T15:00:00"/>
    <d v="2012-08-09T13:00:00"/>
    <x v="1172"/>
    <s v="Up"/>
    <n v="1"/>
    <n v="2.5499999999999998"/>
    <n v="78.5"/>
    <n v="1"/>
    <n v="2"/>
    <n v="9.59"/>
    <n v="10.42"/>
    <n v="2"/>
    <s v="JBER"/>
  </r>
  <r>
    <d v="2012-08-09T00:00:00"/>
    <d v="1899-12-30T16:13:02"/>
    <d v="2012-08-09T16:13:02"/>
    <d v="2012-08-09T16:00:00"/>
    <x v="11"/>
    <d v="2012-08-09T15:00:00"/>
    <d v="2012-08-09T13:00:00"/>
    <x v="1173"/>
    <s v="Up"/>
    <n v="1"/>
    <n v="2.25"/>
    <n v="85.9"/>
    <n v="1"/>
    <n v="2"/>
    <n v="9.59"/>
    <n v="10.42"/>
    <n v="2"/>
    <s v="JBER"/>
  </r>
  <r>
    <d v="2012-08-09T00:00:00"/>
    <d v="1899-12-30T17:05:16"/>
    <d v="2012-08-09T17:05:16"/>
    <d v="2012-08-09T17:00:00"/>
    <x v="13"/>
    <d v="2012-08-09T18:00:00"/>
    <d v="2012-08-09T13:00:00"/>
    <x v="1174"/>
    <s v="Up"/>
    <n v="1"/>
    <n v="8.82"/>
    <n v="76.2"/>
    <n v="1"/>
    <n v="2"/>
    <n v="9.59"/>
    <n v="10.42"/>
    <n v="2"/>
    <s v="JBER"/>
  </r>
  <r>
    <d v="2012-08-09T00:00:00"/>
    <d v="1899-12-30T18:04:36"/>
    <d v="2012-08-09T18:04:36"/>
    <d v="2012-08-09T18:00:00"/>
    <x v="14"/>
    <d v="2012-08-09T18:00:00"/>
    <d v="2012-08-09T13:00:00"/>
    <x v="1175"/>
    <s v="Up"/>
    <n v="1"/>
    <n v="2.44"/>
    <n v="86.9"/>
    <n v="1"/>
    <n v="2"/>
    <n v="9.59"/>
    <n v="10.42"/>
    <n v="2"/>
    <s v="JBER"/>
  </r>
  <r>
    <d v="2012-08-09T00:00:00"/>
    <d v="1899-12-30T18:10:24"/>
    <d v="2012-08-09T18:10:24"/>
    <d v="2012-08-09T18:00:00"/>
    <x v="14"/>
    <d v="2012-08-09T18:00:00"/>
    <d v="2012-08-09T13:00:00"/>
    <x v="1176"/>
    <s v="Up"/>
    <n v="1"/>
    <n v="7.07"/>
    <n v="76.5"/>
    <n v="1"/>
    <n v="2"/>
    <n v="9.59"/>
    <n v="10.42"/>
    <n v="2"/>
    <s v="JBER"/>
  </r>
  <r>
    <d v="2012-08-09T00:00:00"/>
    <d v="1899-12-30T18:10:28"/>
    <d v="2012-08-09T18:10:28"/>
    <d v="2012-08-09T18:00:00"/>
    <x v="14"/>
    <d v="2012-08-09T18:00:00"/>
    <d v="2012-08-09T13:00:00"/>
    <x v="1177"/>
    <s v="Up"/>
    <n v="1"/>
    <n v="2.58"/>
    <n v="77.7"/>
    <n v="1"/>
    <n v="2"/>
    <n v="9.59"/>
    <n v="10.42"/>
    <n v="2"/>
    <s v="JBER"/>
  </r>
  <r>
    <d v="2012-08-09T00:00:00"/>
    <d v="1899-12-30T18:17:33"/>
    <d v="2012-08-09T18:17:33"/>
    <d v="2012-08-09T18:00:00"/>
    <x v="14"/>
    <d v="2012-08-09T18:00:00"/>
    <d v="2012-08-09T13:00:00"/>
    <x v="1178"/>
    <s v="Up"/>
    <n v="1"/>
    <n v="13.58"/>
    <n v="65.2"/>
    <n v="2"/>
    <n v="2"/>
    <n v="9.59"/>
    <n v="10.42"/>
    <n v="2"/>
    <s v="JBER"/>
  </r>
  <r>
    <d v="2012-08-09T00:00:00"/>
    <d v="1899-12-30T18:30:46"/>
    <d v="2012-08-09T18:30:46"/>
    <d v="2012-08-09T18:00:00"/>
    <x v="14"/>
    <d v="2012-08-09T18:00:00"/>
    <d v="2012-08-09T13:00:00"/>
    <x v="1179"/>
    <s v="Up"/>
    <n v="1"/>
    <n v="1.86"/>
    <n v="63.7"/>
    <n v="1"/>
    <n v="2"/>
    <n v="9.59"/>
    <n v="10.42"/>
    <n v="2"/>
    <s v="JBER"/>
  </r>
  <r>
    <d v="2012-08-09T00:00:00"/>
    <d v="1899-12-30T18:44:26"/>
    <d v="2012-08-09T18:44:26"/>
    <d v="2012-08-09T18:00:00"/>
    <x v="14"/>
    <d v="2012-08-09T18:00:00"/>
    <d v="2012-08-09T13:00:00"/>
    <x v="1180"/>
    <s v="Up"/>
    <n v="1"/>
    <n v="4.22"/>
    <n v="75.400000000000006"/>
    <n v="1"/>
    <n v="2"/>
    <n v="9.59"/>
    <n v="10.42"/>
    <n v="2"/>
    <s v="JBER"/>
  </r>
  <r>
    <d v="2012-08-09T00:00:00"/>
    <d v="1899-12-30T19:01:36"/>
    <d v="2012-08-09T19:01:36"/>
    <d v="2012-08-09T19:00:00"/>
    <x v="23"/>
    <d v="2012-08-09T18:00:00"/>
    <d v="2012-08-09T13:00:00"/>
    <x v="1181"/>
    <s v="Up"/>
    <n v="1"/>
    <n v="1.95"/>
    <n v="68.599999999999994"/>
    <n v="1"/>
    <n v="2"/>
    <n v="9.59"/>
    <n v="10.42"/>
    <n v="2"/>
    <s v="JBER"/>
  </r>
  <r>
    <d v="2012-08-09T00:00:00"/>
    <d v="1899-12-30T19:02:59"/>
    <d v="2012-08-09T19:02:59"/>
    <d v="2012-08-09T19:00:00"/>
    <x v="23"/>
    <d v="2012-08-09T18:00:00"/>
    <d v="2012-08-09T13:00:00"/>
    <x v="1182"/>
    <s v="Up"/>
    <n v="1"/>
    <n v="1.7"/>
    <n v="76.599999999999994"/>
    <n v="1"/>
    <n v="2"/>
    <n v="9.59"/>
    <n v="10.42"/>
    <n v="2"/>
    <s v="JBER"/>
  </r>
  <r>
    <d v="2012-08-09T00:00:00"/>
    <d v="1899-12-30T19:03:34"/>
    <d v="2012-08-09T19:03:34"/>
    <d v="2012-08-09T19:00:00"/>
    <x v="23"/>
    <d v="2012-08-09T18:00:00"/>
    <d v="2012-08-09T13:00:00"/>
    <x v="1183"/>
    <s v="Up"/>
    <n v="1"/>
    <n v="1.9"/>
    <n v="59.5"/>
    <n v="1"/>
    <n v="2"/>
    <n v="9.59"/>
    <n v="10.42"/>
    <n v="2"/>
    <s v="JBER"/>
  </r>
  <r>
    <d v="2012-08-09T00:00:00"/>
    <d v="1899-12-30T19:06:50"/>
    <d v="2012-08-09T19:06:50"/>
    <d v="2012-08-09T19:00:00"/>
    <x v="23"/>
    <d v="2012-08-09T18:00:00"/>
    <d v="2012-08-09T13:00:00"/>
    <x v="1184"/>
    <s v="Up"/>
    <n v="1"/>
    <n v="2.0699999999999998"/>
    <n v="93.9"/>
    <n v="1"/>
    <n v="2"/>
    <n v="9.59"/>
    <n v="10.42"/>
    <n v="2"/>
    <s v="JBER"/>
  </r>
  <r>
    <d v="2012-08-09T00:00:00"/>
    <d v="1899-12-30T19:31:03"/>
    <d v="2012-08-09T19:31:03"/>
    <d v="2012-08-09T19:00:00"/>
    <x v="23"/>
    <d v="2012-08-09T21:00:00"/>
    <d v="2012-08-09T13:00:00"/>
    <x v="1185"/>
    <s v="Up"/>
    <n v="1"/>
    <n v="2.92"/>
    <n v="91.2"/>
    <n v="1"/>
    <n v="2"/>
    <n v="9.59"/>
    <n v="10.42"/>
    <n v="2"/>
    <s v="JBER"/>
  </r>
  <r>
    <d v="2012-08-09T00:00:00"/>
    <d v="1899-12-30T19:39:13"/>
    <d v="2012-08-09T19:39:13"/>
    <d v="2012-08-09T19:00:00"/>
    <x v="23"/>
    <d v="2012-08-09T21:00:00"/>
    <d v="2012-08-09T13:00:00"/>
    <x v="1186"/>
    <s v="Up"/>
    <n v="1"/>
    <n v="1.66"/>
    <n v="73.5"/>
    <n v="1"/>
    <n v="2"/>
    <n v="9.59"/>
    <n v="10.42"/>
    <n v="2"/>
    <s v="JBER"/>
  </r>
  <r>
    <d v="2012-08-09T00:00:00"/>
    <d v="1899-12-30T19:43:55"/>
    <d v="2012-08-09T19:43:55"/>
    <d v="2012-08-09T19:00:00"/>
    <x v="23"/>
    <d v="2012-08-09T21:00:00"/>
    <d v="2012-08-09T13:00:00"/>
    <x v="1187"/>
    <s v="Up"/>
    <n v="1"/>
    <n v="1.9"/>
    <n v="66.400000000000006"/>
    <n v="1"/>
    <n v="2"/>
    <n v="9.59"/>
    <n v="10.42"/>
    <n v="2"/>
    <s v="JBER"/>
  </r>
  <r>
    <d v="2012-08-09T00:00:00"/>
    <d v="1899-12-30T20:07:46"/>
    <d v="2012-08-09T20:07:46"/>
    <d v="2012-08-09T20:00:00"/>
    <x v="3"/>
    <d v="2012-08-09T21:00:00"/>
    <d v="2012-08-09T13:00:00"/>
    <x v="1188"/>
    <s v="Up"/>
    <n v="1"/>
    <n v="2.52"/>
    <n v="84.1"/>
    <n v="1"/>
    <n v="2"/>
    <n v="9.59"/>
    <n v="10.42"/>
    <n v="2"/>
    <s v="JBER"/>
  </r>
  <r>
    <d v="2012-08-09T00:00:00"/>
    <d v="1899-12-30T20:13:38"/>
    <d v="2012-08-09T20:13:38"/>
    <d v="2012-08-09T20:00:00"/>
    <x v="3"/>
    <d v="2012-08-09T21:00:00"/>
    <d v="2012-08-09T13:00:00"/>
    <x v="1189"/>
    <s v="Up"/>
    <n v="1"/>
    <n v="2.0099999999999998"/>
    <n v="73.8"/>
    <n v="1"/>
    <n v="2"/>
    <n v="9.59"/>
    <n v="10.42"/>
    <n v="2"/>
    <s v="JBER"/>
  </r>
  <r>
    <d v="2012-08-09T00:00:00"/>
    <d v="1899-12-30T20:31:50"/>
    <d v="2012-08-09T20:31:50"/>
    <d v="2012-08-09T20:00:00"/>
    <x v="3"/>
    <d v="2012-08-09T21:00:00"/>
    <d v="2012-08-09T13:00:00"/>
    <x v="1190"/>
    <s v="Up"/>
    <n v="1"/>
    <n v="2.16"/>
    <n v="74.3"/>
    <n v="1"/>
    <n v="2"/>
    <n v="9.59"/>
    <n v="10.42"/>
    <n v="2"/>
    <s v="JBER"/>
  </r>
  <r>
    <d v="2012-08-09T00:00:00"/>
    <d v="1899-12-30T21:07:29"/>
    <d v="2012-08-09T21:07:29"/>
    <d v="2012-08-09T21:00:00"/>
    <x v="20"/>
    <d v="2012-08-09T21:00:00"/>
    <d v="2012-08-09T13:00:00"/>
    <x v="1191"/>
    <s v="Up"/>
    <n v="1"/>
    <n v="3.16"/>
    <n v="86.3"/>
    <n v="1"/>
    <n v="2"/>
    <n v="9.59"/>
    <n v="10.42"/>
    <n v="2"/>
    <s v="JBER"/>
  </r>
  <r>
    <d v="2012-08-09T00:00:00"/>
    <d v="1899-12-30T21:30:12"/>
    <d v="2012-08-09T21:30:12"/>
    <d v="2012-08-09T21:00:00"/>
    <x v="20"/>
    <d v="2012-08-09T21:00:00"/>
    <d v="2012-08-09T13:00:00"/>
    <x v="1192"/>
    <s v="Up"/>
    <n v="1"/>
    <n v="2.19"/>
    <n v="56.1"/>
    <n v="1"/>
    <n v="2"/>
    <n v="9.59"/>
    <n v="10.42"/>
    <n v="2"/>
    <s v="JBER"/>
  </r>
  <r>
    <d v="2012-08-09T00:00:00"/>
    <d v="1899-12-30T21:35:42"/>
    <d v="2012-08-09T21:35:42"/>
    <d v="2012-08-09T21:00:00"/>
    <x v="20"/>
    <d v="2012-08-09T21:00:00"/>
    <d v="2012-08-09T13:00:00"/>
    <x v="1193"/>
    <s v="Up"/>
    <n v="1"/>
    <n v="1.97"/>
    <n v="81.3"/>
    <n v="1"/>
    <n v="2"/>
    <n v="9.59"/>
    <n v="10.42"/>
    <n v="2"/>
    <s v="JBER"/>
  </r>
  <r>
    <d v="2012-08-09T00:00:00"/>
    <d v="1899-12-30T21:43:38"/>
    <d v="2012-08-09T21:43:38"/>
    <d v="2012-08-09T21:00:00"/>
    <x v="20"/>
    <d v="2012-08-09T21:00:00"/>
    <d v="2012-08-09T13:00:00"/>
    <x v="1194"/>
    <s v="Up"/>
    <n v="1"/>
    <n v="2.06"/>
    <n v="87.8"/>
    <n v="1"/>
    <n v="2"/>
    <n v="9.59"/>
    <n v="10.42"/>
    <n v="2"/>
    <s v="JBER"/>
  </r>
  <r>
    <d v="2012-08-09T00:00:00"/>
    <d v="1899-12-30T22:06:51"/>
    <d v="2012-08-09T22:06:51"/>
    <d v="2012-08-09T22:00:00"/>
    <x v="22"/>
    <d v="2012-08-09T21:00:00"/>
    <d v="2012-08-09T13:00:00"/>
    <x v="1195"/>
    <s v="Up"/>
    <n v="1"/>
    <n v="2.25"/>
    <n v="78.8"/>
    <n v="1"/>
    <n v="2"/>
    <n v="9.59"/>
    <n v="10.42"/>
    <n v="2"/>
    <s v="JBER"/>
  </r>
  <r>
    <d v="2012-08-09T00:00:00"/>
    <d v="1899-12-30T23:11:48"/>
    <d v="2012-08-09T23:11:48"/>
    <d v="2012-08-09T23:00:00"/>
    <x v="8"/>
    <d v="2012-08-10T00:00:00"/>
    <d v="2012-08-09T13:00:00"/>
    <x v="1196"/>
    <s v="Up"/>
    <n v="1"/>
    <n v="1.97"/>
    <n v="103.4"/>
    <n v="1"/>
    <n v="2"/>
    <n v="9.59"/>
    <n v="10.42"/>
    <n v="2"/>
    <s v="JBER"/>
  </r>
  <r>
    <d v="2012-08-09T00:00:00"/>
    <d v="1899-12-30T23:41:10"/>
    <d v="2012-08-09T23:41:10"/>
    <d v="2012-08-09T23:00:00"/>
    <x v="8"/>
    <d v="2012-08-10T00:00:00"/>
    <d v="2012-08-09T13:00:00"/>
    <x v="1197"/>
    <s v="Up"/>
    <n v="1"/>
    <n v="2.08"/>
    <n v="82.3"/>
    <n v="1"/>
    <n v="2"/>
    <n v="9.59"/>
    <n v="10.42"/>
    <n v="2"/>
    <s v="JBER"/>
  </r>
  <r>
    <d v="2012-08-09T00:00:00"/>
    <d v="1899-12-30T23:41:37"/>
    <d v="2012-08-09T23:41:37"/>
    <d v="2012-08-09T23:00:00"/>
    <x v="8"/>
    <d v="2012-08-10T00:00:00"/>
    <d v="2012-08-09T13:00:00"/>
    <x v="1198"/>
    <s v="Up"/>
    <n v="1"/>
    <n v="2.06"/>
    <n v="83.4"/>
    <n v="1"/>
    <n v="2"/>
    <n v="9.59"/>
    <n v="10.42"/>
    <n v="2"/>
    <s v="JBER"/>
  </r>
  <r>
    <d v="2012-08-10T00:00:00"/>
    <d v="1899-12-30T00:00:49"/>
    <d v="2012-08-10T00:00:49"/>
    <d v="2012-08-10T00:00:00"/>
    <x v="5"/>
    <d v="2012-08-10T00:00:00"/>
    <d v="2012-08-09T13:00:00"/>
    <x v="1199"/>
    <s v="Up"/>
    <n v="1"/>
    <n v="2.98"/>
    <n v="67.3"/>
    <n v="1"/>
    <n v="2"/>
    <n v="9.59"/>
    <n v="10.42"/>
    <n v="2"/>
    <s v="JBER"/>
  </r>
  <r>
    <d v="2012-08-10T00:00:00"/>
    <d v="1899-12-30T00:12:00"/>
    <d v="2012-08-10T00:12:00"/>
    <d v="2012-08-10T00:00:00"/>
    <x v="5"/>
    <d v="2012-08-10T00:00:00"/>
    <d v="2012-08-09T13:00:00"/>
    <x v="1200"/>
    <s v="Up"/>
    <n v="1"/>
    <n v="2.0099999999999998"/>
    <n v="71.3"/>
    <n v="1"/>
    <n v="2"/>
    <n v="9.59"/>
    <n v="10.42"/>
    <n v="2"/>
    <s v="JBER"/>
  </r>
  <r>
    <d v="2012-08-10T00:00:00"/>
    <d v="1899-12-30T00:36:40"/>
    <d v="2012-08-10T00:36:40"/>
    <d v="2012-08-10T00:00:00"/>
    <x v="5"/>
    <d v="2012-08-10T00:00:00"/>
    <d v="2012-08-09T13:00:00"/>
    <x v="1201"/>
    <s v="Up"/>
    <n v="1"/>
    <n v="2.04"/>
    <n v="92.4"/>
    <n v="1"/>
    <n v="2"/>
    <n v="9.59"/>
    <n v="10.42"/>
    <n v="2"/>
    <s v="JBER"/>
  </r>
  <r>
    <d v="2012-08-10T00:00:00"/>
    <d v="1899-12-30T01:10:40"/>
    <d v="2012-08-10T01:10:40"/>
    <d v="2012-08-10T01:00:00"/>
    <x v="6"/>
    <d v="2012-08-10T00:00:00"/>
    <d v="2012-08-10T00:53:00"/>
    <x v="1202"/>
    <s v="Up"/>
    <n v="1"/>
    <n v="2.91"/>
    <n v="76.400000000000006"/>
    <n v="1"/>
    <n v="2"/>
    <n v="9.59"/>
    <n v="10.42"/>
    <n v="2"/>
    <s v="JBER"/>
  </r>
  <r>
    <d v="2012-08-10T00:00:00"/>
    <d v="1899-12-30T03:10:56"/>
    <d v="2012-08-10T03:10:56"/>
    <d v="2012-08-10T03:00:00"/>
    <x v="4"/>
    <d v="2012-08-10T03:00:00"/>
    <d v="2012-08-10T00:53:00"/>
    <x v="1203"/>
    <s v="Up"/>
    <n v="1"/>
    <n v="5.36"/>
    <n v="92.3"/>
    <n v="1"/>
    <n v="2"/>
    <n v="9.59"/>
    <n v="10.42"/>
    <n v="2"/>
    <s v="JBER"/>
  </r>
  <r>
    <d v="2012-08-10T00:00:00"/>
    <d v="1899-12-30T05:07:21"/>
    <d v="2012-08-10T05:07:21"/>
    <d v="2012-08-10T05:00:00"/>
    <x v="18"/>
    <d v="2012-08-10T06:00:00"/>
    <d v="2012-08-10T00:53:00"/>
    <x v="1204"/>
    <s v="Up"/>
    <n v="1"/>
    <n v="1.95"/>
    <n v="90.9"/>
    <n v="1"/>
    <n v="2"/>
    <n v="9.59"/>
    <n v="10.42"/>
    <n v="2"/>
    <s v="JBER"/>
  </r>
  <r>
    <d v="2012-08-10T00:00:00"/>
    <d v="1899-12-30T06:02:10"/>
    <d v="2012-08-10T06:02:10"/>
    <d v="2012-08-10T06:00:00"/>
    <x v="7"/>
    <d v="2012-08-10T06:00:00"/>
    <d v="2012-08-10T00:53:00"/>
    <x v="1205"/>
    <s v="Up"/>
    <n v="1"/>
    <n v="2.0099999999999998"/>
    <n v="55.9"/>
    <n v="1"/>
    <n v="2"/>
    <n v="9.59"/>
    <n v="10.42"/>
    <n v="2"/>
    <s v="JBER"/>
  </r>
  <r>
    <d v="2012-08-10T00:00:00"/>
    <d v="1899-12-30T06:39:40"/>
    <d v="2012-08-10T06:39:40"/>
    <d v="2012-08-10T06:00:00"/>
    <x v="7"/>
    <d v="2012-08-10T06:00:00"/>
    <d v="2012-08-10T00:53:00"/>
    <x v="1206"/>
    <s v="Up"/>
    <n v="1"/>
    <n v="2.08"/>
    <n v="84.1"/>
    <n v="1"/>
    <n v="2"/>
    <n v="9.59"/>
    <n v="10.42"/>
    <n v="2"/>
    <s v="JBER"/>
  </r>
  <r>
    <d v="2012-08-10T00:00:00"/>
    <d v="1899-12-30T08:12:25"/>
    <d v="2012-08-10T08:12:25"/>
    <d v="2012-08-10T08:00:00"/>
    <x v="16"/>
    <d v="2012-08-10T09:00:00"/>
    <d v="2012-08-10T00:53:00"/>
    <x v="1207"/>
    <s v="Up"/>
    <n v="1"/>
    <n v="6.99"/>
    <n v="86.7"/>
    <n v="1"/>
    <n v="2"/>
    <n v="9.59"/>
    <n v="10.42"/>
    <n v="2"/>
    <s v="JBER"/>
  </r>
  <r>
    <d v="2012-08-10T00:00:00"/>
    <d v="1899-12-30T08:33:01"/>
    <d v="2012-08-10T08:33:01"/>
    <d v="2012-08-10T08:00:00"/>
    <x v="16"/>
    <d v="2012-08-10T09:00:00"/>
    <d v="2012-08-10T00:53:00"/>
    <x v="1208"/>
    <s v="Up"/>
    <n v="1"/>
    <n v="1.8"/>
    <n v="68.8"/>
    <n v="1"/>
    <n v="2"/>
    <n v="9.59"/>
    <n v="10.42"/>
    <n v="2"/>
    <s v="JBER"/>
  </r>
  <r>
    <d v="2012-08-10T00:00:00"/>
    <d v="1899-12-30T09:34:40"/>
    <d v="2012-08-10T09:34:40"/>
    <d v="2012-08-10T09:00:00"/>
    <x v="19"/>
    <d v="2012-08-10T09:00:00"/>
    <d v="2012-08-10T00:53:00"/>
    <x v="1209"/>
    <s v="Up"/>
    <n v="1"/>
    <n v="5.39"/>
    <n v="60.6"/>
    <n v="1"/>
    <n v="2"/>
    <n v="9.59"/>
    <n v="10.42"/>
    <n v="2"/>
    <s v="JBER"/>
  </r>
  <r>
    <d v="2012-08-10T00:00:00"/>
    <d v="1899-12-30T11:00:15"/>
    <d v="2012-08-10T11:00:15"/>
    <d v="2012-08-10T11:00:00"/>
    <x v="1"/>
    <d v="2012-08-10T12:00:00"/>
    <d v="2012-08-10T00:53:00"/>
    <x v="1210"/>
    <s v="Up"/>
    <n v="1"/>
    <n v="2.96"/>
    <n v="87.4"/>
    <n v="1"/>
    <n v="2"/>
    <n v="9.59"/>
    <n v="10.42"/>
    <n v="2"/>
    <s v="JBER"/>
  </r>
  <r>
    <d v="2012-08-10T00:00:00"/>
    <d v="1899-12-30T14:12:54"/>
    <d v="2012-08-10T14:12:54"/>
    <d v="2012-08-10T14:00:00"/>
    <x v="9"/>
    <d v="2012-08-10T15:00:00"/>
    <d v="2012-08-10T14:11:00"/>
    <x v="1211"/>
    <s v="Up"/>
    <n v="1"/>
    <n v="2.84"/>
    <n v="92.3"/>
    <n v="1"/>
    <n v="2"/>
    <n v="9.59"/>
    <n v="10.42"/>
    <n v="2"/>
    <s v="JBER"/>
  </r>
  <r>
    <d v="2012-08-10T00:00:00"/>
    <d v="1899-12-30T15:30:04"/>
    <d v="2012-08-10T15:30:04"/>
    <d v="2012-08-10T15:00:00"/>
    <x v="10"/>
    <d v="2012-08-10T15:00:00"/>
    <d v="2012-08-10T14:11:00"/>
    <x v="1212"/>
    <s v="Up"/>
    <n v="1"/>
    <n v="1.99"/>
    <n v="79.2"/>
    <n v="1"/>
    <n v="2"/>
    <n v="9.59"/>
    <n v="10.42"/>
    <n v="2"/>
    <s v="JBER"/>
  </r>
  <r>
    <d v="2012-08-10T00:00:00"/>
    <d v="1899-12-30T15:34:07"/>
    <d v="2012-08-10T15:34:07"/>
    <d v="2012-08-10T15:00:00"/>
    <x v="10"/>
    <d v="2012-08-10T15:00:00"/>
    <d v="2012-08-10T14:11:00"/>
    <x v="1213"/>
    <s v="Up"/>
    <n v="1"/>
    <n v="2.62"/>
    <n v="102.3"/>
    <n v="1"/>
    <n v="2"/>
    <n v="9.59"/>
    <n v="10.42"/>
    <n v="2"/>
    <s v="JBER"/>
  </r>
  <r>
    <d v="2012-08-10T00:00:00"/>
    <d v="1899-12-30T16:02:03"/>
    <d v="2012-08-10T16:02:03"/>
    <d v="2012-08-10T16:00:00"/>
    <x v="11"/>
    <d v="2012-08-10T15:00:00"/>
    <d v="2012-08-10T14:11:00"/>
    <x v="1214"/>
    <s v="Up"/>
    <n v="1"/>
    <n v="3.13"/>
    <n v="107.7"/>
    <n v="1"/>
    <n v="2"/>
    <n v="9.59"/>
    <n v="10.42"/>
    <n v="2"/>
    <s v="JBER"/>
  </r>
  <r>
    <d v="2012-08-10T00:00:00"/>
    <d v="1899-12-30T16:04:57"/>
    <d v="2012-08-10T16:04:57"/>
    <d v="2012-08-10T16:00:00"/>
    <x v="11"/>
    <d v="2012-08-10T15:00:00"/>
    <d v="2012-08-10T14:11:00"/>
    <x v="1215"/>
    <s v="Up"/>
    <n v="1"/>
    <n v="2.31"/>
    <n v="88.1"/>
    <n v="1"/>
    <n v="2"/>
    <n v="9.59"/>
    <n v="10.42"/>
    <n v="2"/>
    <s v="JBER"/>
  </r>
  <r>
    <d v="2012-08-10T00:00:00"/>
    <d v="1899-12-30T16:42:45"/>
    <d v="2012-08-10T16:42:45"/>
    <d v="2012-08-10T16:00:00"/>
    <x v="11"/>
    <d v="2012-08-10T18:00:00"/>
    <d v="2012-08-10T14:11:00"/>
    <x v="1216"/>
    <s v="Up"/>
    <n v="1"/>
    <n v="3.33"/>
    <n v="75.2"/>
    <n v="1"/>
    <n v="2"/>
    <n v="9.59"/>
    <n v="10.42"/>
    <n v="2"/>
    <s v="JBER"/>
  </r>
  <r>
    <d v="2012-08-10T00:00:00"/>
    <d v="1899-12-30T17:39:10"/>
    <d v="2012-08-10T17:39:10"/>
    <d v="2012-08-10T17:00:00"/>
    <x v="13"/>
    <d v="2012-08-10T18:00:00"/>
    <d v="2012-08-10T14:11:00"/>
    <x v="1217"/>
    <s v="Up"/>
    <n v="1"/>
    <n v="2.15"/>
    <n v="78.400000000000006"/>
    <n v="1"/>
    <n v="2"/>
    <n v="9.59"/>
    <n v="10.42"/>
    <n v="2"/>
    <s v="JBER"/>
  </r>
  <r>
    <d v="2012-08-10T00:00:00"/>
    <d v="1899-12-30T17:39:25"/>
    <d v="2012-08-10T17:39:25"/>
    <d v="2012-08-10T17:00:00"/>
    <x v="13"/>
    <d v="2012-08-10T18:00:00"/>
    <d v="2012-08-10T14:11:00"/>
    <x v="1218"/>
    <s v="Up"/>
    <n v="1"/>
    <n v="3.88"/>
    <n v="91.9"/>
    <n v="1"/>
    <n v="2"/>
    <n v="9.59"/>
    <n v="10.42"/>
    <n v="2"/>
    <s v="JBER"/>
  </r>
  <r>
    <d v="2012-08-10T00:00:00"/>
    <d v="1899-12-30T17:40:43"/>
    <d v="2012-08-10T17:40:43"/>
    <d v="2012-08-10T17:00:00"/>
    <x v="13"/>
    <d v="2012-08-10T18:00:00"/>
    <d v="2012-08-10T14:11:00"/>
    <x v="1219"/>
    <s v="Up"/>
    <n v="1"/>
    <n v="2.11"/>
    <n v="70.5"/>
    <n v="1"/>
    <n v="2"/>
    <n v="9.59"/>
    <n v="10.42"/>
    <n v="2"/>
    <s v="JBER"/>
  </r>
  <r>
    <d v="2012-08-10T00:00:00"/>
    <d v="1899-12-30T17:42:01"/>
    <d v="2012-08-10T17:42:01"/>
    <d v="2012-08-10T17:00:00"/>
    <x v="13"/>
    <d v="2012-08-10T18:00:00"/>
    <d v="2012-08-10T14:11:00"/>
    <x v="1220"/>
    <s v="Up"/>
    <n v="1"/>
    <n v="2.0299999999999998"/>
    <n v="101.3"/>
    <n v="1"/>
    <n v="2"/>
    <n v="9.59"/>
    <n v="10.42"/>
    <n v="2"/>
    <s v="JBER"/>
  </r>
  <r>
    <d v="2012-08-10T00:00:00"/>
    <d v="1899-12-30T17:43:41"/>
    <d v="2012-08-10T17:43:41"/>
    <d v="2012-08-10T17:00:00"/>
    <x v="13"/>
    <d v="2012-08-10T18:00:00"/>
    <d v="2012-08-10T14:11:00"/>
    <x v="1221"/>
    <s v="Up"/>
    <n v="1"/>
    <n v="2.39"/>
    <n v="79.099999999999994"/>
    <n v="1"/>
    <n v="2"/>
    <n v="9.59"/>
    <n v="10.42"/>
    <n v="2"/>
    <s v="JBER"/>
  </r>
  <r>
    <d v="2012-08-10T00:00:00"/>
    <d v="1899-12-30T19:38:53"/>
    <d v="2012-08-10T19:38:53"/>
    <d v="2012-08-10T19:00:00"/>
    <x v="23"/>
    <d v="2012-08-10T21:00:00"/>
    <d v="2012-08-10T14:11:00"/>
    <x v="1222"/>
    <s v="Up"/>
    <n v="1"/>
    <n v="2.1800000000000002"/>
    <n v="54.2"/>
    <n v="1"/>
    <n v="2"/>
    <n v="9.59"/>
    <n v="10.42"/>
    <n v="2"/>
    <s v="JBER"/>
  </r>
  <r>
    <d v="2012-08-10T00:00:00"/>
    <d v="1899-12-30T20:04:19"/>
    <d v="2012-08-10T20:04:19"/>
    <d v="2012-08-10T20:00:00"/>
    <x v="3"/>
    <d v="2012-08-10T21:00:00"/>
    <d v="2012-08-10T14:11:00"/>
    <x v="1223"/>
    <s v="Up"/>
    <n v="1"/>
    <n v="2.21"/>
    <n v="88.4"/>
    <n v="1"/>
    <n v="2"/>
    <n v="9.59"/>
    <n v="10.42"/>
    <n v="2"/>
    <s v="JBER"/>
  </r>
  <r>
    <d v="2012-08-10T00:00:00"/>
    <d v="1899-12-30T20:11:40"/>
    <d v="2012-08-10T20:11:40"/>
    <d v="2012-08-10T20:00:00"/>
    <x v="3"/>
    <d v="2012-08-10T21:00:00"/>
    <d v="2012-08-10T14:11:00"/>
    <x v="1224"/>
    <s v="Up"/>
    <n v="1"/>
    <n v="2.33"/>
    <n v="78.2"/>
    <n v="1"/>
    <n v="2"/>
    <n v="9.59"/>
    <n v="10.42"/>
    <n v="2"/>
    <s v="JBER"/>
  </r>
  <r>
    <d v="2012-08-10T00:00:00"/>
    <d v="1899-12-30T20:30:52"/>
    <d v="2012-08-10T20:30:52"/>
    <d v="2012-08-10T20:00:00"/>
    <x v="3"/>
    <d v="2012-08-10T21:00:00"/>
    <d v="2012-08-10T14:11:00"/>
    <x v="1225"/>
    <s v="Up"/>
    <n v="1"/>
    <n v="2.62"/>
    <n v="86"/>
    <n v="1"/>
    <n v="2"/>
    <n v="9.59"/>
    <n v="10.42"/>
    <n v="2"/>
    <s v="JBER"/>
  </r>
  <r>
    <d v="2012-08-10T00:00:00"/>
    <d v="1899-12-30T21:00:13"/>
    <d v="2012-08-10T21:00:13"/>
    <d v="2012-08-10T21:00:00"/>
    <x v="20"/>
    <d v="2012-08-10T21:00:00"/>
    <d v="2012-08-10T14:11:00"/>
    <x v="1226"/>
    <s v="Up"/>
    <n v="1"/>
    <n v="2.0699999999999998"/>
    <n v="62.1"/>
    <n v="1"/>
    <n v="2"/>
    <n v="9.59"/>
    <n v="10.42"/>
    <n v="2"/>
    <s v="JBER"/>
  </r>
  <r>
    <d v="2012-08-10T00:00:00"/>
    <d v="1899-12-30T21:05:41"/>
    <d v="2012-08-10T21:05:41"/>
    <d v="2012-08-10T21:00:00"/>
    <x v="20"/>
    <d v="2012-08-10T21:00:00"/>
    <d v="2012-08-10T14:11:00"/>
    <x v="1227"/>
    <s v="Up"/>
    <n v="1"/>
    <n v="2.93"/>
    <n v="100.8"/>
    <n v="1"/>
    <n v="2"/>
    <n v="9.59"/>
    <n v="10.42"/>
    <n v="2"/>
    <s v="JBER"/>
  </r>
  <r>
    <d v="2012-08-10T00:00:00"/>
    <d v="1899-12-30T21:09:48"/>
    <d v="2012-08-10T21:09:48"/>
    <d v="2012-08-10T21:00:00"/>
    <x v="20"/>
    <d v="2012-08-10T21:00:00"/>
    <d v="2012-08-10T14:11:00"/>
    <x v="1228"/>
    <s v="Up"/>
    <n v="1"/>
    <n v="2.13"/>
    <n v="88.5"/>
    <n v="1"/>
    <n v="2"/>
    <n v="9.59"/>
    <n v="10.42"/>
    <n v="2"/>
    <s v="JBER"/>
  </r>
  <r>
    <d v="2012-08-10T00:00:00"/>
    <d v="1899-12-30T21:39:31"/>
    <d v="2012-08-10T21:39:31"/>
    <d v="2012-08-10T21:00:00"/>
    <x v="20"/>
    <d v="2012-08-10T21:00:00"/>
    <d v="2012-08-10T14:11:00"/>
    <x v="1229"/>
    <s v="Up"/>
    <n v="1"/>
    <n v="2.39"/>
    <n v="95.6"/>
    <n v="1"/>
    <n v="2"/>
    <n v="9.59"/>
    <n v="10.42"/>
    <n v="2"/>
    <s v="JBER"/>
  </r>
  <r>
    <d v="2012-08-10T00:00:00"/>
    <d v="1899-12-30T21:41:41"/>
    <d v="2012-08-10T21:41:41"/>
    <d v="2012-08-10T21:00:00"/>
    <x v="20"/>
    <d v="2012-08-10T21:00:00"/>
    <d v="2012-08-10T14:11:00"/>
    <x v="1230"/>
    <s v="Up"/>
    <n v="1"/>
    <n v="2.02"/>
    <n v="112"/>
    <n v="1"/>
    <n v="2"/>
    <n v="9.59"/>
    <n v="10.42"/>
    <n v="2"/>
    <s v="JBER"/>
  </r>
  <r>
    <d v="2012-08-10T00:00:00"/>
    <d v="1899-12-30T22:06:35"/>
    <d v="2012-08-10T22:06:35"/>
    <d v="2012-08-10T22:00:00"/>
    <x v="22"/>
    <d v="2012-08-10T21:00:00"/>
    <d v="2012-08-10T14:11:00"/>
    <x v="1231"/>
    <s v="Up"/>
    <n v="1"/>
    <n v="2.13"/>
    <n v="91.6"/>
    <n v="1"/>
    <n v="2"/>
    <n v="9.59"/>
    <n v="10.42"/>
    <n v="2"/>
    <s v="JBER"/>
  </r>
  <r>
    <d v="2012-08-10T00:00:00"/>
    <d v="1899-12-30T23:34:22"/>
    <d v="2012-08-10T23:34:22"/>
    <d v="2012-08-10T23:00:00"/>
    <x v="8"/>
    <d v="2012-08-11T00:00:00"/>
    <d v="2012-08-10T14:11:00"/>
    <x v="1232"/>
    <s v="Up"/>
    <n v="1"/>
    <n v="4.8099999999999996"/>
    <n v="82.1"/>
    <n v="1"/>
    <n v="2"/>
    <n v="9.59"/>
    <n v="10.42"/>
    <n v="2"/>
    <s v="JBER"/>
  </r>
  <r>
    <d v="2012-08-10T00:00:00"/>
    <d v="1899-12-30T23:44:53"/>
    <d v="2012-08-10T23:44:53"/>
    <d v="2012-08-10T23:00:00"/>
    <x v="8"/>
    <d v="2012-08-11T00:00:00"/>
    <d v="2012-08-10T14:11:00"/>
    <x v="1233"/>
    <s v="Up"/>
    <n v="1"/>
    <n v="3.71"/>
    <n v="76.2"/>
    <n v="1"/>
    <n v="2"/>
    <n v="9.59"/>
    <n v="10.42"/>
    <n v="2"/>
    <s v="JBER"/>
  </r>
  <r>
    <d v="2012-08-11T00:00:00"/>
    <d v="1899-12-30T00:06:03"/>
    <d v="2012-08-11T00:06:03"/>
    <d v="2012-08-11T00:00:00"/>
    <x v="5"/>
    <d v="2012-08-11T00:00:00"/>
    <d v="2012-08-10T14:11:00"/>
    <x v="1234"/>
    <s v="Up"/>
    <n v="1"/>
    <n v="2.13"/>
    <n v="72"/>
    <n v="1"/>
    <n v="2"/>
    <n v="9.59"/>
    <n v="10.42"/>
    <n v="2"/>
    <s v="JBER"/>
  </r>
  <r>
    <d v="2012-08-11T00:00:00"/>
    <d v="1899-12-30T00:08:58"/>
    <d v="2012-08-11T00:08:58"/>
    <d v="2012-08-11T00:00:00"/>
    <x v="5"/>
    <d v="2012-08-11T00:00:00"/>
    <d v="2012-08-10T14:11:00"/>
    <x v="1235"/>
    <s v="Up"/>
    <n v="1"/>
    <n v="2.11"/>
    <n v="81.599999999999994"/>
    <n v="1"/>
    <n v="2"/>
    <n v="9.59"/>
    <n v="10.42"/>
    <n v="2"/>
    <s v="JBER"/>
  </r>
  <r>
    <d v="2012-08-11T00:00:00"/>
    <d v="1899-12-30T00:13:59"/>
    <d v="2012-08-11T00:13:59"/>
    <d v="2012-08-11T00:00:00"/>
    <x v="5"/>
    <d v="2012-08-11T00:00:00"/>
    <d v="2012-08-10T14:11:00"/>
    <x v="1236"/>
    <s v="Up"/>
    <n v="1"/>
    <n v="2.41"/>
    <n v="100.3"/>
    <n v="1"/>
    <n v="2"/>
    <n v="9.59"/>
    <n v="10.42"/>
    <n v="2"/>
    <s v="JBER"/>
  </r>
  <r>
    <d v="2012-08-11T00:00:00"/>
    <d v="1899-12-30T00:32:42"/>
    <d v="2012-08-11T00:32:42"/>
    <d v="2012-08-11T00:00:00"/>
    <x v="5"/>
    <d v="2012-08-11T00:00:00"/>
    <d v="2012-08-10T14:11:00"/>
    <x v="1237"/>
    <s v="Up"/>
    <n v="1"/>
    <n v="2.2599999999999998"/>
    <n v="88.4"/>
    <n v="1"/>
    <n v="2"/>
    <n v="9.59"/>
    <n v="10.42"/>
    <n v="2"/>
    <s v="JBER"/>
  </r>
  <r>
    <d v="2012-08-11T00:00:00"/>
    <d v="1899-12-30T00:41:34"/>
    <d v="2012-08-11T00:41:34"/>
    <d v="2012-08-11T00:00:00"/>
    <x v="5"/>
    <d v="2012-08-11T00:00:00"/>
    <d v="2012-08-10T14:11:00"/>
    <x v="1238"/>
    <s v="Up"/>
    <n v="1"/>
    <n v="3.77"/>
    <n v="64.7"/>
    <n v="1"/>
    <n v="2"/>
    <n v="9.59"/>
    <n v="10.42"/>
    <n v="2"/>
    <s v="JBER"/>
  </r>
  <r>
    <d v="2012-08-11T00:00:00"/>
    <d v="1899-12-30T01:10:17"/>
    <d v="2012-08-11T01:10:17"/>
    <d v="2012-08-11T01:00:00"/>
    <x v="6"/>
    <d v="2012-08-11T00:00:00"/>
    <d v="2012-08-10T14:11:00"/>
    <x v="1239"/>
    <s v="Up"/>
    <n v="1"/>
    <n v="6.25"/>
    <n v="60.5"/>
    <n v="1"/>
    <n v="2"/>
    <n v="9.59"/>
    <n v="10.42"/>
    <n v="2"/>
    <s v="JBER"/>
  </r>
  <r>
    <d v="2012-08-11T00:00:00"/>
    <d v="1899-12-30T04:35:17"/>
    <d v="2012-08-11T04:35:17"/>
    <d v="2012-08-11T04:00:00"/>
    <x v="0"/>
    <d v="2012-08-11T06:00:00"/>
    <d v="2012-08-11T02:08:00"/>
    <x v="1240"/>
    <s v="Up"/>
    <n v="1"/>
    <n v="3.83"/>
    <n v="62.5"/>
    <n v="1"/>
    <n v="2"/>
    <n v="9.59"/>
    <n v="10.42"/>
    <n v="2"/>
    <s v="JBER"/>
  </r>
  <r>
    <d v="2012-08-11T00:00:00"/>
    <d v="1899-12-30T04:35:27"/>
    <d v="2012-08-11T04:35:27"/>
    <d v="2012-08-11T04:00:00"/>
    <x v="0"/>
    <d v="2012-08-11T06:00:00"/>
    <d v="2012-08-11T02:08:00"/>
    <x v="1241"/>
    <s v="Up"/>
    <n v="1"/>
    <n v="3.41"/>
    <n v="89.6"/>
    <n v="1"/>
    <n v="2"/>
    <n v="9.59"/>
    <n v="10.42"/>
    <n v="2"/>
    <s v="JBER"/>
  </r>
  <r>
    <d v="2012-08-11T00:00:00"/>
    <d v="1899-12-30T05:01:41"/>
    <d v="2012-08-11T05:01:41"/>
    <d v="2012-08-11T05:00:00"/>
    <x v="18"/>
    <d v="2012-08-11T06:00:00"/>
    <d v="2012-08-11T02:08:00"/>
    <x v="1242"/>
    <s v="Up"/>
    <n v="1"/>
    <n v="2.86"/>
    <n v="81.599999999999994"/>
    <n v="1"/>
    <n v="2"/>
    <n v="9.59"/>
    <n v="10.42"/>
    <n v="2"/>
    <s v="JBER"/>
  </r>
  <r>
    <d v="2012-08-11T00:00:00"/>
    <d v="1899-12-30T05:42:29"/>
    <d v="2012-08-11T05:42:29"/>
    <d v="2012-08-11T05:00:00"/>
    <x v="18"/>
    <d v="2012-08-11T06:00:00"/>
    <d v="2012-08-11T02:08:00"/>
    <x v="1243"/>
    <s v="Up"/>
    <n v="1"/>
    <n v="2.1"/>
    <n v="103.6"/>
    <n v="1"/>
    <n v="2"/>
    <n v="9.59"/>
    <n v="10.42"/>
    <n v="2"/>
    <s v="JBER"/>
  </r>
  <r>
    <d v="2012-08-11T00:00:00"/>
    <d v="1899-12-30T06:40:29"/>
    <d v="2012-08-11T06:40:29"/>
    <d v="2012-08-11T06:00:00"/>
    <x v="7"/>
    <d v="2012-08-11T06:00:00"/>
    <d v="2012-08-11T02:08:00"/>
    <x v="1244"/>
    <s v="Up"/>
    <n v="1"/>
    <n v="2.0499999999999998"/>
    <n v="91.5"/>
    <n v="1"/>
    <n v="2"/>
    <n v="9.59"/>
    <n v="10.42"/>
    <n v="2"/>
    <s v="JBER"/>
  </r>
  <r>
    <d v="2012-08-11T00:00:00"/>
    <d v="1899-12-30T06:44:39"/>
    <d v="2012-08-11T06:44:39"/>
    <d v="2012-08-11T06:00:00"/>
    <x v="7"/>
    <d v="2012-08-11T06:00:00"/>
    <d v="2012-08-11T02:08:00"/>
    <x v="1245"/>
    <s v="Up"/>
    <n v="1"/>
    <n v="1.87"/>
    <n v="91.1"/>
    <n v="1"/>
    <n v="2"/>
    <n v="9.59"/>
    <n v="10.42"/>
    <n v="2"/>
    <s v="JBER"/>
  </r>
  <r>
    <d v="2012-08-11T00:00:00"/>
    <d v="1899-12-30T07:12:27"/>
    <d v="2012-08-11T07:12:27"/>
    <d v="2012-08-11T07:00:00"/>
    <x v="15"/>
    <d v="2012-08-11T06:00:00"/>
    <d v="2012-08-11T02:08:00"/>
    <x v="1246"/>
    <s v="Up"/>
    <n v="1"/>
    <n v="7.41"/>
    <n v="73.099999999999994"/>
    <n v="1"/>
    <n v="2"/>
    <n v="9.59"/>
    <n v="10.42"/>
    <n v="2"/>
    <s v="JBER"/>
  </r>
  <r>
    <d v="2012-08-11T00:00:00"/>
    <d v="1899-12-30T08:10:13"/>
    <d v="2012-08-11T08:10:13"/>
    <d v="2012-08-11T08:00:00"/>
    <x v="16"/>
    <d v="2012-08-11T09:00:00"/>
    <d v="2012-08-11T02:08:00"/>
    <x v="1247"/>
    <s v="Up"/>
    <n v="1"/>
    <n v="4.92"/>
    <n v="63.7"/>
    <n v="1"/>
    <n v="2"/>
    <n v="9.59"/>
    <n v="10.42"/>
    <n v="2"/>
    <s v="JBER"/>
  </r>
  <r>
    <d v="2012-08-11T00:00:00"/>
    <d v="1899-12-30T09:06:08"/>
    <d v="2012-08-11T09:06:08"/>
    <d v="2012-08-11T09:00:00"/>
    <x v="19"/>
    <d v="2012-08-11T09:00:00"/>
    <d v="2012-08-11T02:08:00"/>
    <x v="1248"/>
    <s v="Up"/>
    <n v="1"/>
    <n v="3.16"/>
    <n v="75.400000000000006"/>
    <n v="1"/>
    <n v="2"/>
    <n v="9.59"/>
    <n v="10.42"/>
    <n v="2"/>
    <s v="JBER"/>
  </r>
  <r>
    <d v="2012-08-11T00:00:00"/>
    <d v="1899-12-30T09:11:39"/>
    <d v="2012-08-11T09:11:39"/>
    <d v="2012-08-11T09:00:00"/>
    <x v="19"/>
    <d v="2012-08-11T09:00:00"/>
    <d v="2012-08-11T02:08:00"/>
    <x v="1249"/>
    <s v="Up"/>
    <n v="1"/>
    <n v="1.85"/>
    <n v="85.3"/>
    <n v="1"/>
    <n v="2"/>
    <n v="9.59"/>
    <n v="10.42"/>
    <n v="2"/>
    <s v="JBER"/>
  </r>
  <r>
    <d v="2012-08-11T00:00:00"/>
    <d v="1899-12-30T10:11:21"/>
    <d v="2012-08-11T10:11:21"/>
    <d v="2012-08-11T10:00:00"/>
    <x v="17"/>
    <d v="2012-08-11T09:00:00"/>
    <d v="2012-08-11T02:08:00"/>
    <x v="1250"/>
    <s v="Up"/>
    <n v="1"/>
    <n v="2.8"/>
    <n v="64.400000000000006"/>
    <n v="1"/>
    <n v="2"/>
    <n v="9.59"/>
    <n v="10.42"/>
    <n v="2"/>
    <s v="JBER"/>
  </r>
  <r>
    <d v="2012-08-11T00:00:00"/>
    <d v="1899-12-30T10:30:06"/>
    <d v="2012-08-11T10:30:06"/>
    <d v="2012-08-11T10:00:00"/>
    <x v="17"/>
    <d v="2012-08-11T12:00:00"/>
    <d v="2012-08-11T02:08:00"/>
    <x v="1251"/>
    <s v="Up"/>
    <n v="1"/>
    <n v="2.64"/>
    <n v="85.8"/>
    <n v="1"/>
    <n v="2"/>
    <n v="9.59"/>
    <n v="10.42"/>
    <n v="2"/>
    <s v="JBER"/>
  </r>
  <r>
    <d v="2012-08-11T00:00:00"/>
    <d v="1899-12-30T11:06:20"/>
    <d v="2012-08-11T11:06:20"/>
    <d v="2012-08-11T11:00:00"/>
    <x v="1"/>
    <d v="2012-08-11T12:00:00"/>
    <d v="2012-08-11T02:08:00"/>
    <x v="1252"/>
    <s v="Up"/>
    <n v="1"/>
    <n v="1.81"/>
    <n v="86.6"/>
    <n v="1"/>
    <n v="2"/>
    <n v="9.59"/>
    <n v="10.42"/>
    <n v="2"/>
    <s v="JBER"/>
  </r>
  <r>
    <d v="2012-08-11T00:00:00"/>
    <d v="1899-12-30T11:35:32"/>
    <d v="2012-08-11T11:35:32"/>
    <d v="2012-08-11T11:00:00"/>
    <x v="1"/>
    <d v="2012-08-11T12:00:00"/>
    <d v="2012-08-11T02:08:00"/>
    <x v="1253"/>
    <s v="Up"/>
    <n v="1"/>
    <n v="2.99"/>
    <n v="82.9"/>
    <n v="1"/>
    <n v="2"/>
    <n v="9.59"/>
    <n v="10.42"/>
    <n v="2"/>
    <s v="JBER"/>
  </r>
  <r>
    <d v="2012-08-11T00:00:00"/>
    <d v="1899-12-30T12:03:24"/>
    <d v="2012-08-11T12:03:24"/>
    <d v="2012-08-11T12:00:00"/>
    <x v="21"/>
    <d v="2012-08-11T12:00:00"/>
    <d v="2012-08-11T02:08:00"/>
    <x v="1254"/>
    <s v="Up"/>
    <n v="1"/>
    <n v="2.91"/>
    <n v="65.400000000000006"/>
    <n v="1"/>
    <n v="2"/>
    <n v="9.59"/>
    <n v="10.42"/>
    <n v="2"/>
    <s v="JBER"/>
  </r>
  <r>
    <d v="2012-08-11T00:00:00"/>
    <d v="1899-12-30T12:08:22"/>
    <d v="2012-08-11T12:08:22"/>
    <d v="2012-08-11T12:00:00"/>
    <x v="21"/>
    <d v="2012-08-11T12:00:00"/>
    <d v="2012-08-11T02:08:00"/>
    <x v="1255"/>
    <s v="Up"/>
    <n v="1"/>
    <n v="2.89"/>
    <n v="82.5"/>
    <n v="1"/>
    <n v="2"/>
    <n v="9.59"/>
    <n v="10.42"/>
    <n v="2"/>
    <s v="JBER"/>
  </r>
  <r>
    <d v="2012-08-11T00:00:00"/>
    <d v="1899-12-30T12:38:43"/>
    <d v="2012-08-11T12:38:43"/>
    <d v="2012-08-11T12:00:00"/>
    <x v="21"/>
    <d v="2012-08-11T12:00:00"/>
    <d v="2012-08-11T02:08:00"/>
    <x v="1256"/>
    <s v="Up"/>
    <n v="1"/>
    <n v="2.16"/>
    <n v="79"/>
    <n v="1"/>
    <n v="2"/>
    <n v="9.59"/>
    <n v="10.42"/>
    <n v="2"/>
    <s v="JBER"/>
  </r>
  <r>
    <d v="2012-08-11T00:00:00"/>
    <d v="1899-12-30T14:34:23"/>
    <d v="2012-08-11T14:34:23"/>
    <d v="2012-08-11T14:00:00"/>
    <x v="9"/>
    <d v="2012-08-11T15:00:00"/>
    <d v="2012-08-11T02:08:00"/>
    <x v="1257"/>
    <s v="Up"/>
    <n v="1"/>
    <n v="1.25"/>
    <n v="77.8"/>
    <n v="1"/>
    <n v="2"/>
    <n v="9.59"/>
    <n v="10.42"/>
    <n v="2"/>
    <s v="JBER"/>
  </r>
  <r>
    <d v="2012-08-11T00:00:00"/>
    <d v="1899-12-30T15:02:32"/>
    <d v="2012-08-11T15:02:32"/>
    <d v="2012-08-11T15:00:00"/>
    <x v="10"/>
    <d v="2012-08-11T15:00:00"/>
    <d v="2012-08-11T02:08:00"/>
    <x v="1258"/>
    <s v="Up"/>
    <n v="1"/>
    <n v="2.71"/>
    <n v="72.900000000000006"/>
    <n v="1"/>
    <n v="2"/>
    <n v="9.59"/>
    <n v="10.42"/>
    <n v="2"/>
    <s v="JBER"/>
  </r>
  <r>
    <d v="2012-08-11T00:00:00"/>
    <d v="1899-12-30T15:14:16"/>
    <d v="2012-08-11T15:14:16"/>
    <d v="2012-08-11T15:00:00"/>
    <x v="10"/>
    <d v="2012-08-11T15:00:00"/>
    <d v="2012-08-11T02:08:00"/>
    <x v="1259"/>
    <s v="Up"/>
    <n v="1"/>
    <n v="2.68"/>
    <n v="74.099999999999994"/>
    <n v="1"/>
    <n v="2"/>
    <n v="9.59"/>
    <n v="10.42"/>
    <n v="2"/>
    <s v="JBER"/>
  </r>
  <r>
    <d v="2012-08-11T00:00:00"/>
    <d v="1899-12-30T16:04:14"/>
    <d v="2012-08-11T16:04:14"/>
    <d v="2012-08-11T16:00:00"/>
    <x v="11"/>
    <d v="2012-08-11T15:00:00"/>
    <d v="2012-08-11T15:42:00"/>
    <x v="1260"/>
    <s v="Up"/>
    <n v="1"/>
    <n v="2.0699999999999998"/>
    <n v="78.099999999999994"/>
    <n v="1"/>
    <n v="2"/>
    <n v="9.59"/>
    <n v="10.42"/>
    <n v="2"/>
    <s v="JBER"/>
  </r>
  <r>
    <d v="2012-08-11T00:00:00"/>
    <d v="1899-12-30T16:10:38"/>
    <d v="2012-08-11T16:10:38"/>
    <d v="2012-08-11T16:00:00"/>
    <x v="11"/>
    <d v="2012-08-11T15:00:00"/>
    <d v="2012-08-11T15:42:00"/>
    <x v="1261"/>
    <s v="Up"/>
    <n v="1"/>
    <n v="2.0499999999999998"/>
    <n v="107.2"/>
    <n v="1"/>
    <n v="2"/>
    <n v="9.59"/>
    <n v="10.42"/>
    <n v="2"/>
    <s v="JBER"/>
  </r>
  <r>
    <d v="2012-08-11T00:00:00"/>
    <d v="1899-12-30T17:12:14"/>
    <d v="2012-08-11T17:12:14"/>
    <d v="2012-08-11T17:00:00"/>
    <x v="13"/>
    <d v="2012-08-11T18:00:00"/>
    <d v="2012-08-11T15:42:00"/>
    <x v="1262"/>
    <s v="Up"/>
    <n v="1"/>
    <n v="2.1"/>
    <n v="99.7"/>
    <n v="1"/>
    <n v="2"/>
    <n v="9.59"/>
    <n v="10.42"/>
    <n v="2"/>
    <s v="JBER"/>
  </r>
  <r>
    <d v="2012-08-11T00:00:00"/>
    <d v="1899-12-30T17:43:51"/>
    <d v="2012-08-11T17:43:51"/>
    <d v="2012-08-11T17:00:00"/>
    <x v="13"/>
    <d v="2012-08-11T18:00:00"/>
    <d v="2012-08-11T15:42:00"/>
    <x v="1263"/>
    <s v="Up"/>
    <n v="1"/>
    <n v="2.42"/>
    <n v="78.3"/>
    <n v="1"/>
    <n v="2"/>
    <n v="9.59"/>
    <n v="10.42"/>
    <n v="2"/>
    <s v="JBER"/>
  </r>
  <r>
    <d v="2012-08-11T00:00:00"/>
    <d v="1899-12-30T18:07:33"/>
    <d v="2012-08-11T18:07:33"/>
    <d v="2012-08-11T18:00:00"/>
    <x v="14"/>
    <d v="2012-08-11T18:00:00"/>
    <d v="2012-08-11T15:42:00"/>
    <x v="1264"/>
    <s v="Up"/>
    <n v="1"/>
    <n v="7.06"/>
    <n v="70.7"/>
    <n v="1"/>
    <n v="2"/>
    <n v="9.59"/>
    <n v="10.42"/>
    <n v="2"/>
    <s v="JBER"/>
  </r>
  <r>
    <d v="2012-08-11T00:00:00"/>
    <d v="1899-12-30T18:38:40"/>
    <d v="2012-08-11T18:38:40"/>
    <d v="2012-08-11T18:00:00"/>
    <x v="14"/>
    <d v="2012-08-11T18:00:00"/>
    <d v="2012-08-11T15:42:00"/>
    <x v="1265"/>
    <s v="Up"/>
    <n v="1"/>
    <n v="2.08"/>
    <n v="91.5"/>
    <n v="1"/>
    <n v="2"/>
    <n v="9.59"/>
    <n v="10.42"/>
    <n v="2"/>
    <s v="JBER"/>
  </r>
  <r>
    <d v="2012-08-11T00:00:00"/>
    <d v="1899-12-30T19:01:02"/>
    <d v="2012-08-11T19:01:02"/>
    <d v="2012-08-11T19:00:00"/>
    <x v="23"/>
    <d v="2012-08-11T18:00:00"/>
    <d v="2012-08-11T15:42:00"/>
    <x v="1266"/>
    <s v="Up"/>
    <n v="1"/>
    <n v="2.09"/>
    <n v="83.1"/>
    <n v="1"/>
    <n v="2"/>
    <n v="9.59"/>
    <n v="10.42"/>
    <n v="2"/>
    <s v="JBER"/>
  </r>
  <r>
    <d v="2012-08-11T00:00:00"/>
    <d v="1899-12-30T19:07:47"/>
    <d v="2012-08-11T19:07:47"/>
    <d v="2012-08-11T19:00:00"/>
    <x v="23"/>
    <d v="2012-08-11T18:00:00"/>
    <d v="2012-08-11T15:42:00"/>
    <x v="1267"/>
    <s v="Up"/>
    <n v="1"/>
    <n v="2.64"/>
    <n v="78.2"/>
    <n v="1"/>
    <n v="2"/>
    <n v="9.59"/>
    <n v="10.42"/>
    <n v="2"/>
    <s v="JBER"/>
  </r>
  <r>
    <d v="2012-08-11T00:00:00"/>
    <d v="1899-12-30T19:07:52"/>
    <d v="2012-08-11T19:07:52"/>
    <d v="2012-08-11T19:00:00"/>
    <x v="23"/>
    <d v="2012-08-11T18:00:00"/>
    <d v="2012-08-11T15:42:00"/>
    <x v="1268"/>
    <s v="Up"/>
    <n v="1"/>
    <n v="2.17"/>
    <n v="123.7"/>
    <n v="1"/>
    <n v="2"/>
    <n v="9.59"/>
    <n v="10.42"/>
    <n v="2"/>
    <s v="JBER"/>
  </r>
  <r>
    <d v="2012-08-11T00:00:00"/>
    <d v="1899-12-30T19:08:02"/>
    <d v="2012-08-11T19:08:02"/>
    <d v="2012-08-11T19:00:00"/>
    <x v="23"/>
    <d v="2012-08-11T18:00:00"/>
    <d v="2012-08-11T15:42:00"/>
    <x v="1269"/>
    <s v="Up"/>
    <n v="1"/>
    <n v="2.23"/>
    <n v="87.3"/>
    <n v="1"/>
    <n v="2"/>
    <n v="9.59"/>
    <n v="10.42"/>
    <n v="2"/>
    <s v="JBER"/>
  </r>
  <r>
    <d v="2012-08-11T00:00:00"/>
    <d v="1899-12-30T19:32:50"/>
    <d v="2012-08-11T19:32:50"/>
    <d v="2012-08-11T19:00:00"/>
    <x v="23"/>
    <d v="2012-08-11T21:00:00"/>
    <d v="2012-08-11T15:42:00"/>
    <x v="1270"/>
    <s v="Up"/>
    <n v="1"/>
    <n v="2.1800000000000002"/>
    <n v="82.1"/>
    <n v="1"/>
    <n v="2"/>
    <n v="9.59"/>
    <n v="10.42"/>
    <n v="2"/>
    <s v="JBER"/>
  </r>
  <r>
    <d v="2012-08-11T00:00:00"/>
    <d v="1899-12-30T19:40:41"/>
    <d v="2012-08-11T19:40:41"/>
    <d v="2012-08-11T19:00:00"/>
    <x v="23"/>
    <d v="2012-08-11T21:00:00"/>
    <d v="2012-08-11T15:42:00"/>
    <x v="1271"/>
    <s v="Up"/>
    <n v="1"/>
    <n v="3.71"/>
    <n v="70.8"/>
    <n v="1"/>
    <n v="2"/>
    <n v="9.59"/>
    <n v="10.42"/>
    <n v="2"/>
    <s v="JBER"/>
  </r>
  <r>
    <d v="2012-08-11T00:00:00"/>
    <d v="1899-12-30T20:06:36"/>
    <d v="2012-08-11T20:06:36"/>
    <d v="2012-08-11T20:00:00"/>
    <x v="3"/>
    <d v="2012-08-11T21:00:00"/>
    <d v="2012-08-11T15:42:00"/>
    <x v="1272"/>
    <s v="Up"/>
    <n v="1"/>
    <n v="2.06"/>
    <n v="86.5"/>
    <n v="1"/>
    <n v="2"/>
    <n v="9.59"/>
    <n v="10.42"/>
    <n v="2"/>
    <s v="JBER"/>
  </r>
  <r>
    <d v="2012-08-11T00:00:00"/>
    <d v="1899-12-30T20:08:48"/>
    <d v="2012-08-11T20:08:48"/>
    <d v="2012-08-11T20:00:00"/>
    <x v="3"/>
    <d v="2012-08-11T21:00:00"/>
    <d v="2012-08-11T15:42:00"/>
    <x v="1273"/>
    <s v="Up"/>
    <n v="1"/>
    <n v="2.5099999999999998"/>
    <n v="80.400000000000006"/>
    <n v="1"/>
    <n v="2"/>
    <n v="9.59"/>
    <n v="10.42"/>
    <n v="2"/>
    <s v="JBER"/>
  </r>
  <r>
    <d v="2012-08-11T00:00:00"/>
    <d v="1899-12-30T20:09:05"/>
    <d v="2012-08-11T20:09:05"/>
    <d v="2012-08-11T20:00:00"/>
    <x v="3"/>
    <d v="2012-08-11T21:00:00"/>
    <d v="2012-08-11T15:42:00"/>
    <x v="945"/>
    <s v="Up"/>
    <n v="1"/>
    <n v="2.46"/>
    <n v="74.099999999999994"/>
    <n v="1"/>
    <n v="2"/>
    <n v="9.59"/>
    <n v="10.42"/>
    <n v="2"/>
    <s v="JBER"/>
  </r>
  <r>
    <d v="2012-08-11T00:00:00"/>
    <d v="1899-12-30T20:09:58"/>
    <d v="2012-08-11T20:09:58"/>
    <d v="2012-08-11T20:00:00"/>
    <x v="3"/>
    <d v="2012-08-11T21:00:00"/>
    <d v="2012-08-11T15:42:00"/>
    <x v="1274"/>
    <s v="Up"/>
    <n v="1"/>
    <n v="1.95"/>
    <n v="56.8"/>
    <n v="1"/>
    <n v="2"/>
    <n v="9.59"/>
    <n v="10.42"/>
    <n v="2"/>
    <s v="JBER"/>
  </r>
  <r>
    <d v="2012-08-11T00:00:00"/>
    <d v="1899-12-30T20:38:37"/>
    <d v="2012-08-11T20:38:37"/>
    <d v="2012-08-11T20:00:00"/>
    <x v="3"/>
    <d v="2012-08-11T21:00:00"/>
    <d v="2012-08-11T15:42:00"/>
    <x v="1275"/>
    <s v="Up"/>
    <n v="1"/>
    <n v="3.63"/>
    <n v="77.2"/>
    <n v="1"/>
    <n v="2"/>
    <n v="9.59"/>
    <n v="10.42"/>
    <n v="2"/>
    <s v="JBER"/>
  </r>
  <r>
    <d v="2012-08-11T00:00:00"/>
    <d v="1899-12-30T21:13:52"/>
    <d v="2012-08-11T21:13:52"/>
    <d v="2012-08-11T21:00:00"/>
    <x v="20"/>
    <d v="2012-08-11T21:00:00"/>
    <d v="2012-08-11T15:42:00"/>
    <x v="1276"/>
    <s v="Up"/>
    <n v="1"/>
    <n v="4.03"/>
    <n v="78.599999999999994"/>
    <n v="1"/>
    <n v="2"/>
    <n v="9.59"/>
    <n v="10.42"/>
    <n v="2"/>
    <s v="JBER"/>
  </r>
  <r>
    <d v="2012-08-11T00:00:00"/>
    <d v="1899-12-30T21:40:00"/>
    <d v="2012-08-11T21:40:00"/>
    <d v="2012-08-11T21:00:00"/>
    <x v="20"/>
    <d v="2012-08-11T21:00:00"/>
    <d v="2012-08-11T15:42:00"/>
    <x v="1277"/>
    <s v="Up"/>
    <n v="1"/>
    <n v="1.9"/>
    <n v="86.2"/>
    <n v="1"/>
    <n v="2"/>
    <n v="9.59"/>
    <n v="10.42"/>
    <n v="2"/>
    <s v="JBER"/>
  </r>
  <r>
    <d v="2012-08-11T00:00:00"/>
    <d v="1899-12-30T22:06:52"/>
    <d v="2012-08-11T22:06:52"/>
    <d v="2012-08-11T22:00:00"/>
    <x v="22"/>
    <d v="2012-08-11T21:00:00"/>
    <d v="2012-08-11T15:42:00"/>
    <x v="1278"/>
    <s v="Up"/>
    <n v="1"/>
    <n v="2.21"/>
    <n v="94.7"/>
    <n v="1"/>
    <n v="2"/>
    <n v="9.59"/>
    <n v="10.42"/>
    <n v="2"/>
    <s v="JBER"/>
  </r>
  <r>
    <d v="2012-08-11T00:00:00"/>
    <d v="1899-12-30T22:07:50"/>
    <d v="2012-08-11T22:07:50"/>
    <d v="2012-08-11T22:00:00"/>
    <x v="22"/>
    <d v="2012-08-11T21:00:00"/>
    <d v="2012-08-11T15:42:00"/>
    <x v="1279"/>
    <s v="Up"/>
    <n v="1"/>
    <n v="2.5"/>
    <n v="84.5"/>
    <n v="1"/>
    <n v="2"/>
    <n v="9.59"/>
    <n v="10.42"/>
    <n v="2"/>
    <s v="JBER"/>
  </r>
  <r>
    <d v="2012-08-11T00:00:00"/>
    <d v="1899-12-30T22:42:14"/>
    <d v="2012-08-11T22:42:14"/>
    <d v="2012-08-11T22:00:00"/>
    <x v="22"/>
    <d v="2012-08-12T00:00:00"/>
    <d v="2012-08-11T15:42:00"/>
    <x v="1280"/>
    <s v="Up"/>
    <n v="1"/>
    <n v="2.08"/>
    <n v="64.900000000000006"/>
    <n v="1"/>
    <n v="2"/>
    <n v="9.59"/>
    <n v="10.42"/>
    <n v="2"/>
    <s v="JBER"/>
  </r>
  <r>
    <d v="2012-08-11T00:00:00"/>
    <d v="1899-12-30T23:05:35"/>
    <d v="2012-08-11T23:05:35"/>
    <d v="2012-08-11T23:00:00"/>
    <x v="8"/>
    <d v="2012-08-12T00:00:00"/>
    <d v="2012-08-11T15:42:00"/>
    <x v="1281"/>
    <s v="Up"/>
    <n v="1"/>
    <n v="1.97"/>
    <n v="85.2"/>
    <n v="1"/>
    <n v="2"/>
    <n v="9.59"/>
    <n v="10.42"/>
    <n v="2"/>
    <s v="JBER"/>
  </r>
  <r>
    <d v="2012-08-11T00:00:00"/>
    <d v="1899-12-30T23:35:55"/>
    <d v="2012-08-11T23:35:55"/>
    <d v="2012-08-11T23:00:00"/>
    <x v="8"/>
    <d v="2012-08-12T00:00:00"/>
    <d v="2012-08-11T15:42:00"/>
    <x v="1282"/>
    <s v="Up"/>
    <n v="1"/>
    <n v="2.4700000000000002"/>
    <n v="95.5"/>
    <n v="1"/>
    <n v="2"/>
    <n v="9.59"/>
    <n v="10.42"/>
    <n v="2"/>
    <s v="JBER"/>
  </r>
  <r>
    <d v="2012-08-12T00:00:00"/>
    <d v="1899-12-30T00:05:08"/>
    <d v="2012-08-12T00:05:08"/>
    <d v="2012-08-12T00:00:00"/>
    <x v="5"/>
    <d v="2012-08-12T00:00:00"/>
    <d v="2012-08-11T15:42:00"/>
    <x v="1283"/>
    <s v="Up"/>
    <n v="1"/>
    <n v="3.72"/>
    <n v="75.3"/>
    <n v="1"/>
    <n v="2"/>
    <n v="9.59"/>
    <n v="10.42"/>
    <n v="2"/>
    <s v="JBER"/>
  </r>
  <r>
    <d v="2012-08-12T00:00:00"/>
    <d v="1899-12-30T00:33:16"/>
    <d v="2012-08-12T00:33:16"/>
    <d v="2012-08-12T00:00:00"/>
    <x v="5"/>
    <d v="2012-08-12T00:00:00"/>
    <d v="2012-08-11T15:42:00"/>
    <x v="1284"/>
    <s v="Up"/>
    <n v="1"/>
    <n v="2.71"/>
    <n v="105.7"/>
    <n v="1"/>
    <n v="2"/>
    <n v="9.59"/>
    <n v="10.42"/>
    <n v="2"/>
    <s v="JBER"/>
  </r>
  <r>
    <d v="2012-08-12T00:00:00"/>
    <d v="1899-12-30T01:07:45"/>
    <d v="2012-08-12T01:07:45"/>
    <d v="2012-08-12T01:00:00"/>
    <x v="6"/>
    <d v="2012-08-12T00:00:00"/>
    <d v="2012-08-11T15:42:00"/>
    <x v="1285"/>
    <s v="Up"/>
    <n v="1"/>
    <n v="4.84"/>
    <n v="82.2"/>
    <n v="1"/>
    <n v="2"/>
    <n v="9.59"/>
    <n v="10.42"/>
    <n v="2"/>
    <s v="JBER"/>
  </r>
  <r>
    <d v="2012-08-12T00:00:00"/>
    <d v="1899-12-30T01:08:26"/>
    <d v="2012-08-12T01:08:26"/>
    <d v="2012-08-12T01:00:00"/>
    <x v="6"/>
    <d v="2012-08-12T00:00:00"/>
    <d v="2012-08-11T15:42:00"/>
    <x v="1286"/>
    <s v="Up"/>
    <n v="1"/>
    <n v="4.01"/>
    <n v="72.5"/>
    <n v="1"/>
    <n v="2"/>
    <n v="9.59"/>
    <n v="10.42"/>
    <n v="2"/>
    <s v="JBER"/>
  </r>
  <r>
    <d v="2012-08-12T00:00:00"/>
    <d v="1899-12-30T02:11:01"/>
    <d v="2012-08-12T02:11:01"/>
    <d v="2012-08-12T02:00:00"/>
    <x v="2"/>
    <d v="2012-08-12T03:00:00"/>
    <d v="2012-08-11T15:42:00"/>
    <x v="1287"/>
    <s v="Up"/>
    <n v="1"/>
    <n v="7.7"/>
    <n v="71.7"/>
    <n v="1"/>
    <n v="2"/>
    <n v="9.59"/>
    <n v="10.42"/>
    <n v="2"/>
    <s v="JBER"/>
  </r>
  <r>
    <d v="2012-08-12T00:00:00"/>
    <d v="1899-12-30T03:34:29"/>
    <d v="2012-08-12T03:34:29"/>
    <d v="2012-08-12T03:00:00"/>
    <x v="4"/>
    <d v="2012-08-12T03:00:00"/>
    <d v="2012-08-12T03:24:00"/>
    <x v="993"/>
    <s v="Up"/>
    <n v="1"/>
    <n v="2.5299999999999998"/>
    <n v="89.3"/>
    <n v="1"/>
    <n v="2"/>
    <n v="9.59"/>
    <n v="10.42"/>
    <n v="2"/>
    <s v="JBER"/>
  </r>
  <r>
    <d v="2012-08-12T00:00:00"/>
    <d v="1899-12-30T03:43:11"/>
    <d v="2012-08-12T03:43:11"/>
    <d v="2012-08-12T03:00:00"/>
    <x v="4"/>
    <d v="2012-08-12T03:00:00"/>
    <d v="2012-08-12T03:24:00"/>
    <x v="1288"/>
    <s v="Up"/>
    <n v="1"/>
    <n v="1.76"/>
    <n v="86.9"/>
    <n v="1"/>
    <n v="2"/>
    <n v="9.59"/>
    <n v="10.42"/>
    <n v="2"/>
    <s v="JBER"/>
  </r>
  <r>
    <d v="2012-08-12T00:00:00"/>
    <d v="1899-12-30T04:09:16"/>
    <d v="2012-08-12T04:09:16"/>
    <d v="2012-08-12T04:00:00"/>
    <x v="0"/>
    <d v="2012-08-12T03:00:00"/>
    <d v="2012-08-12T03:24:00"/>
    <x v="1289"/>
    <s v="Up"/>
    <n v="1"/>
    <n v="3.06"/>
    <n v="86.7"/>
    <n v="1"/>
    <n v="2"/>
    <n v="9.59"/>
    <n v="10.42"/>
    <n v="2"/>
    <s v="JBER"/>
  </r>
  <r>
    <d v="2012-08-12T00:00:00"/>
    <d v="1899-12-30T04:38:31"/>
    <d v="2012-08-12T04:38:31"/>
    <d v="2012-08-12T04:00:00"/>
    <x v="0"/>
    <d v="2012-08-12T06:00:00"/>
    <d v="2012-08-12T03:24:00"/>
    <x v="1290"/>
    <s v="Up"/>
    <n v="1"/>
    <n v="1.37"/>
    <n v="72"/>
    <n v="1"/>
    <n v="2"/>
    <n v="9.59"/>
    <n v="10.42"/>
    <n v="2"/>
    <s v="JBER"/>
  </r>
  <r>
    <d v="2012-08-12T00:00:00"/>
    <d v="1899-12-30T06:03:46"/>
    <d v="2012-08-12T06:03:46"/>
    <d v="2012-08-12T06:00:00"/>
    <x v="7"/>
    <d v="2012-08-12T06:00:00"/>
    <d v="2012-08-12T03:24:00"/>
    <x v="1291"/>
    <s v="Up"/>
    <n v="1"/>
    <n v="2.69"/>
    <n v="80.099999999999994"/>
    <n v="1"/>
    <n v="2"/>
    <n v="9.59"/>
    <n v="10.42"/>
    <n v="2"/>
    <s v="JBER"/>
  </r>
  <r>
    <d v="2012-08-12T00:00:00"/>
    <d v="1899-12-30T07:31:04"/>
    <d v="2012-08-12T07:31:04"/>
    <d v="2012-08-12T07:00:00"/>
    <x v="15"/>
    <d v="2012-08-12T09:00:00"/>
    <d v="2012-08-12T03:24:00"/>
    <x v="1292"/>
    <s v="Up"/>
    <n v="1"/>
    <n v="2.66"/>
    <n v="103.9"/>
    <n v="1"/>
    <n v="2"/>
    <n v="9.59"/>
    <n v="10.42"/>
    <n v="2"/>
    <s v="JBER"/>
  </r>
  <r>
    <d v="2012-08-12T00:00:00"/>
    <d v="1899-12-30T07:35:27"/>
    <d v="2012-08-12T07:35:27"/>
    <d v="2012-08-12T07:00:00"/>
    <x v="15"/>
    <d v="2012-08-12T09:00:00"/>
    <d v="2012-08-12T03:24:00"/>
    <x v="1293"/>
    <s v="Up"/>
    <n v="1"/>
    <n v="2.4900000000000002"/>
    <n v="68.900000000000006"/>
    <n v="1"/>
    <n v="2"/>
    <n v="9.59"/>
    <n v="10.42"/>
    <n v="2"/>
    <s v="JBER"/>
  </r>
  <r>
    <d v="2012-08-12T00:00:00"/>
    <d v="1899-12-30T08:06:42"/>
    <d v="2012-08-12T08:06:42"/>
    <d v="2012-08-12T08:00:00"/>
    <x v="16"/>
    <d v="2012-08-12T09:00:00"/>
    <d v="2012-08-12T03:24:00"/>
    <x v="1294"/>
    <s v="Up"/>
    <n v="1"/>
    <n v="2.38"/>
    <n v="97.9"/>
    <n v="1"/>
    <n v="2"/>
    <n v="9.59"/>
    <n v="10.42"/>
    <n v="2"/>
    <s v="JBER"/>
  </r>
  <r>
    <d v="2012-08-12T00:00:00"/>
    <d v="1899-12-30T08:33:59"/>
    <d v="2012-08-12T08:33:59"/>
    <d v="2012-08-12T08:00:00"/>
    <x v="16"/>
    <d v="2012-08-12T09:00:00"/>
    <d v="2012-08-12T03:24:00"/>
    <x v="1295"/>
    <s v="Up"/>
    <n v="1"/>
    <n v="2.19"/>
    <n v="75.400000000000006"/>
    <n v="1"/>
    <n v="2"/>
    <n v="9.59"/>
    <n v="10.42"/>
    <n v="2"/>
    <s v="JBER"/>
  </r>
  <r>
    <d v="2012-08-12T00:00:00"/>
    <d v="1899-12-30T10:10:45"/>
    <d v="2012-08-12T10:10:45"/>
    <d v="2012-08-12T10:00:00"/>
    <x v="17"/>
    <d v="2012-08-12T09:00:00"/>
    <d v="2012-08-12T03:24:00"/>
    <x v="1296"/>
    <s v="Up"/>
    <n v="1"/>
    <n v="2.2400000000000002"/>
    <n v="103.6"/>
    <n v="1"/>
    <n v="2"/>
    <n v="9.59"/>
    <n v="10.42"/>
    <n v="2"/>
    <s v="JBER"/>
  </r>
  <r>
    <d v="2012-08-12T00:00:00"/>
    <d v="1899-12-30T10:12:15"/>
    <d v="2012-08-12T10:12:15"/>
    <d v="2012-08-12T10:00:00"/>
    <x v="17"/>
    <d v="2012-08-12T09:00:00"/>
    <d v="2012-08-12T03:24:00"/>
    <x v="1297"/>
    <s v="Up"/>
    <n v="1"/>
    <n v="2.52"/>
    <n v="77.3"/>
    <n v="1"/>
    <n v="2"/>
    <n v="9.59"/>
    <n v="10.42"/>
    <n v="2"/>
    <s v="JBER"/>
  </r>
  <r>
    <d v="2012-08-12T00:00:00"/>
    <d v="1899-12-30T12:03:48"/>
    <d v="2012-08-12T12:03:48"/>
    <d v="2012-08-12T12:00:00"/>
    <x v="21"/>
    <d v="2012-08-12T12:00:00"/>
    <d v="2012-08-12T03:24:00"/>
    <x v="1298"/>
    <s v="Up"/>
    <n v="1"/>
    <n v="3.67"/>
    <n v="89.6"/>
    <n v="1"/>
    <n v="2"/>
    <n v="9.59"/>
    <n v="10.42"/>
    <n v="2"/>
    <s v="JBER"/>
  </r>
  <r>
    <d v="2012-08-12T00:00:00"/>
    <d v="1899-12-30T14:06:05"/>
    <d v="2012-08-12T14:06:05"/>
    <d v="2012-08-12T14:00:00"/>
    <x v="9"/>
    <d v="2012-08-12T15:00:00"/>
    <d v="2012-08-12T03:24:00"/>
    <x v="1299"/>
    <s v="Up"/>
    <n v="1"/>
    <n v="1.49"/>
    <n v="84.2"/>
    <n v="1"/>
    <n v="2"/>
    <n v="9.59"/>
    <n v="10.42"/>
    <n v="2"/>
    <s v="JBER"/>
  </r>
  <r>
    <d v="2012-08-12T00:00:00"/>
    <d v="1899-12-30T15:33:01"/>
    <d v="2012-08-12T15:33:01"/>
    <d v="2012-08-12T15:00:00"/>
    <x v="10"/>
    <d v="2012-08-12T15:00:00"/>
    <d v="2012-08-12T03:24:00"/>
    <x v="1300"/>
    <s v="Up"/>
    <n v="1"/>
    <n v="2.87"/>
    <n v="75.599999999999994"/>
    <n v="1"/>
    <n v="2"/>
    <n v="9.59"/>
    <n v="10.42"/>
    <n v="2"/>
    <s v="JBER"/>
  </r>
  <r>
    <d v="2012-08-12T00:00:00"/>
    <d v="1899-12-30T15:35:44"/>
    <d v="2012-08-12T15:35:44"/>
    <d v="2012-08-12T15:00:00"/>
    <x v="10"/>
    <d v="2012-08-12T15:00:00"/>
    <d v="2012-08-12T03:24:00"/>
    <x v="1301"/>
    <s v="Up"/>
    <n v="1"/>
    <n v="1.99"/>
    <n v="79.8"/>
    <n v="1"/>
    <n v="2"/>
    <n v="9.59"/>
    <n v="10.42"/>
    <n v="2"/>
    <s v="JBER"/>
  </r>
  <r>
    <d v="2012-08-12T00:00:00"/>
    <d v="1899-12-30T17:03:25"/>
    <d v="2012-08-12T17:03:25"/>
    <d v="2012-08-12T17:00:00"/>
    <x v="13"/>
    <d v="2012-08-12T18:00:00"/>
    <d v="2012-08-12T03:24:00"/>
    <x v="1302"/>
    <s v="Up"/>
    <n v="1"/>
    <n v="2.79"/>
    <n v="77.8"/>
    <n v="1"/>
    <n v="2"/>
    <n v="9.59"/>
    <n v="10.42"/>
    <n v="2"/>
    <s v="JBER"/>
  </r>
  <r>
    <d v="2012-08-12T00:00:00"/>
    <d v="1899-12-30T17:39:16"/>
    <d v="2012-08-12T17:39:16"/>
    <d v="2012-08-12T17:00:00"/>
    <x v="13"/>
    <d v="2012-08-12T18:00:00"/>
    <d v="2012-08-12T17:18:00"/>
    <x v="1303"/>
    <s v="Up"/>
    <n v="1"/>
    <n v="5.39"/>
    <n v="57.6"/>
    <n v="1"/>
    <n v="2"/>
    <n v="9.59"/>
    <n v="10.42"/>
    <n v="2"/>
    <s v="JBER"/>
  </r>
  <r>
    <d v="2012-08-12T00:00:00"/>
    <d v="1899-12-30T17:43:21"/>
    <d v="2012-08-12T17:43:21"/>
    <d v="2012-08-12T17:00:00"/>
    <x v="13"/>
    <d v="2012-08-12T18:00:00"/>
    <d v="2012-08-12T17:18:00"/>
    <x v="1304"/>
    <s v="Up"/>
    <n v="1"/>
    <n v="2.98"/>
    <n v="78.2"/>
    <n v="1"/>
    <n v="2"/>
    <n v="9.59"/>
    <n v="10.42"/>
    <n v="2"/>
    <s v="JBER"/>
  </r>
  <r>
    <d v="2012-08-12T00:00:00"/>
    <d v="1899-12-30T18:33:19"/>
    <d v="2012-08-12T18:33:19"/>
    <d v="2012-08-12T18:00:00"/>
    <x v="14"/>
    <d v="2012-08-12T18:00:00"/>
    <d v="2012-08-12T17:18:00"/>
    <x v="1305"/>
    <s v="Up"/>
    <n v="1"/>
    <n v="2.09"/>
    <n v="93"/>
    <n v="1"/>
    <n v="2"/>
    <n v="9.59"/>
    <n v="10.42"/>
    <n v="2"/>
    <s v="JBER"/>
  </r>
  <r>
    <d v="2012-08-12T00:00:00"/>
    <d v="1899-12-30T18:37:07"/>
    <d v="2012-08-12T18:37:07"/>
    <d v="2012-08-12T18:00:00"/>
    <x v="14"/>
    <d v="2012-08-12T18:00:00"/>
    <d v="2012-08-12T17:18:00"/>
    <x v="1306"/>
    <s v="Up"/>
    <n v="1"/>
    <n v="2.2799999999999998"/>
    <n v="80.3"/>
    <n v="1"/>
    <n v="2"/>
    <n v="9.59"/>
    <n v="10.42"/>
    <n v="2"/>
    <s v="JBER"/>
  </r>
  <r>
    <d v="2012-08-12T00:00:00"/>
    <d v="1899-12-30T19:01:54"/>
    <d v="2012-08-12T19:01:54"/>
    <d v="2012-08-12T19:00:00"/>
    <x v="23"/>
    <d v="2012-08-12T18:00:00"/>
    <d v="2012-08-12T17:18:00"/>
    <x v="1307"/>
    <s v="Up"/>
    <n v="1"/>
    <n v="1.91"/>
    <n v="87.4"/>
    <n v="1"/>
    <n v="2"/>
    <n v="9.59"/>
    <n v="10.42"/>
    <n v="2"/>
    <s v="JBER"/>
  </r>
  <r>
    <d v="2012-08-12T00:00:00"/>
    <d v="1899-12-30T19:39:48"/>
    <d v="2012-08-12T19:39:48"/>
    <d v="2012-08-12T19:00:00"/>
    <x v="23"/>
    <d v="2012-08-12T21:00:00"/>
    <d v="2012-08-12T17:18:00"/>
    <x v="1308"/>
    <s v="Up"/>
    <n v="1"/>
    <n v="3.6"/>
    <n v="88.7"/>
    <n v="1"/>
    <n v="2"/>
    <n v="9.59"/>
    <n v="10.42"/>
    <n v="2"/>
    <s v="JBER"/>
  </r>
  <r>
    <d v="2012-08-12T00:00:00"/>
    <d v="1899-12-30T19:43:22"/>
    <d v="2012-08-12T19:43:22"/>
    <d v="2012-08-12T19:00:00"/>
    <x v="23"/>
    <d v="2012-08-12T21:00:00"/>
    <d v="2012-08-12T17:18:00"/>
    <x v="1309"/>
    <s v="Up"/>
    <n v="1"/>
    <n v="5.66"/>
    <n v="61.5"/>
    <n v="1"/>
    <n v="2"/>
    <n v="9.59"/>
    <n v="10.42"/>
    <n v="2"/>
    <s v="JBER"/>
  </r>
  <r>
    <d v="2012-08-12T00:00:00"/>
    <d v="1899-12-30T20:30:07"/>
    <d v="2012-08-12T20:30:07"/>
    <d v="2012-08-12T20:00:00"/>
    <x v="3"/>
    <d v="2012-08-12T21:00:00"/>
    <d v="2012-08-12T17:18:00"/>
    <x v="1310"/>
    <s v="Up"/>
    <n v="1"/>
    <n v="2.34"/>
    <n v="72.3"/>
    <n v="1"/>
    <n v="2"/>
    <n v="9.59"/>
    <n v="10.42"/>
    <n v="2"/>
    <s v="JBER"/>
  </r>
  <r>
    <d v="2012-08-12T00:00:00"/>
    <d v="1899-12-30T20:35:13"/>
    <d v="2012-08-12T20:35:13"/>
    <d v="2012-08-12T20:00:00"/>
    <x v="3"/>
    <d v="2012-08-12T21:00:00"/>
    <d v="2012-08-12T17:18:00"/>
    <x v="1311"/>
    <s v="Up"/>
    <n v="1"/>
    <n v="3.59"/>
    <n v="92.3"/>
    <n v="1"/>
    <n v="2"/>
    <n v="9.59"/>
    <n v="10.42"/>
    <n v="2"/>
    <s v="JBER"/>
  </r>
  <r>
    <d v="2012-08-12T00:00:00"/>
    <d v="1899-12-30T20:39:55"/>
    <d v="2012-08-12T20:39:55"/>
    <d v="2012-08-12T20:00:00"/>
    <x v="3"/>
    <d v="2012-08-12T21:00:00"/>
    <d v="2012-08-12T17:18:00"/>
    <x v="1312"/>
    <s v="Up"/>
    <n v="1"/>
    <n v="1.5"/>
    <n v="90.6"/>
    <n v="1"/>
    <n v="2"/>
    <n v="9.59"/>
    <n v="10.42"/>
    <n v="2"/>
    <s v="JBER"/>
  </r>
  <r>
    <d v="2012-08-12T00:00:00"/>
    <d v="1899-12-30T21:42:22"/>
    <d v="2012-08-12T21:42:22"/>
    <d v="2012-08-12T21:00:00"/>
    <x v="20"/>
    <d v="2012-08-12T21:00:00"/>
    <d v="2012-08-12T17:18:00"/>
    <x v="1313"/>
    <s v="Up"/>
    <n v="1"/>
    <n v="1.71"/>
    <n v="88"/>
    <n v="1"/>
    <n v="2"/>
    <n v="9.59"/>
    <n v="10.42"/>
    <n v="2"/>
    <s v="JBER"/>
  </r>
  <r>
    <d v="2012-08-12T00:00:00"/>
    <d v="1899-12-30T22:38:44"/>
    <d v="2012-08-12T22:38:44"/>
    <d v="2012-08-12T22:00:00"/>
    <x v="22"/>
    <d v="2012-08-13T00:00:00"/>
    <d v="2012-08-12T17:18:00"/>
    <x v="1314"/>
    <s v="Up"/>
    <n v="1"/>
    <n v="2.71"/>
    <n v="71.7"/>
    <n v="1"/>
    <n v="2"/>
    <n v="9.59"/>
    <n v="10.42"/>
    <n v="2"/>
    <s v="JBER"/>
  </r>
  <r>
    <d v="2012-08-12T00:00:00"/>
    <d v="1899-12-30T23:00:34"/>
    <d v="2012-08-12T23:00:34"/>
    <d v="2012-08-12T23:00:00"/>
    <x v="8"/>
    <d v="2012-08-13T00:00:00"/>
    <d v="2012-08-12T17:18:00"/>
    <x v="1315"/>
    <s v="Up"/>
    <n v="1"/>
    <n v="2.2000000000000002"/>
    <n v="98.5"/>
    <n v="1"/>
    <n v="2"/>
    <n v="9.59"/>
    <n v="10.42"/>
    <n v="2"/>
    <s v="JBER"/>
  </r>
  <r>
    <d v="2012-08-12T00:00:00"/>
    <d v="1899-12-30T23:43:43"/>
    <d v="2012-08-12T23:43:43"/>
    <d v="2012-08-12T23:00:00"/>
    <x v="8"/>
    <d v="2012-08-13T00:00:00"/>
    <d v="2012-08-12T17:18:00"/>
    <x v="1316"/>
    <s v="Up"/>
    <n v="1"/>
    <n v="2.04"/>
    <n v="68.8"/>
    <n v="1"/>
    <n v="2"/>
    <n v="9.59"/>
    <n v="10.42"/>
    <n v="2"/>
    <s v="JBER"/>
  </r>
  <r>
    <d v="2012-08-13T00:00:00"/>
    <d v="1899-12-30T00:37:25"/>
    <d v="2012-08-13T00:37:25"/>
    <d v="2012-08-13T00:00:00"/>
    <x v="5"/>
    <d v="2012-08-13T00:00:00"/>
    <d v="2012-08-12T17:18:00"/>
    <x v="1207"/>
    <s v="Up"/>
    <n v="1"/>
    <n v="3.64"/>
    <n v="64.400000000000006"/>
    <n v="1"/>
    <n v="2"/>
    <n v="9.59"/>
    <n v="10.42"/>
    <n v="2"/>
    <s v="JBER"/>
  </r>
  <r>
    <d v="2012-08-13T00:00:00"/>
    <d v="1899-12-30T01:06:10"/>
    <d v="2012-08-13T01:06:10"/>
    <d v="2012-08-13T01:00:00"/>
    <x v="6"/>
    <d v="2012-08-13T00:00:00"/>
    <d v="2012-08-12T17:18:00"/>
    <x v="1317"/>
    <s v="Up"/>
    <n v="1"/>
    <n v="2.69"/>
    <n v="87.1"/>
    <n v="1"/>
    <n v="2"/>
    <n v="9.59"/>
    <n v="10.42"/>
    <n v="2"/>
    <s v="JBER"/>
  </r>
  <r>
    <d v="2012-08-13T00:00:00"/>
    <d v="1899-12-30T04:44:07"/>
    <d v="2012-08-13T04:44:07"/>
    <d v="2012-08-13T04:00:00"/>
    <x v="0"/>
    <d v="2012-08-13T06:00:00"/>
    <d v="2012-08-13T04:35:00"/>
    <x v="1318"/>
    <s v="Up"/>
    <n v="1"/>
    <n v="2.1"/>
    <n v="85.4"/>
    <n v="1"/>
    <n v="2"/>
    <n v="9.59"/>
    <n v="10.42"/>
    <n v="2"/>
    <s v="JBER"/>
  </r>
  <r>
    <d v="2012-08-13T00:00:00"/>
    <d v="1899-12-30T05:02:06"/>
    <d v="2012-08-13T05:02:06"/>
    <d v="2012-08-13T05:00:00"/>
    <x v="18"/>
    <d v="2012-08-13T06:00:00"/>
    <d v="2012-08-13T04:35:00"/>
    <x v="1319"/>
    <s v="Up"/>
    <n v="1"/>
    <n v="2.81"/>
    <n v="65.2"/>
    <n v="1"/>
    <n v="2"/>
    <n v="9.59"/>
    <n v="10.42"/>
    <n v="2"/>
    <s v="JBER"/>
  </r>
  <r>
    <d v="2012-08-13T00:00:00"/>
    <d v="1899-12-30T07:00:05"/>
    <d v="2012-08-13T07:00:05"/>
    <d v="2012-08-13T07:00:00"/>
    <x v="15"/>
    <d v="2012-08-13T06:00:00"/>
    <d v="2012-08-13T04:35:00"/>
    <x v="1320"/>
    <s v="Up"/>
    <n v="1"/>
    <n v="1.84"/>
    <n v="70.3"/>
    <n v="1"/>
    <n v="2"/>
    <n v="9.59"/>
    <n v="10.42"/>
    <n v="2"/>
    <s v="JBER"/>
  </r>
  <r>
    <d v="2012-08-13T00:00:00"/>
    <d v="1899-12-30T08:31:00"/>
    <d v="2012-08-13T08:31:00"/>
    <d v="2012-08-13T08:00:00"/>
    <x v="16"/>
    <d v="2012-08-13T09:00:00"/>
    <d v="2012-08-13T04:35:00"/>
    <x v="1321"/>
    <s v="Up"/>
    <n v="1"/>
    <n v="2.57"/>
    <n v="85.8"/>
    <n v="1"/>
    <n v="2"/>
    <n v="9.59"/>
    <n v="10.42"/>
    <n v="2"/>
    <s v="JBER"/>
  </r>
  <r>
    <d v="2012-08-13T00:00:00"/>
    <d v="1899-12-30T09:09:04"/>
    <d v="2012-08-13T09:09:04"/>
    <d v="2012-08-13T09:00:00"/>
    <x v="19"/>
    <d v="2012-08-13T09:00:00"/>
    <d v="2012-08-13T04:35:00"/>
    <x v="1322"/>
    <s v="Up"/>
    <n v="1"/>
    <n v="0.87"/>
    <n v="45.3"/>
    <n v="1"/>
    <n v="2"/>
    <n v="9.59"/>
    <n v="10.42"/>
    <n v="2"/>
    <s v="JBER"/>
  </r>
  <r>
    <d v="2012-08-13T00:00:00"/>
    <d v="1899-12-30T09:13:10"/>
    <d v="2012-08-13T09:13:10"/>
    <d v="2012-08-13T09:00:00"/>
    <x v="19"/>
    <d v="2012-08-13T09:00:00"/>
    <d v="2012-08-13T04:35:00"/>
    <x v="1323"/>
    <s v="Up"/>
    <n v="1"/>
    <n v="3.99"/>
    <n v="68.400000000000006"/>
    <n v="1"/>
    <n v="2"/>
    <n v="9.59"/>
    <n v="10.42"/>
    <n v="2"/>
    <s v="JBER"/>
  </r>
  <r>
    <d v="2012-08-13T00:00:00"/>
    <d v="1899-12-30T11:32:23"/>
    <d v="2012-08-13T11:32:23"/>
    <d v="2012-08-13T11:00:00"/>
    <x v="1"/>
    <d v="2012-08-13T12:00:00"/>
    <d v="2012-08-13T04:35:00"/>
    <x v="1324"/>
    <s v="Up"/>
    <n v="1"/>
    <n v="2.2799999999999998"/>
    <n v="76.400000000000006"/>
    <n v="1"/>
    <n v="2"/>
    <n v="9.59"/>
    <n v="10.42"/>
    <n v="2"/>
    <s v="JBER"/>
  </r>
  <r>
    <d v="2012-08-13T00:00:00"/>
    <d v="1899-12-30T13:01:15"/>
    <d v="2012-08-13T13:01:15"/>
    <d v="2012-08-13T13:00:00"/>
    <x v="12"/>
    <d v="2012-08-13T12:00:00"/>
    <d v="2012-08-13T04:35:00"/>
    <x v="1325"/>
    <s v="Up"/>
    <n v="1"/>
    <n v="3.45"/>
    <n v="67.3"/>
    <n v="1"/>
    <n v="2"/>
    <n v="9.59"/>
    <n v="10.42"/>
    <n v="2"/>
    <s v="JBER"/>
  </r>
  <r>
    <d v="2012-08-13T00:00:00"/>
    <d v="1899-12-30T13:01:15"/>
    <d v="2012-08-13T13:01:15"/>
    <d v="2012-08-13T13:00:00"/>
    <x v="12"/>
    <d v="2012-08-13T12:00:00"/>
    <d v="2012-08-13T04:35:00"/>
    <x v="1325"/>
    <s v="Up"/>
    <n v="1"/>
    <n v="4.32"/>
    <n v="60.6"/>
    <n v="1"/>
    <n v="2"/>
    <n v="9.59"/>
    <n v="10.42"/>
    <n v="2"/>
    <s v="JBER"/>
  </r>
  <r>
    <d v="2012-08-13T00:00:00"/>
    <d v="1899-12-30T14:39:01"/>
    <d v="2012-08-13T14:39:01"/>
    <d v="2012-08-13T14:00:00"/>
    <x v="9"/>
    <d v="2012-08-13T15:00:00"/>
    <d v="2012-08-13T04:35:00"/>
    <x v="1326"/>
    <s v="Up"/>
    <n v="1"/>
    <n v="3.86"/>
    <n v="90.5"/>
    <n v="1"/>
    <n v="2"/>
    <n v="9.59"/>
    <n v="10.42"/>
    <n v="2"/>
    <s v="JBER"/>
  </r>
  <r>
    <d v="2012-08-13T00:00:00"/>
    <d v="1899-12-30T15:32:27"/>
    <d v="2012-08-13T15:32:27"/>
    <d v="2012-08-13T15:00:00"/>
    <x v="10"/>
    <d v="2012-08-13T15:00:00"/>
    <d v="2012-08-13T04:35:00"/>
    <x v="1327"/>
    <s v="Up"/>
    <n v="1"/>
    <n v="2.82"/>
    <n v="79"/>
    <n v="1"/>
    <n v="2"/>
    <n v="9.59"/>
    <n v="10.42"/>
    <n v="2"/>
    <s v="JBER"/>
  </r>
  <r>
    <d v="2012-08-13T00:00:00"/>
    <d v="1899-12-30T15:39:52"/>
    <d v="2012-08-13T15:39:52"/>
    <d v="2012-08-13T15:00:00"/>
    <x v="10"/>
    <d v="2012-08-13T15:00:00"/>
    <d v="2012-08-13T04:35:00"/>
    <x v="1328"/>
    <s v="Up"/>
    <n v="1"/>
    <n v="4.5199999999999996"/>
    <n v="54.7"/>
    <n v="1"/>
    <n v="2"/>
    <n v="9.59"/>
    <n v="10.42"/>
    <n v="2"/>
    <s v="JBER"/>
  </r>
  <r>
    <d v="2012-08-13T00:00:00"/>
    <d v="1899-12-30T16:43:09"/>
    <d v="2012-08-13T16:43:09"/>
    <d v="2012-08-13T16:00:00"/>
    <x v="11"/>
    <d v="2012-08-13T18:00:00"/>
    <d v="2012-08-13T04:35:00"/>
    <x v="1329"/>
    <s v="Up"/>
    <n v="1"/>
    <n v="2.5099999999999998"/>
    <n v="82.6"/>
    <n v="1"/>
    <n v="2"/>
    <n v="9.59"/>
    <n v="10.42"/>
    <n v="2"/>
    <s v="JBER"/>
  </r>
  <r>
    <d v="2012-08-13T00:00:00"/>
    <d v="1899-12-30T17:30:50"/>
    <d v="2012-08-13T17:30:50"/>
    <d v="2012-08-13T17:00:00"/>
    <x v="13"/>
    <d v="2012-08-13T18:00:00"/>
    <d v="2012-08-13T04:35:00"/>
    <x v="1330"/>
    <s v="Up"/>
    <n v="1"/>
    <n v="2.76"/>
    <n v="107.3"/>
    <n v="1"/>
    <n v="2"/>
    <n v="9.59"/>
    <n v="10.42"/>
    <n v="2"/>
    <s v="JBER"/>
  </r>
  <r>
    <d v="2012-08-13T00:00:00"/>
    <d v="1899-12-30T18:07:40"/>
    <d v="2012-08-13T18:07:40"/>
    <d v="2012-08-13T18:00:00"/>
    <x v="14"/>
    <d v="2012-08-13T18:00:00"/>
    <d v="2012-08-13T04:35:00"/>
    <x v="1331"/>
    <s v="Up"/>
    <n v="1"/>
    <n v="2.13"/>
    <n v="83.6"/>
    <n v="1"/>
    <n v="2"/>
    <n v="9.59"/>
    <n v="10.42"/>
    <n v="2"/>
    <s v="JBER"/>
  </r>
  <r>
    <d v="2012-08-13T00:00:00"/>
    <d v="1899-12-30T18:09:51"/>
    <d v="2012-08-13T18:09:51"/>
    <d v="2012-08-13T18:00:00"/>
    <x v="14"/>
    <d v="2012-08-13T18:00:00"/>
    <d v="2012-08-13T18:09:00"/>
    <x v="1332"/>
    <s v="Up"/>
    <n v="1"/>
    <n v="7"/>
    <n v="74.599999999999994"/>
    <n v="1"/>
    <n v="2"/>
    <n v="9.59"/>
    <n v="10.42"/>
    <n v="2"/>
    <s v="JBER"/>
  </r>
  <r>
    <d v="2012-08-13T00:00:00"/>
    <d v="1899-12-30T18:13:47"/>
    <d v="2012-08-13T18:13:47"/>
    <d v="2012-08-13T18:00:00"/>
    <x v="14"/>
    <d v="2012-08-13T18:00:00"/>
    <d v="2012-08-13T18:09:00"/>
    <x v="1333"/>
    <s v="Up"/>
    <n v="1"/>
    <n v="2.2000000000000002"/>
    <n v="56.8"/>
    <n v="1"/>
    <n v="2"/>
    <n v="9.59"/>
    <n v="10.42"/>
    <n v="2"/>
    <s v="JBER"/>
  </r>
  <r>
    <d v="2012-08-13T00:00:00"/>
    <d v="1899-12-30T18:43:09"/>
    <d v="2012-08-13T18:43:09"/>
    <d v="2012-08-13T18:00:00"/>
    <x v="14"/>
    <d v="2012-08-13T18:00:00"/>
    <d v="2012-08-13T18:09:00"/>
    <x v="1334"/>
    <s v="Up"/>
    <n v="1"/>
    <n v="2.83"/>
    <n v="77.2"/>
    <n v="1"/>
    <n v="2"/>
    <n v="9.59"/>
    <n v="10.42"/>
    <n v="2"/>
    <s v="JBER"/>
  </r>
  <r>
    <d v="2012-08-13T00:00:00"/>
    <d v="1899-12-30T19:05:12"/>
    <d v="2012-08-13T19:05:12"/>
    <d v="2012-08-13T19:00:00"/>
    <x v="23"/>
    <d v="2012-08-13T18:00:00"/>
    <d v="2012-08-13T18:09:00"/>
    <x v="1335"/>
    <s v="Up"/>
    <n v="1"/>
    <n v="3.92"/>
    <n v="74.7"/>
    <n v="1"/>
    <n v="2"/>
    <n v="9.59"/>
    <n v="10.42"/>
    <n v="2"/>
    <s v="JBER"/>
  </r>
  <r>
    <d v="2012-08-13T00:00:00"/>
    <d v="1899-12-30T19:09:56"/>
    <d v="2012-08-13T19:09:56"/>
    <d v="2012-08-13T19:00:00"/>
    <x v="23"/>
    <d v="2012-08-13T18:00:00"/>
    <d v="2012-08-13T18:09:00"/>
    <x v="1336"/>
    <s v="Up"/>
    <n v="1"/>
    <n v="2.64"/>
    <n v="74.2"/>
    <n v="1"/>
    <n v="2"/>
    <n v="9.59"/>
    <n v="10.42"/>
    <n v="2"/>
    <s v="JBER"/>
  </r>
  <r>
    <d v="2012-08-13T00:00:00"/>
    <d v="1899-12-30T19:34:01"/>
    <d v="2012-08-13T19:34:01"/>
    <d v="2012-08-13T19:00:00"/>
    <x v="23"/>
    <d v="2012-08-13T21:00:00"/>
    <d v="2012-08-13T18:09:00"/>
    <x v="1337"/>
    <s v="Up"/>
    <n v="1"/>
    <n v="2.8"/>
    <n v="94.6"/>
    <n v="1"/>
    <n v="2"/>
    <n v="9.59"/>
    <n v="10.42"/>
    <n v="2"/>
    <s v="JBER"/>
  </r>
  <r>
    <d v="2012-08-13T00:00:00"/>
    <d v="1899-12-30T19:35:22"/>
    <d v="2012-08-13T19:35:22"/>
    <d v="2012-08-13T19:00:00"/>
    <x v="23"/>
    <d v="2012-08-13T21:00:00"/>
    <d v="2012-08-13T18:09:00"/>
    <x v="1338"/>
    <s v="Up"/>
    <n v="1"/>
    <n v="2.38"/>
    <n v="94.3"/>
    <n v="1"/>
    <n v="2"/>
    <n v="9.59"/>
    <n v="10.42"/>
    <n v="2"/>
    <s v="JBER"/>
  </r>
  <r>
    <d v="2012-08-13T00:00:00"/>
    <d v="1899-12-30T20:10:12"/>
    <d v="2012-08-13T20:10:12"/>
    <d v="2012-08-13T20:00:00"/>
    <x v="3"/>
    <d v="2012-08-13T21:00:00"/>
    <d v="2012-08-13T18:09:00"/>
    <x v="1339"/>
    <s v="Up"/>
    <n v="1"/>
    <n v="2.4"/>
    <n v="94"/>
    <n v="1"/>
    <n v="2"/>
    <n v="9.59"/>
    <n v="10.42"/>
    <n v="2"/>
    <s v="JBER"/>
  </r>
  <r>
    <d v="2012-08-13T00:00:00"/>
    <d v="1899-12-30T21:02:54"/>
    <d v="2012-08-13T21:02:54"/>
    <d v="2012-08-13T21:00:00"/>
    <x v="20"/>
    <d v="2012-08-13T21:00:00"/>
    <d v="2012-08-13T18:09:00"/>
    <x v="1340"/>
    <s v="Up"/>
    <n v="1"/>
    <n v="2.62"/>
    <n v="108.2"/>
    <n v="1"/>
    <n v="2"/>
    <n v="9.59"/>
    <n v="10.42"/>
    <n v="2"/>
    <s v="JBER"/>
  </r>
  <r>
    <d v="2012-08-13T00:00:00"/>
    <d v="1899-12-30T21:38:41"/>
    <d v="2012-08-13T21:38:41"/>
    <d v="2012-08-13T21:00:00"/>
    <x v="20"/>
    <d v="2012-08-13T21:00:00"/>
    <d v="2012-08-13T18:09:00"/>
    <x v="1341"/>
    <s v="Up"/>
    <n v="1"/>
    <n v="2.5299999999999998"/>
    <n v="90.2"/>
    <n v="1"/>
    <n v="2"/>
    <n v="9.59"/>
    <n v="10.42"/>
    <n v="2"/>
    <s v="JBER"/>
  </r>
  <r>
    <d v="2012-08-13T00:00:00"/>
    <d v="1899-12-30T21:40:05"/>
    <d v="2012-08-13T21:40:05"/>
    <d v="2012-08-13T21:00:00"/>
    <x v="20"/>
    <d v="2012-08-13T21:00:00"/>
    <d v="2012-08-13T18:09:00"/>
    <x v="1342"/>
    <s v="Up"/>
    <n v="1"/>
    <n v="2.98"/>
    <n v="78.099999999999994"/>
    <n v="1"/>
    <n v="2"/>
    <n v="9.59"/>
    <n v="10.42"/>
    <n v="2"/>
    <s v="JBER"/>
  </r>
  <r>
    <d v="2012-08-13T00:00:00"/>
    <d v="1899-12-30T22:39:22"/>
    <d v="2012-08-13T22:39:22"/>
    <d v="2012-08-13T22:00:00"/>
    <x v="22"/>
    <d v="2012-08-14T00:00:00"/>
    <d v="2012-08-13T18:09:00"/>
    <x v="1343"/>
    <s v="Up"/>
    <n v="1"/>
    <n v="1.95"/>
    <n v="116.6"/>
    <n v="1"/>
    <n v="2"/>
    <n v="9.59"/>
    <n v="10.42"/>
    <n v="2"/>
    <s v="JBER"/>
  </r>
  <r>
    <d v="2012-08-13T00:00:00"/>
    <d v="1899-12-30T23:14:09"/>
    <d v="2012-08-13T23:14:09"/>
    <d v="2012-08-13T23:00:00"/>
    <x v="8"/>
    <d v="2012-08-14T00:00:00"/>
    <d v="2012-08-13T18:09:00"/>
    <x v="1344"/>
    <s v="Up"/>
    <n v="1"/>
    <n v="5.41"/>
    <n v="81.900000000000006"/>
    <n v="1"/>
    <n v="2"/>
    <n v="9.59"/>
    <n v="10.42"/>
    <n v="2"/>
    <s v="JBER"/>
  </r>
  <r>
    <d v="2012-08-14T00:00:00"/>
    <d v="1899-12-30T03:44:24"/>
    <d v="2012-08-14T03:44:24"/>
    <d v="2012-08-14T03:00:00"/>
    <x v="4"/>
    <d v="2012-08-14T03:00:00"/>
    <d v="2012-08-13T18:09:00"/>
    <x v="1345"/>
    <s v="Up"/>
    <n v="1"/>
    <n v="3.75"/>
    <n v="81"/>
    <n v="1"/>
    <n v="2"/>
    <n v="9.59"/>
    <n v="10.42"/>
    <n v="2"/>
    <s v="JBER"/>
  </r>
  <r>
    <d v="2012-08-14T00:00:00"/>
    <d v="1899-12-30T09:34:35"/>
    <d v="2012-08-14T09:34:35"/>
    <d v="2012-08-14T09:00:00"/>
    <x v="19"/>
    <d v="2012-08-14T09:00:00"/>
    <d v="2012-08-14T05:35:00"/>
    <x v="1346"/>
    <s v="Up"/>
    <n v="1"/>
    <n v="3.92"/>
    <n v="79.599999999999994"/>
    <n v="1"/>
    <n v="2"/>
    <n v="9.59"/>
    <n v="10.42"/>
    <n v="2"/>
    <s v="JBER"/>
  </r>
  <r>
    <d v="2012-08-14T00:00:00"/>
    <d v="1899-12-30T10:42:58"/>
    <d v="2012-08-14T10:42:58"/>
    <d v="2012-08-14T10:00:00"/>
    <x v="17"/>
    <d v="2012-08-14T12:00:00"/>
    <d v="2012-08-14T05:35:00"/>
    <x v="1347"/>
    <s v="Up"/>
    <n v="1"/>
    <n v="2.58"/>
    <n v="95.5"/>
    <n v="1"/>
    <n v="2"/>
    <n v="9.59"/>
    <n v="10.42"/>
    <n v="2"/>
    <s v="JBER"/>
  </r>
  <r>
    <d v="2012-08-14T00:00:00"/>
    <d v="1899-12-30T13:08:28"/>
    <d v="2012-08-14T13:08:28"/>
    <d v="2012-08-14T13:00:00"/>
    <x v="12"/>
    <d v="2012-08-14T12:00:00"/>
    <d v="2012-08-14T05:35:00"/>
    <x v="1348"/>
    <s v="Up"/>
    <n v="1"/>
    <n v="2.4900000000000002"/>
    <n v="73.7"/>
    <n v="1"/>
    <n v="2"/>
    <n v="9.59"/>
    <n v="10.42"/>
    <n v="2"/>
    <s v="JBER"/>
  </r>
  <r>
    <d v="2012-08-14T00:00:00"/>
    <d v="1899-12-30T15:41:54"/>
    <d v="2012-08-14T15:41:54"/>
    <d v="2012-08-14T15:00:00"/>
    <x v="10"/>
    <d v="2012-08-14T15:00:00"/>
    <d v="2012-08-14T05:35:00"/>
    <x v="1349"/>
    <s v="Up"/>
    <n v="1"/>
    <n v="2.12"/>
    <n v="102.4"/>
    <n v="1"/>
    <n v="2"/>
    <n v="9.59"/>
    <n v="10.42"/>
    <n v="2"/>
    <s v="JBER"/>
  </r>
  <r>
    <d v="2012-08-14T00:00:00"/>
    <d v="1899-12-30T17:35:39"/>
    <d v="2012-08-14T17:35:39"/>
    <d v="2012-08-14T17:00:00"/>
    <x v="13"/>
    <d v="2012-08-14T18:00:00"/>
    <d v="2012-08-14T05:35:00"/>
    <x v="1350"/>
    <s v="Up"/>
    <n v="1"/>
    <n v="2.52"/>
    <n v="83.2"/>
    <n v="1"/>
    <n v="2"/>
    <n v="9.59"/>
    <n v="10.42"/>
    <n v="2"/>
    <s v="JBER"/>
  </r>
  <r>
    <d v="2012-08-14T00:00:00"/>
    <d v="1899-12-30T18:03:41"/>
    <d v="2012-08-14T18:03:41"/>
    <d v="2012-08-14T18:00:00"/>
    <x v="14"/>
    <d v="2012-08-14T18:00:00"/>
    <d v="2012-08-14T05:35:00"/>
    <x v="1351"/>
    <s v="Up"/>
    <n v="1"/>
    <n v="1.64"/>
    <n v="85.6"/>
    <n v="1"/>
    <n v="2"/>
    <n v="9.59"/>
    <n v="10.42"/>
    <n v="2"/>
    <s v="JBER"/>
  </r>
  <r>
    <d v="2012-08-14T00:00:00"/>
    <d v="1899-12-30T18:04:12"/>
    <d v="2012-08-14T18:04:12"/>
    <d v="2012-08-14T18:00:00"/>
    <x v="14"/>
    <d v="2012-08-14T18:00:00"/>
    <d v="2012-08-14T05:35:00"/>
    <x v="1352"/>
    <s v="Up"/>
    <n v="1"/>
    <n v="2.4"/>
    <n v="92.6"/>
    <n v="1"/>
    <n v="2"/>
    <n v="9.59"/>
    <n v="10.42"/>
    <n v="2"/>
    <s v="JBER"/>
  </r>
  <r>
    <d v="2012-08-14T00:00:00"/>
    <d v="1899-12-30T18:14:43"/>
    <d v="2012-08-14T18:14:43"/>
    <d v="2012-08-14T18:00:00"/>
    <x v="14"/>
    <d v="2012-08-14T18:00:00"/>
    <d v="2012-08-14T05:35:00"/>
    <x v="1353"/>
    <s v="Up"/>
    <n v="1"/>
    <n v="2.69"/>
    <n v="87"/>
    <n v="1"/>
    <n v="2"/>
    <n v="9.59"/>
    <n v="10.42"/>
    <n v="2"/>
    <s v="JBER"/>
  </r>
  <r>
    <d v="2012-08-14T00:00:00"/>
    <d v="1899-12-30T18:34:38"/>
    <d v="2012-08-14T18:34:38"/>
    <d v="2012-08-14T18:00:00"/>
    <x v="14"/>
    <d v="2012-08-14T18:00:00"/>
    <d v="2012-08-14T05:35:00"/>
    <x v="1354"/>
    <s v="Up"/>
    <n v="1"/>
    <n v="1.74"/>
    <n v="81.7"/>
    <n v="1"/>
    <n v="2"/>
    <n v="9.59"/>
    <n v="10.42"/>
    <n v="2"/>
    <s v="JBER"/>
  </r>
  <r>
    <d v="2012-08-14T00:00:00"/>
    <d v="1899-12-30T19:31:23"/>
    <d v="2012-08-14T19:31:23"/>
    <d v="2012-08-14T19:00:00"/>
    <x v="23"/>
    <d v="2012-08-14T21:00:00"/>
    <d v="2012-08-14T18:46:00"/>
    <x v="1355"/>
    <s v="Up"/>
    <n v="1"/>
    <n v="6.59"/>
    <n v="64.900000000000006"/>
    <n v="1"/>
    <n v="2"/>
    <n v="9.59"/>
    <n v="10.42"/>
    <n v="2"/>
    <s v="JBER"/>
  </r>
  <r>
    <d v="2012-08-14T00:00:00"/>
    <d v="1899-12-30T20:32:57"/>
    <d v="2012-08-14T20:32:57"/>
    <d v="2012-08-14T20:00:00"/>
    <x v="3"/>
    <d v="2012-08-14T21:00:00"/>
    <d v="2012-08-14T18:46:00"/>
    <x v="1356"/>
    <s v="Up"/>
    <n v="1"/>
    <n v="3.48"/>
    <n v="86.6"/>
    <n v="1"/>
    <n v="2"/>
    <n v="9.59"/>
    <n v="10.42"/>
    <n v="2"/>
    <s v="JBER"/>
  </r>
  <r>
    <d v="2012-08-14T00:00:00"/>
    <d v="1899-12-30T20:37:57"/>
    <d v="2012-08-14T20:37:57"/>
    <d v="2012-08-14T20:00:00"/>
    <x v="3"/>
    <d v="2012-08-14T21:00:00"/>
    <d v="2012-08-14T18:46:00"/>
    <x v="1357"/>
    <s v="Up"/>
    <n v="1"/>
    <n v="2.6"/>
    <n v="92.3"/>
    <n v="1"/>
    <n v="2"/>
    <n v="9.59"/>
    <n v="10.42"/>
    <n v="2"/>
    <s v="JBER"/>
  </r>
  <r>
    <d v="2012-08-14T00:00:00"/>
    <d v="1899-12-30T20:41:12"/>
    <d v="2012-08-14T20:41:12"/>
    <d v="2012-08-14T20:00:00"/>
    <x v="3"/>
    <d v="2012-08-14T21:00:00"/>
    <d v="2012-08-14T18:46:00"/>
    <x v="1358"/>
    <s v="Up"/>
    <n v="1"/>
    <n v="2.08"/>
    <n v="84.5"/>
    <n v="1"/>
    <n v="2"/>
    <n v="9.59"/>
    <n v="10.42"/>
    <n v="2"/>
    <s v="JBER"/>
  </r>
  <r>
    <d v="2012-08-14T00:00:00"/>
    <d v="1899-12-30T21:00:48"/>
    <d v="2012-08-14T21:00:48"/>
    <d v="2012-08-14T21:00:00"/>
    <x v="20"/>
    <d v="2012-08-14T21:00:00"/>
    <d v="2012-08-14T18:46:00"/>
    <x v="1359"/>
    <s v="Up"/>
    <n v="1"/>
    <n v="2.13"/>
    <n v="72"/>
    <n v="1"/>
    <n v="2"/>
    <n v="9.59"/>
    <n v="10.42"/>
    <n v="2"/>
    <s v="JBER"/>
  </r>
  <r>
    <d v="2012-08-14T00:00:00"/>
    <d v="1899-12-30T21:30:33"/>
    <d v="2012-08-14T21:30:33"/>
    <d v="2012-08-14T21:00:00"/>
    <x v="20"/>
    <d v="2012-08-14T21:00:00"/>
    <d v="2012-08-14T18:46:00"/>
    <x v="1360"/>
    <s v="Up"/>
    <n v="1"/>
    <n v="2.61"/>
    <n v="86"/>
    <n v="1"/>
    <n v="2"/>
    <n v="9.59"/>
    <n v="10.42"/>
    <n v="2"/>
    <s v="JBER"/>
  </r>
  <r>
    <d v="2012-08-14T00:00:00"/>
    <d v="1899-12-30T21:30:33"/>
    <d v="2012-08-14T21:30:33"/>
    <d v="2012-08-14T21:00:00"/>
    <x v="20"/>
    <d v="2012-08-14T21:00:00"/>
    <d v="2012-08-14T18:46:00"/>
    <x v="1360"/>
    <s v="Up"/>
    <n v="1"/>
    <n v="2.69"/>
    <n v="78.3"/>
    <n v="1"/>
    <n v="2"/>
    <n v="9.59"/>
    <n v="10.42"/>
    <n v="2"/>
    <s v="JBER"/>
  </r>
  <r>
    <d v="2012-08-14T00:00:00"/>
    <d v="1899-12-30T21:31:33"/>
    <d v="2012-08-14T21:31:33"/>
    <d v="2012-08-14T21:00:00"/>
    <x v="20"/>
    <d v="2012-08-14T21:00:00"/>
    <d v="2012-08-14T18:46:00"/>
    <x v="1361"/>
    <s v="Up"/>
    <n v="1"/>
    <n v="2.21"/>
    <n v="98.9"/>
    <n v="1"/>
    <n v="2"/>
    <n v="9.59"/>
    <n v="10.42"/>
    <n v="2"/>
    <s v="JBER"/>
  </r>
  <r>
    <d v="2012-08-14T00:00:00"/>
    <d v="1899-12-30T21:36:43"/>
    <d v="2012-08-14T21:36:43"/>
    <d v="2012-08-14T21:00:00"/>
    <x v="20"/>
    <d v="2012-08-14T21:00:00"/>
    <d v="2012-08-14T18:46:00"/>
    <x v="1362"/>
    <s v="Up"/>
    <n v="1"/>
    <n v="2.2000000000000002"/>
    <n v="99.3"/>
    <n v="1"/>
    <n v="2"/>
    <n v="9.59"/>
    <n v="10.42"/>
    <n v="2"/>
    <s v="JBER"/>
  </r>
  <r>
    <d v="2012-08-14T00:00:00"/>
    <d v="1899-12-30T21:37:19"/>
    <d v="2012-08-14T21:37:19"/>
    <d v="2012-08-14T21:00:00"/>
    <x v="20"/>
    <d v="2012-08-14T21:00:00"/>
    <d v="2012-08-14T18:46:00"/>
    <x v="1363"/>
    <s v="Up"/>
    <n v="1"/>
    <n v="2.27"/>
    <n v="79.8"/>
    <n v="1"/>
    <n v="2"/>
    <n v="9.59"/>
    <n v="10.42"/>
    <n v="2"/>
    <s v="JBER"/>
  </r>
  <r>
    <d v="2012-08-14T00:00:00"/>
    <d v="1899-12-30T21:40:10"/>
    <d v="2012-08-14T21:40:10"/>
    <d v="2012-08-14T21:00:00"/>
    <x v="20"/>
    <d v="2012-08-14T21:00:00"/>
    <d v="2012-08-14T18:46:00"/>
    <x v="1364"/>
    <s v="Up"/>
    <n v="1"/>
    <n v="3.43"/>
    <n v="64.599999999999994"/>
    <n v="1"/>
    <n v="2"/>
    <n v="9.59"/>
    <n v="10.42"/>
    <n v="2"/>
    <s v="JBER"/>
  </r>
  <r>
    <d v="2012-08-14T00:00:00"/>
    <d v="1899-12-30T22:12:02"/>
    <d v="2012-08-14T22:12:02"/>
    <d v="2012-08-14T22:00:00"/>
    <x v="22"/>
    <d v="2012-08-14T21:00:00"/>
    <d v="2012-08-14T18:46:00"/>
    <x v="1269"/>
    <s v="Up"/>
    <n v="1"/>
    <n v="2.94"/>
    <n v="75.900000000000006"/>
    <n v="1"/>
    <n v="2"/>
    <n v="9.59"/>
    <n v="10.42"/>
    <n v="2"/>
    <s v="JBER"/>
  </r>
  <r>
    <d v="2012-08-15T00:00:00"/>
    <d v="1899-12-30T00:00:59"/>
    <d v="2012-08-15T00:00:59"/>
    <d v="2012-08-15T00:00:00"/>
    <x v="5"/>
    <d v="2012-08-15T00:00:00"/>
    <d v="2012-08-14T18:46:00"/>
    <x v="1365"/>
    <s v="Up"/>
    <n v="1"/>
    <n v="3.44"/>
    <n v="108"/>
    <n v="1"/>
    <n v="2"/>
    <n v="9.59"/>
    <n v="10.42"/>
    <n v="2"/>
    <s v="JBER"/>
  </r>
  <r>
    <d v="2012-08-15T00:00:00"/>
    <d v="1899-12-30T06:10:09"/>
    <d v="2012-08-15T06:10:09"/>
    <d v="2012-08-15T06:00:00"/>
    <x v="7"/>
    <d v="2012-08-15T06:00:00"/>
    <d v="2012-08-14T18:46:00"/>
    <x v="1366"/>
    <s v="Up"/>
    <n v="1"/>
    <n v="3.41"/>
    <n v="85.4"/>
    <n v="1"/>
    <n v="2"/>
    <n v="9.59"/>
    <n v="10.42"/>
    <n v="2"/>
    <s v="JBER"/>
  </r>
  <r>
    <d v="2012-08-15T00:00:00"/>
    <d v="1899-12-30T07:14:33"/>
    <d v="2012-08-15T07:14:33"/>
    <d v="2012-08-15T07:00:00"/>
    <x v="15"/>
    <d v="2012-08-15T06:00:00"/>
    <d v="2012-08-15T06:22:00"/>
    <x v="1367"/>
    <s v="Up"/>
    <n v="1"/>
    <n v="4"/>
    <n v="90"/>
    <n v="1"/>
    <n v="2"/>
    <n v="9.59"/>
    <n v="10.42"/>
    <n v="2"/>
    <s v="JBER"/>
  </r>
  <r>
    <d v="2012-08-15T00:00:00"/>
    <d v="1899-12-30T08:12:56"/>
    <d v="2012-08-15T08:12:56"/>
    <d v="2012-08-15T08:00:00"/>
    <x v="16"/>
    <d v="2012-08-15T09:00:00"/>
    <d v="2012-08-15T06:22:00"/>
    <x v="1368"/>
    <s v="Up"/>
    <n v="1"/>
    <n v="2.02"/>
    <n v="123.7"/>
    <n v="1"/>
    <n v="2"/>
    <n v="9.59"/>
    <n v="10.42"/>
    <n v="2"/>
    <s v="JBER"/>
  </r>
  <r>
    <d v="2012-08-15T00:00:00"/>
    <d v="1899-12-30T08:30:21"/>
    <d v="2012-08-15T08:30:21"/>
    <d v="2012-08-15T08:00:00"/>
    <x v="16"/>
    <d v="2012-08-15T09:00:00"/>
    <d v="2012-08-15T06:22:00"/>
    <x v="1369"/>
    <s v="Up"/>
    <n v="1"/>
    <n v="2.4500000000000002"/>
    <n v="109.2"/>
    <n v="1"/>
    <n v="2"/>
    <n v="9.59"/>
    <n v="10.42"/>
    <n v="2"/>
    <s v="JBER"/>
  </r>
  <r>
    <d v="2012-08-15T00:00:00"/>
    <d v="1899-12-30T13:34:24"/>
    <d v="2012-08-15T13:34:24"/>
    <d v="2012-08-15T13:00:00"/>
    <x v="12"/>
    <d v="2012-08-15T15:00:00"/>
    <d v="2012-08-15T06:22:00"/>
    <x v="1370"/>
    <s v="Up"/>
    <n v="1"/>
    <n v="2.17"/>
    <n v="93.5"/>
    <n v="1"/>
    <n v="2"/>
    <n v="9.59"/>
    <n v="10.42"/>
    <n v="2"/>
    <s v="JBER"/>
  </r>
  <r>
    <d v="2012-08-15T00:00:00"/>
    <d v="1899-12-30T14:03:55"/>
    <d v="2012-08-15T14:03:55"/>
    <d v="2012-08-15T14:00:00"/>
    <x v="9"/>
    <d v="2012-08-15T15:00:00"/>
    <d v="2012-08-15T06:22:00"/>
    <x v="1371"/>
    <s v="Up"/>
    <n v="1"/>
    <n v="2.71"/>
    <n v="83.6"/>
    <n v="1"/>
    <n v="2"/>
    <n v="9.59"/>
    <n v="10.42"/>
    <n v="2"/>
    <s v="JBER"/>
  </r>
  <r>
    <d v="2012-08-15T00:00:00"/>
    <d v="1899-12-30T15:35:59"/>
    <d v="2012-08-15T15:35:59"/>
    <d v="2012-08-15T15:00:00"/>
    <x v="10"/>
    <d v="2012-08-15T15:00:00"/>
    <d v="2012-08-15T06:22:00"/>
    <x v="1372"/>
    <s v="Up"/>
    <n v="1"/>
    <n v="2.42"/>
    <n v="93.2"/>
    <n v="1"/>
    <n v="2"/>
    <n v="9.59"/>
    <n v="10.42"/>
    <n v="2"/>
    <s v="JBER"/>
  </r>
  <r>
    <d v="2012-08-15T00:00:00"/>
    <d v="1899-12-30T16:07:51"/>
    <d v="2012-08-15T16:07:51"/>
    <d v="2012-08-15T16:00:00"/>
    <x v="11"/>
    <d v="2012-08-15T15:00:00"/>
    <d v="2012-08-15T06:22:00"/>
    <x v="1373"/>
    <s v="Up"/>
    <n v="1"/>
    <n v="2.48"/>
    <n v="88.5"/>
    <n v="1"/>
    <n v="2"/>
    <n v="9.59"/>
    <n v="10.42"/>
    <n v="2"/>
    <s v="JBER"/>
  </r>
  <r>
    <d v="2012-08-15T00:00:00"/>
    <d v="1899-12-30T16:33:55"/>
    <d v="2012-08-15T16:33:55"/>
    <d v="2012-08-15T16:00:00"/>
    <x v="11"/>
    <d v="2012-08-15T18:00:00"/>
    <d v="2012-08-15T06:22:00"/>
    <x v="1374"/>
    <s v="Up"/>
    <n v="1"/>
    <n v="2.61"/>
    <n v="70.3"/>
    <n v="1"/>
    <n v="2"/>
    <n v="9.59"/>
    <n v="10.42"/>
    <n v="2"/>
    <s v="JBER"/>
  </r>
  <r>
    <d v="2012-08-15T00:00:00"/>
    <d v="1899-12-30T16:43:44"/>
    <d v="2012-08-15T16:43:44"/>
    <d v="2012-08-15T16:00:00"/>
    <x v="11"/>
    <d v="2012-08-15T18:00:00"/>
    <d v="2012-08-15T06:22:00"/>
    <x v="1375"/>
    <s v="Up"/>
    <n v="1"/>
    <n v="3.07"/>
    <n v="94.6"/>
    <n v="1"/>
    <n v="2"/>
    <n v="9.59"/>
    <n v="10.42"/>
    <n v="2"/>
    <s v="JBER"/>
  </r>
  <r>
    <d v="2012-08-15T00:00:00"/>
    <d v="1899-12-30T17:07:51"/>
    <d v="2012-08-15T17:07:51"/>
    <d v="2012-08-15T17:00:00"/>
    <x v="13"/>
    <d v="2012-08-15T18:00:00"/>
    <d v="2012-08-15T06:22:00"/>
    <x v="1376"/>
    <s v="Up"/>
    <n v="1"/>
    <n v="1.8"/>
    <n v="85.9"/>
    <n v="1"/>
    <n v="2"/>
    <n v="9.59"/>
    <n v="10.42"/>
    <n v="2"/>
    <s v="JBER"/>
  </r>
  <r>
    <d v="2012-08-15T00:00:00"/>
    <d v="1899-12-30T18:34:47"/>
    <d v="2012-08-15T18:34:47"/>
    <d v="2012-08-15T18:00:00"/>
    <x v="14"/>
    <d v="2012-08-15T18:00:00"/>
    <d v="2012-08-15T06:22:00"/>
    <x v="1377"/>
    <s v="Up"/>
    <n v="1"/>
    <n v="3.83"/>
    <n v="63.9"/>
    <n v="1"/>
    <n v="2"/>
    <n v="9.59"/>
    <n v="10.42"/>
    <n v="2"/>
    <s v="JBER"/>
  </r>
  <r>
    <d v="2012-08-15T00:00:00"/>
    <d v="1899-12-30T19:08:39"/>
    <d v="2012-08-15T19:08:39"/>
    <d v="2012-08-15T19:00:00"/>
    <x v="23"/>
    <d v="2012-08-15T18:00:00"/>
    <d v="2012-08-15T06:22:00"/>
    <x v="1378"/>
    <s v="Up"/>
    <n v="1"/>
    <n v="3.15"/>
    <n v="81.5"/>
    <n v="1"/>
    <n v="2"/>
    <n v="9.59"/>
    <n v="10.42"/>
    <n v="2"/>
    <s v="JBER"/>
  </r>
  <r>
    <d v="2012-08-15T00:00:00"/>
    <d v="1899-12-30T19:08:39"/>
    <d v="2012-08-15T19:08:39"/>
    <d v="2012-08-15T19:00:00"/>
    <x v="23"/>
    <d v="2012-08-15T18:00:00"/>
    <d v="2012-08-15T06:22:00"/>
    <x v="1378"/>
    <s v="Up"/>
    <n v="1"/>
    <n v="3.09"/>
    <n v="79.5"/>
    <n v="1"/>
    <n v="2"/>
    <n v="9.59"/>
    <n v="10.42"/>
    <n v="2"/>
    <s v="JBER"/>
  </r>
  <r>
    <d v="2012-08-15T00:00:00"/>
    <d v="1899-12-30T19:09:41"/>
    <d v="2012-08-15T19:09:41"/>
    <d v="2012-08-15T19:00:00"/>
    <x v="23"/>
    <d v="2012-08-15T18:00:00"/>
    <d v="2012-08-15T06:22:00"/>
    <x v="1379"/>
    <s v="Up"/>
    <n v="1"/>
    <n v="3.39"/>
    <n v="81.599999999999994"/>
    <n v="1"/>
    <n v="2"/>
    <n v="9.59"/>
    <n v="10.42"/>
    <n v="2"/>
    <s v="JBER"/>
  </r>
  <r>
    <d v="2012-08-15T00:00:00"/>
    <d v="1899-12-30T19:09:43"/>
    <d v="2012-08-15T19:09:43"/>
    <d v="2012-08-15T19:00:00"/>
    <x v="23"/>
    <d v="2012-08-15T18:00:00"/>
    <d v="2012-08-15T06:22:00"/>
    <x v="1380"/>
    <s v="Up"/>
    <n v="1"/>
    <n v="3.55"/>
    <n v="80.099999999999994"/>
    <n v="1"/>
    <n v="2"/>
    <n v="9.59"/>
    <n v="10.42"/>
    <n v="2"/>
    <s v="JBER"/>
  </r>
  <r>
    <d v="2012-08-15T00:00:00"/>
    <d v="1899-12-30T19:09:46"/>
    <d v="2012-08-15T19:09:46"/>
    <d v="2012-08-15T19:00:00"/>
    <x v="23"/>
    <d v="2012-08-15T18:00:00"/>
    <d v="2012-08-15T06:22:00"/>
    <x v="1381"/>
    <s v="Up"/>
    <n v="1"/>
    <n v="3.52"/>
    <n v="89.1"/>
    <n v="1"/>
    <n v="2"/>
    <n v="9.59"/>
    <n v="10.42"/>
    <n v="2"/>
    <s v="JBER"/>
  </r>
  <r>
    <d v="2012-08-15T00:00:00"/>
    <d v="1899-12-30T19:09:46"/>
    <d v="2012-08-15T19:09:46"/>
    <d v="2012-08-15T19:00:00"/>
    <x v="23"/>
    <d v="2012-08-15T18:00:00"/>
    <d v="2012-08-15T06:22:00"/>
    <x v="1381"/>
    <s v="Up"/>
    <n v="1"/>
    <n v="3.52"/>
    <n v="67"/>
    <n v="1"/>
    <n v="2"/>
    <n v="9.59"/>
    <n v="10.42"/>
    <n v="2"/>
    <s v="JBER"/>
  </r>
  <r>
    <d v="2012-08-15T00:00:00"/>
    <d v="1899-12-30T19:35:14"/>
    <d v="2012-08-15T19:35:14"/>
    <d v="2012-08-15T19:00:00"/>
    <x v="23"/>
    <d v="2012-08-15T21:00:00"/>
    <d v="2012-08-15T19:18:00"/>
    <x v="1382"/>
    <s v="Up"/>
    <n v="1"/>
    <n v="2.98"/>
    <n v="90.6"/>
    <n v="1"/>
    <n v="2"/>
    <n v="9.59"/>
    <n v="10.42"/>
    <n v="2"/>
    <s v="JBER"/>
  </r>
  <r>
    <d v="2012-08-15T00:00:00"/>
    <d v="1899-12-30T19:35:14"/>
    <d v="2012-08-15T19:35:14"/>
    <d v="2012-08-15T19:00:00"/>
    <x v="23"/>
    <d v="2012-08-15T21:00:00"/>
    <d v="2012-08-15T19:18:00"/>
    <x v="1382"/>
    <s v="Up"/>
    <n v="1"/>
    <n v="2.79"/>
    <n v="76.7"/>
    <n v="1"/>
    <n v="2"/>
    <n v="9.59"/>
    <n v="10.42"/>
    <n v="2"/>
    <s v="JBER"/>
  </r>
  <r>
    <d v="2012-08-15T00:00:00"/>
    <d v="1899-12-30T19:35:25"/>
    <d v="2012-08-15T19:35:25"/>
    <d v="2012-08-15T19:00:00"/>
    <x v="23"/>
    <d v="2012-08-15T21:00:00"/>
    <d v="2012-08-15T19:18:00"/>
    <x v="1383"/>
    <s v="Up"/>
    <n v="1"/>
    <n v="2.64"/>
    <n v="58.8"/>
    <n v="1"/>
    <n v="2"/>
    <n v="9.59"/>
    <n v="10.42"/>
    <n v="2"/>
    <s v="JBER"/>
  </r>
  <r>
    <d v="2012-08-15T00:00:00"/>
    <d v="1899-12-30T19:43:26"/>
    <d v="2012-08-15T19:43:26"/>
    <d v="2012-08-15T19:00:00"/>
    <x v="23"/>
    <d v="2012-08-15T21:00:00"/>
    <d v="2012-08-15T19:18:00"/>
    <x v="1384"/>
    <s v="Up"/>
    <n v="1"/>
    <n v="1.75"/>
    <n v="97.8"/>
    <n v="1"/>
    <n v="2"/>
    <n v="9.59"/>
    <n v="10.42"/>
    <n v="2"/>
    <s v="JBER"/>
  </r>
  <r>
    <d v="2012-08-15T00:00:00"/>
    <d v="1899-12-30T19:43:26"/>
    <d v="2012-08-15T19:43:26"/>
    <d v="2012-08-15T19:00:00"/>
    <x v="23"/>
    <d v="2012-08-15T21:00:00"/>
    <d v="2012-08-15T19:18:00"/>
    <x v="1384"/>
    <s v="Up"/>
    <n v="1"/>
    <n v="1.75"/>
    <n v="91.8"/>
    <n v="1"/>
    <n v="2"/>
    <n v="9.59"/>
    <n v="10.42"/>
    <n v="2"/>
    <s v="JBER"/>
  </r>
  <r>
    <d v="2012-08-15T00:00:00"/>
    <d v="1899-12-30T20:01:01"/>
    <d v="2012-08-15T20:01:01"/>
    <d v="2012-08-15T20:00:00"/>
    <x v="3"/>
    <d v="2012-08-15T21:00:00"/>
    <d v="2012-08-15T19:18:00"/>
    <x v="1385"/>
    <s v="Up"/>
    <n v="1"/>
    <n v="4.09"/>
    <n v="78.099999999999994"/>
    <n v="1"/>
    <n v="2"/>
    <n v="9.59"/>
    <n v="10.42"/>
    <n v="2"/>
    <s v="JBER"/>
  </r>
  <r>
    <d v="2012-08-15T00:00:00"/>
    <d v="1899-12-30T20:07:48"/>
    <d v="2012-08-15T20:07:48"/>
    <d v="2012-08-15T20:00:00"/>
    <x v="3"/>
    <d v="2012-08-15T21:00:00"/>
    <d v="2012-08-15T19:18:00"/>
    <x v="1386"/>
    <s v="Up"/>
    <n v="1"/>
    <n v="2.57"/>
    <n v="112"/>
    <n v="1"/>
    <n v="2"/>
    <n v="9.59"/>
    <n v="10.42"/>
    <n v="2"/>
    <s v="JBER"/>
  </r>
  <r>
    <d v="2012-08-15T00:00:00"/>
    <d v="1899-12-30T20:07:48"/>
    <d v="2012-08-15T20:07:48"/>
    <d v="2012-08-15T20:00:00"/>
    <x v="3"/>
    <d v="2012-08-15T21:00:00"/>
    <d v="2012-08-15T19:18:00"/>
    <x v="1386"/>
    <s v="Up"/>
    <n v="1"/>
    <n v="2.57"/>
    <n v="98.3"/>
    <n v="1"/>
    <n v="2"/>
    <n v="9.59"/>
    <n v="10.42"/>
    <n v="2"/>
    <s v="JBER"/>
  </r>
  <r>
    <d v="2012-08-15T00:00:00"/>
    <d v="1899-12-30T20:39:14"/>
    <d v="2012-08-15T20:39:14"/>
    <d v="2012-08-15T20:00:00"/>
    <x v="3"/>
    <d v="2012-08-15T21:00:00"/>
    <d v="2012-08-15T19:18:00"/>
    <x v="1387"/>
    <s v="Up"/>
    <n v="1"/>
    <n v="2.02"/>
    <n v="102.5"/>
    <n v="1"/>
    <n v="2"/>
    <n v="9.59"/>
    <n v="10.42"/>
    <n v="2"/>
    <s v="JBER"/>
  </r>
  <r>
    <d v="2012-08-15T00:00:00"/>
    <d v="1899-12-30T20:39:14"/>
    <d v="2012-08-15T20:39:14"/>
    <d v="2012-08-15T20:00:00"/>
    <x v="3"/>
    <d v="2012-08-15T21:00:00"/>
    <d v="2012-08-15T19:18:00"/>
    <x v="1387"/>
    <s v="Up"/>
    <n v="1"/>
    <n v="1.96"/>
    <n v="91.5"/>
    <n v="1"/>
    <n v="2"/>
    <n v="9.59"/>
    <n v="10.42"/>
    <n v="2"/>
    <s v="JBER"/>
  </r>
  <r>
    <d v="2012-08-15T00:00:00"/>
    <d v="1899-12-30T20:39:19"/>
    <d v="2012-08-15T20:39:19"/>
    <d v="2012-08-15T20:00:00"/>
    <x v="3"/>
    <d v="2012-08-15T21:00:00"/>
    <d v="2012-08-15T19:18:00"/>
    <x v="1388"/>
    <s v="Up"/>
    <n v="1"/>
    <n v="2.69"/>
    <n v="91.5"/>
    <n v="1"/>
    <n v="2"/>
    <n v="9.59"/>
    <n v="10.42"/>
    <n v="2"/>
    <s v="JBER"/>
  </r>
  <r>
    <d v="2012-08-15T00:00:00"/>
    <d v="1899-12-30T20:39:19"/>
    <d v="2012-08-15T20:39:19"/>
    <d v="2012-08-15T20:00:00"/>
    <x v="3"/>
    <d v="2012-08-15T21:00:00"/>
    <d v="2012-08-15T19:18:00"/>
    <x v="1388"/>
    <s v="Up"/>
    <n v="1"/>
    <n v="2.72"/>
    <n v="82.8"/>
    <n v="1"/>
    <n v="2"/>
    <n v="9.59"/>
    <n v="10.42"/>
    <n v="2"/>
    <s v="JBER"/>
  </r>
  <r>
    <d v="2012-08-15T00:00:00"/>
    <d v="1899-12-30T20:39:24"/>
    <d v="2012-08-15T20:39:24"/>
    <d v="2012-08-15T20:00:00"/>
    <x v="3"/>
    <d v="2012-08-15T21:00:00"/>
    <d v="2012-08-15T19:18:00"/>
    <x v="916"/>
    <s v="Up"/>
    <n v="1"/>
    <n v="3.75"/>
    <n v="94.5"/>
    <n v="1"/>
    <n v="2"/>
    <n v="9.59"/>
    <n v="10.42"/>
    <n v="2"/>
    <s v="JBER"/>
  </r>
  <r>
    <d v="2012-08-15T00:00:00"/>
    <d v="1899-12-30T20:39:24"/>
    <d v="2012-08-15T20:39:24"/>
    <d v="2012-08-15T20:00:00"/>
    <x v="3"/>
    <d v="2012-08-15T21:00:00"/>
    <d v="2012-08-15T19:18:00"/>
    <x v="916"/>
    <s v="Up"/>
    <n v="1"/>
    <n v="3.73"/>
    <n v="94.2"/>
    <n v="1"/>
    <n v="2"/>
    <n v="9.59"/>
    <n v="10.42"/>
    <n v="2"/>
    <s v="JBER"/>
  </r>
  <r>
    <d v="2012-08-15T00:00:00"/>
    <d v="1899-12-30T20:40:23"/>
    <d v="2012-08-15T20:40:23"/>
    <d v="2012-08-15T20:00:00"/>
    <x v="3"/>
    <d v="2012-08-15T21:00:00"/>
    <d v="2012-08-15T19:18:00"/>
    <x v="1389"/>
    <s v="Up"/>
    <n v="1"/>
    <n v="2.58"/>
    <n v="85.9"/>
    <n v="1"/>
    <n v="2"/>
    <n v="9.59"/>
    <n v="10.42"/>
    <n v="2"/>
    <s v="JBER"/>
  </r>
  <r>
    <d v="2012-08-15T00:00:00"/>
    <d v="1899-12-30T20:40:23"/>
    <d v="2012-08-15T20:40:23"/>
    <d v="2012-08-15T20:00:00"/>
    <x v="3"/>
    <d v="2012-08-15T21:00:00"/>
    <d v="2012-08-15T19:18:00"/>
    <x v="1389"/>
    <s v="Up"/>
    <n v="1"/>
    <n v="2.54"/>
    <n v="80.599999999999994"/>
    <n v="1"/>
    <n v="2"/>
    <n v="9.59"/>
    <n v="10.42"/>
    <n v="2"/>
    <s v="JBER"/>
  </r>
  <r>
    <d v="2012-08-15T00:00:00"/>
    <d v="1899-12-30T21:09:52"/>
    <d v="2012-08-15T21:09:52"/>
    <d v="2012-08-15T21:00:00"/>
    <x v="20"/>
    <d v="2012-08-15T21:00:00"/>
    <d v="2012-08-15T19:18:00"/>
    <x v="1390"/>
    <s v="Up"/>
    <n v="1"/>
    <n v="2.57"/>
    <n v="86.9"/>
    <n v="1"/>
    <n v="2"/>
    <n v="9.59"/>
    <n v="10.42"/>
    <n v="2"/>
    <s v="JBER"/>
  </r>
  <r>
    <d v="2012-08-15T00:00:00"/>
    <d v="1899-12-30T21:09:53"/>
    <d v="2012-08-15T21:09:53"/>
    <d v="2012-08-15T21:00:00"/>
    <x v="20"/>
    <d v="2012-08-15T21:00:00"/>
    <d v="2012-08-15T19:18:00"/>
    <x v="1391"/>
    <s v="Up"/>
    <n v="1"/>
    <n v="2.4700000000000002"/>
    <n v="87.2"/>
    <n v="1"/>
    <n v="2"/>
    <n v="9.59"/>
    <n v="10.42"/>
    <n v="2"/>
    <s v="JBER"/>
  </r>
  <r>
    <d v="2012-08-15T00:00:00"/>
    <d v="1899-12-30T22:10:24"/>
    <d v="2012-08-15T22:10:24"/>
    <d v="2012-08-15T22:00:00"/>
    <x v="22"/>
    <d v="2012-08-15T21:00:00"/>
    <d v="2012-08-15T19:18:00"/>
    <x v="1392"/>
    <s v="Up"/>
    <n v="1"/>
    <n v="2.17"/>
    <n v="94.3"/>
    <n v="1"/>
    <n v="2"/>
    <n v="9.59"/>
    <n v="10.42"/>
    <n v="2"/>
    <s v="JBER"/>
  </r>
  <r>
    <d v="2012-08-15T00:00:00"/>
    <d v="1899-12-30T22:10:25"/>
    <d v="2012-08-15T22:10:25"/>
    <d v="2012-08-15T22:00:00"/>
    <x v="22"/>
    <d v="2012-08-15T21:00:00"/>
    <d v="2012-08-15T19:18:00"/>
    <x v="1393"/>
    <s v="Up"/>
    <n v="1"/>
    <n v="2.12"/>
    <n v="87.6"/>
    <n v="1"/>
    <n v="2"/>
    <n v="9.59"/>
    <n v="10.42"/>
    <n v="2"/>
    <s v="JBER"/>
  </r>
  <r>
    <d v="2012-08-15T00:00:00"/>
    <d v="1899-12-30T22:12:18"/>
    <d v="2012-08-15T22:12:18"/>
    <d v="2012-08-15T22:00:00"/>
    <x v="22"/>
    <d v="2012-08-15T21:00:00"/>
    <d v="2012-08-15T19:18:00"/>
    <x v="1394"/>
    <s v="Up"/>
    <n v="1"/>
    <n v="3.63"/>
    <n v="57.4"/>
    <n v="1"/>
    <n v="2"/>
    <n v="9.59"/>
    <n v="10.42"/>
    <n v="2"/>
    <s v="JBER"/>
  </r>
  <r>
    <d v="2012-08-15T00:00:00"/>
    <d v="1899-12-30T22:12:18"/>
    <d v="2012-08-15T22:12:18"/>
    <d v="2012-08-15T22:00:00"/>
    <x v="22"/>
    <d v="2012-08-15T21:00:00"/>
    <d v="2012-08-15T19:18:00"/>
    <x v="1394"/>
    <s v="Up"/>
    <n v="1"/>
    <n v="3.63"/>
    <n v="55.9"/>
    <n v="1"/>
    <n v="2"/>
    <n v="9.59"/>
    <n v="10.42"/>
    <n v="2"/>
    <s v="JBER"/>
  </r>
  <r>
    <d v="2012-08-15T00:00:00"/>
    <d v="1899-12-30T23:13:47"/>
    <d v="2012-08-15T23:13:47"/>
    <d v="2012-08-15T23:00:00"/>
    <x v="8"/>
    <d v="2012-08-16T00:00:00"/>
    <d v="2012-08-15T19:18:00"/>
    <x v="1395"/>
    <s v="Up"/>
    <n v="1"/>
    <n v="2.12"/>
    <n v="94.5"/>
    <n v="1"/>
    <n v="2"/>
    <n v="9.59"/>
    <n v="10.42"/>
    <n v="2"/>
    <s v="JBER"/>
  </r>
  <r>
    <d v="2012-08-15T00:00:00"/>
    <d v="1899-12-30T23:13:47"/>
    <d v="2012-08-15T23:13:47"/>
    <d v="2012-08-15T23:00:00"/>
    <x v="8"/>
    <d v="2012-08-16T00:00:00"/>
    <d v="2012-08-15T19:18:00"/>
    <x v="1395"/>
    <s v="Up"/>
    <n v="1"/>
    <n v="2.19"/>
    <n v="88.5"/>
    <n v="1"/>
    <n v="2"/>
    <n v="9.59"/>
    <n v="10.42"/>
    <n v="2"/>
    <s v="JBER"/>
  </r>
  <r>
    <d v="2012-08-16T00:00:00"/>
    <d v="1899-12-30T00:09:18"/>
    <d v="2012-08-16T00:09:18"/>
    <d v="2012-08-16T00:00:00"/>
    <x v="5"/>
    <d v="2012-08-16T00:00:00"/>
    <d v="2012-08-15T19:18:00"/>
    <x v="1396"/>
    <s v="Up"/>
    <n v="1"/>
    <n v="0"/>
    <n v="87"/>
    <n v="1"/>
    <n v="2"/>
    <n v="9.59"/>
    <n v="10.42"/>
    <n v="2"/>
    <s v="JBER"/>
  </r>
  <r>
    <d v="2012-08-16T00:00:00"/>
    <d v="1899-12-30T08:38:15"/>
    <d v="2012-08-16T08:38:15"/>
    <d v="2012-08-16T08:00:00"/>
    <x v="16"/>
    <d v="2012-08-16T09:00:00"/>
    <d v="2012-08-16T07:03:00"/>
    <x v="1397"/>
    <s v="Up"/>
    <n v="1"/>
    <n v="2.21"/>
    <n v="84.3"/>
    <n v="1"/>
    <n v="2"/>
    <n v="9.59"/>
    <n v="10.42"/>
    <n v="2"/>
    <s v="JBER"/>
  </r>
  <r>
    <d v="2012-08-16T00:00:00"/>
    <d v="1899-12-30T11:34:41"/>
    <d v="2012-08-16T11:34:41"/>
    <d v="2012-08-16T11:00:00"/>
    <x v="1"/>
    <d v="2012-08-16T12:00:00"/>
    <d v="2012-08-16T07:03:00"/>
    <x v="1398"/>
    <s v="Up"/>
    <n v="1"/>
    <n v="3.39"/>
    <n v="83.1"/>
    <n v="1"/>
    <n v="2"/>
    <n v="9.59"/>
    <n v="10.42"/>
    <n v="2"/>
    <s v="JBER"/>
  </r>
  <r>
    <d v="2012-08-16T00:00:00"/>
    <d v="1899-12-30T12:06:30"/>
    <d v="2012-08-16T12:06:30"/>
    <d v="2012-08-16T12:00:00"/>
    <x v="21"/>
    <d v="2012-08-16T12:00:00"/>
    <d v="2012-08-16T07:03:00"/>
    <x v="1399"/>
    <s v="Up"/>
    <n v="1"/>
    <n v="2.76"/>
    <n v="79.3"/>
    <n v="1"/>
    <n v="2"/>
    <n v="9.59"/>
    <n v="10.42"/>
    <n v="2"/>
    <s v="JBER"/>
  </r>
  <r>
    <d v="2012-08-16T00:00:00"/>
    <d v="1899-12-30T13:00:39"/>
    <d v="2012-08-16T13:00:39"/>
    <d v="2012-08-16T13:00:00"/>
    <x v="12"/>
    <d v="2012-08-16T12:00:00"/>
    <d v="2012-08-16T07:03:00"/>
    <x v="1400"/>
    <s v="Up"/>
    <n v="1"/>
    <n v="1.96"/>
    <n v="73.2"/>
    <n v="1"/>
    <n v="2"/>
    <n v="9.59"/>
    <n v="10.42"/>
    <n v="2"/>
    <s v="JBER"/>
  </r>
  <r>
    <d v="2012-08-16T00:00:00"/>
    <d v="1899-12-30T13:37:59"/>
    <d v="2012-08-16T13:37:59"/>
    <d v="2012-08-16T13:00:00"/>
    <x v="12"/>
    <d v="2012-08-16T15:00:00"/>
    <d v="2012-08-16T07:03:00"/>
    <x v="1401"/>
    <s v="Up"/>
    <n v="1"/>
    <n v="3.65"/>
    <n v="94.2"/>
    <n v="1"/>
    <n v="2"/>
    <n v="9.59"/>
    <n v="10.42"/>
    <n v="2"/>
    <s v="JBER"/>
  </r>
  <r>
    <d v="2012-08-16T00:00:00"/>
    <d v="1899-12-30T15:37:21"/>
    <d v="2012-08-16T15:37:21"/>
    <d v="2012-08-16T15:00:00"/>
    <x v="10"/>
    <d v="2012-08-16T15:00:00"/>
    <d v="2012-08-16T07:03:00"/>
    <x v="1402"/>
    <s v="Up"/>
    <n v="1"/>
    <n v="4.4800000000000004"/>
    <n v="65.900000000000006"/>
    <n v="1"/>
    <n v="2"/>
    <n v="9.59"/>
    <n v="10.42"/>
    <n v="2"/>
    <s v="JBER"/>
  </r>
  <r>
    <d v="2012-08-16T00:00:00"/>
    <d v="1899-12-30T15:38:31"/>
    <d v="2012-08-16T15:38:31"/>
    <d v="2012-08-16T15:00:00"/>
    <x v="10"/>
    <d v="2012-08-16T15:00:00"/>
    <d v="2012-08-16T07:03:00"/>
    <x v="1403"/>
    <s v="Up"/>
    <n v="1"/>
    <n v="1.92"/>
    <n v="71.8"/>
    <n v="1"/>
    <n v="2"/>
    <n v="9.59"/>
    <n v="10.42"/>
    <n v="2"/>
    <s v="JBER"/>
  </r>
  <r>
    <d v="2012-08-16T00:00:00"/>
    <d v="1899-12-30T17:38:38"/>
    <d v="2012-08-16T17:38:38"/>
    <d v="2012-08-16T17:00:00"/>
    <x v="13"/>
    <d v="2012-08-16T18:00:00"/>
    <d v="2012-08-16T07:03:00"/>
    <x v="1404"/>
    <s v="Up"/>
    <n v="1"/>
    <n v="3.48"/>
    <n v="78.099999999999994"/>
    <n v="1"/>
    <n v="2"/>
    <n v="9.59"/>
    <n v="10.42"/>
    <n v="2"/>
    <s v="JBER"/>
  </r>
  <r>
    <d v="2012-08-16T00:00:00"/>
    <d v="1899-12-30T19:34:53"/>
    <d v="2012-08-16T19:34:53"/>
    <d v="2012-08-16T19:00:00"/>
    <x v="23"/>
    <d v="2012-08-16T21:00:00"/>
    <d v="2012-08-16T07:03:00"/>
    <x v="1405"/>
    <s v="Up"/>
    <n v="1"/>
    <n v="4.08"/>
    <n v="54.9"/>
    <n v="1"/>
    <n v="2"/>
    <n v="9.59"/>
    <n v="10.42"/>
    <n v="2"/>
    <s v="JBER"/>
  </r>
  <r>
    <d v="2012-08-16T00:00:00"/>
    <d v="1899-12-30T19:40:59"/>
    <d v="2012-08-16T19:40:59"/>
    <d v="2012-08-16T19:00:00"/>
    <x v="23"/>
    <d v="2012-08-16T21:00:00"/>
    <d v="2012-08-16T07:03:00"/>
    <x v="1406"/>
    <s v="Up"/>
    <n v="1"/>
    <n v="1.92"/>
    <n v="78.599999999999994"/>
    <n v="1"/>
    <n v="2"/>
    <n v="9.59"/>
    <n v="10.42"/>
    <n v="2"/>
    <s v="JBER"/>
  </r>
  <r>
    <d v="2012-08-16T00:00:00"/>
    <d v="1899-12-30T20:09:20"/>
    <d v="2012-08-16T20:09:20"/>
    <d v="2012-08-16T20:00:00"/>
    <x v="3"/>
    <d v="2012-08-16T21:00:00"/>
    <d v="2012-08-16T19:50:00"/>
    <x v="1407"/>
    <s v="Up"/>
    <n v="1"/>
    <n v="2.11"/>
    <n v="86.2"/>
    <n v="1"/>
    <n v="2"/>
    <n v="9.59"/>
    <n v="10.42"/>
    <n v="2"/>
    <s v="JBER"/>
  </r>
  <r>
    <d v="2012-08-16T00:00:00"/>
    <d v="1899-12-30T20:39:24"/>
    <d v="2012-08-16T20:39:24"/>
    <d v="2012-08-16T20:00:00"/>
    <x v="3"/>
    <d v="2012-08-16T21:00:00"/>
    <d v="2012-08-16T19:50:00"/>
    <x v="1408"/>
    <s v="Up"/>
    <n v="1"/>
    <n v="5.66"/>
    <n v="73.099999999999994"/>
    <n v="1"/>
    <n v="2"/>
    <n v="9.59"/>
    <n v="10.42"/>
    <n v="2"/>
    <s v="JBER"/>
  </r>
  <r>
    <d v="2012-08-16T00:00:00"/>
    <d v="1899-12-30T20:40:23"/>
    <d v="2012-08-16T20:40:23"/>
    <d v="2012-08-16T20:00:00"/>
    <x v="3"/>
    <d v="2012-08-16T21:00:00"/>
    <d v="2012-08-16T19:50:00"/>
    <x v="1409"/>
    <s v="Up"/>
    <n v="1"/>
    <n v="2.31"/>
    <n v="102.3"/>
    <n v="1"/>
    <n v="2"/>
    <n v="9.59"/>
    <n v="10.42"/>
    <n v="2"/>
    <s v="JBER"/>
  </r>
  <r>
    <d v="2012-08-16T00:00:00"/>
    <d v="1899-12-30T21:02:13"/>
    <d v="2012-08-16T21:02:13"/>
    <d v="2012-08-16T21:00:00"/>
    <x v="20"/>
    <d v="2012-08-16T21:00:00"/>
    <d v="2012-08-16T19:50:00"/>
    <x v="1410"/>
    <s v="Up"/>
    <n v="1"/>
    <n v="2.99"/>
    <n v="52.7"/>
    <n v="1"/>
    <n v="2"/>
    <n v="9.59"/>
    <n v="10.42"/>
    <n v="2"/>
    <s v="JBER"/>
  </r>
  <r>
    <d v="2012-08-16T00:00:00"/>
    <d v="1899-12-30T21:35:15"/>
    <d v="2012-08-16T21:35:15"/>
    <d v="2012-08-16T21:00:00"/>
    <x v="20"/>
    <d v="2012-08-16T21:00:00"/>
    <d v="2012-08-16T19:50:00"/>
    <x v="1411"/>
    <s v="Up"/>
    <n v="1"/>
    <n v="3.37"/>
    <n v="71.599999999999994"/>
    <n v="1"/>
    <n v="2"/>
    <n v="9.59"/>
    <n v="10.42"/>
    <n v="2"/>
    <s v="JBER"/>
  </r>
  <r>
    <d v="2012-08-16T00:00:00"/>
    <d v="1899-12-30T22:11:08"/>
    <d v="2012-08-16T22:11:08"/>
    <d v="2012-08-16T22:00:00"/>
    <x v="22"/>
    <d v="2012-08-16T21:00:00"/>
    <d v="2012-08-16T19:50:00"/>
    <x v="1412"/>
    <s v="Up"/>
    <n v="1"/>
    <n v="2.06"/>
    <n v="76.599999999999994"/>
    <n v="1"/>
    <n v="2"/>
    <n v="9.59"/>
    <n v="10.42"/>
    <n v="2"/>
    <s v="JBER"/>
  </r>
  <r>
    <d v="2012-08-16T00:00:00"/>
    <d v="1899-12-30T22:42:38"/>
    <d v="2012-08-16T22:42:38"/>
    <d v="2012-08-16T22:00:00"/>
    <x v="22"/>
    <d v="2012-08-17T00:00:00"/>
    <d v="2012-08-16T19:50:00"/>
    <x v="1413"/>
    <s v="Up"/>
    <n v="1"/>
    <n v="3.53"/>
    <n v="87.4"/>
    <n v="1"/>
    <n v="2"/>
    <n v="9.59"/>
    <n v="10.42"/>
    <n v="2"/>
    <s v="JBER"/>
  </r>
  <r>
    <d v="2012-08-16T00:00:00"/>
    <d v="1899-12-30T23:39:00"/>
    <d v="2012-08-16T23:39:00"/>
    <d v="2012-08-16T23:00:00"/>
    <x v="8"/>
    <d v="2012-08-17T00:00:00"/>
    <d v="2012-08-16T19:50:00"/>
    <x v="1414"/>
    <s v="Up"/>
    <n v="1"/>
    <n v="3.49"/>
    <n v="61.3"/>
    <n v="1"/>
    <n v="2"/>
    <n v="9.59"/>
    <n v="10.42"/>
    <n v="2"/>
    <s v="JBER"/>
  </r>
  <r>
    <d v="2012-08-17T00:00:00"/>
    <d v="1899-12-30T00:39:36"/>
    <d v="2012-08-17T00:39:36"/>
    <d v="2012-08-17T00:00:00"/>
    <x v="5"/>
    <d v="2012-08-17T00:00:00"/>
    <d v="2012-08-16T19:50:00"/>
    <x v="1415"/>
    <s v="Up"/>
    <n v="1"/>
    <n v="2.5299999999999998"/>
    <n v="76.599999999999994"/>
    <n v="1"/>
    <n v="2"/>
    <n v="9.59"/>
    <n v="10.42"/>
    <n v="2"/>
    <s v="JBER"/>
  </r>
  <r>
    <d v="2012-08-17T00:00:00"/>
    <d v="1899-12-30T06:10:41"/>
    <d v="2012-08-17T06:10:41"/>
    <d v="2012-08-17T06:00:00"/>
    <x v="7"/>
    <d v="2012-08-17T06:00:00"/>
    <d v="2012-08-16T19:50:00"/>
    <x v="1416"/>
    <s v="Up"/>
    <n v="1"/>
    <n v="2.5499999999999998"/>
    <n v="76.400000000000006"/>
    <n v="1"/>
    <n v="2"/>
    <n v="9.59"/>
    <n v="10.42"/>
    <n v="2"/>
    <s v="JBER"/>
  </r>
  <r>
    <d v="2012-08-17T00:00:00"/>
    <d v="1899-12-30T06:40:54"/>
    <d v="2012-08-17T06:40:54"/>
    <d v="2012-08-17T06:00:00"/>
    <x v="7"/>
    <d v="2012-08-17T06:00:00"/>
    <d v="2012-08-16T19:50:00"/>
    <x v="1417"/>
    <s v="Up"/>
    <n v="1"/>
    <n v="2.11"/>
    <n v="63.1"/>
    <n v="1"/>
    <n v="2"/>
    <n v="9.59"/>
    <n v="10.42"/>
    <n v="2"/>
    <s v="JBER"/>
  </r>
  <r>
    <d v="2012-08-17T00:00:00"/>
    <d v="1899-12-30T07:34:16"/>
    <d v="2012-08-17T07:34:16"/>
    <d v="2012-08-17T07:00:00"/>
    <x v="15"/>
    <d v="2012-08-17T09:00:00"/>
    <d v="2012-08-16T19:50:00"/>
    <x v="1418"/>
    <s v="Up"/>
    <n v="1"/>
    <n v="4.3899999999999997"/>
    <n v="84.3"/>
    <n v="1"/>
    <n v="2"/>
    <n v="9.59"/>
    <n v="10.42"/>
    <n v="2"/>
    <s v="JBER"/>
  </r>
  <r>
    <d v="2012-08-17T00:00:00"/>
    <d v="1899-12-30T08:33:31"/>
    <d v="2012-08-17T08:33:31"/>
    <d v="2012-08-17T08:00:00"/>
    <x v="16"/>
    <d v="2012-08-17T09:00:00"/>
    <d v="2012-08-17T07:42:00"/>
    <x v="1419"/>
    <s v="Up"/>
    <n v="1"/>
    <n v="3.61"/>
    <n v="82"/>
    <n v="1"/>
    <n v="2"/>
    <n v="9.59"/>
    <n v="10.42"/>
    <n v="2"/>
    <s v="JBER"/>
  </r>
  <r>
    <d v="2012-08-17T00:00:00"/>
    <d v="1899-12-30T08:43:52"/>
    <d v="2012-08-17T08:43:52"/>
    <d v="2012-08-17T08:00:00"/>
    <x v="16"/>
    <d v="2012-08-17T09:00:00"/>
    <d v="2012-08-17T07:42:00"/>
    <x v="1420"/>
    <s v="Up"/>
    <n v="1"/>
    <n v="2.15"/>
    <n v="76.2"/>
    <n v="1"/>
    <n v="2"/>
    <n v="9.59"/>
    <n v="10.42"/>
    <n v="2"/>
    <s v="JBER"/>
  </r>
  <r>
    <d v="2012-08-17T00:00:00"/>
    <d v="1899-12-30T09:13:39"/>
    <d v="2012-08-17T09:13:39"/>
    <d v="2012-08-17T09:00:00"/>
    <x v="19"/>
    <d v="2012-08-17T09:00:00"/>
    <d v="2012-08-17T07:42:00"/>
    <x v="1421"/>
    <s v="Up"/>
    <n v="1"/>
    <n v="1.65"/>
    <n v="72.8"/>
    <n v="1"/>
    <n v="2"/>
    <n v="9.59"/>
    <n v="10.42"/>
    <n v="2"/>
    <s v="JBER"/>
  </r>
  <r>
    <d v="2012-08-17T00:00:00"/>
    <d v="1899-12-30T09:39:51"/>
    <d v="2012-08-17T09:39:51"/>
    <d v="2012-08-17T09:00:00"/>
    <x v="19"/>
    <d v="2012-08-17T09:00:00"/>
    <d v="2012-08-17T07:42:00"/>
    <x v="1422"/>
    <s v="Up"/>
    <n v="1"/>
    <n v="2.0099999999999998"/>
    <n v="89"/>
    <n v="1"/>
    <n v="2"/>
    <n v="9.59"/>
    <n v="10.42"/>
    <n v="2"/>
    <s v="JBER"/>
  </r>
  <r>
    <d v="2012-08-17T00:00:00"/>
    <d v="1899-12-30T10:32:00"/>
    <d v="2012-08-17T10:32:00"/>
    <d v="2012-08-17T10:00:00"/>
    <x v="17"/>
    <d v="2012-08-17T12:00:00"/>
    <d v="2012-08-17T07:42:00"/>
    <x v="1423"/>
    <s v="Up"/>
    <n v="1"/>
    <n v="1.96"/>
    <n v="72.599999999999994"/>
    <n v="1"/>
    <n v="2"/>
    <n v="9.59"/>
    <n v="10.42"/>
    <n v="2"/>
    <s v="JBER"/>
  </r>
  <r>
    <d v="2012-08-17T00:00:00"/>
    <d v="1899-12-30T11:00:06"/>
    <d v="2012-08-17T11:00:06"/>
    <d v="2012-08-17T11:00:00"/>
    <x v="1"/>
    <d v="2012-08-17T12:00:00"/>
    <d v="2012-08-17T07:42:00"/>
    <x v="1424"/>
    <s v="Up"/>
    <n v="1"/>
    <n v="2.83"/>
    <n v="76.5"/>
    <n v="1"/>
    <n v="2"/>
    <n v="9.59"/>
    <n v="10.42"/>
    <n v="2"/>
    <s v="JBER"/>
  </r>
  <r>
    <d v="2012-08-17T00:00:00"/>
    <d v="1899-12-30T12:42:59"/>
    <d v="2012-08-17T12:42:59"/>
    <d v="2012-08-17T12:00:00"/>
    <x v="21"/>
    <d v="2012-08-17T12:00:00"/>
    <d v="2012-08-17T07:42:00"/>
    <x v="1425"/>
    <s v="Up"/>
    <n v="1"/>
    <n v="1.83"/>
    <n v="94.3"/>
    <n v="1"/>
    <n v="2"/>
    <n v="9.59"/>
    <n v="10.42"/>
    <n v="2"/>
    <s v="JBER"/>
  </r>
  <r>
    <d v="2012-08-17T00:00:00"/>
    <d v="1899-12-30T14:05:33"/>
    <d v="2012-08-17T14:05:33"/>
    <d v="2012-08-17T14:00:00"/>
    <x v="9"/>
    <d v="2012-08-17T15:00:00"/>
    <d v="2012-08-17T07:42:00"/>
    <x v="1426"/>
    <s v="Up"/>
    <n v="1"/>
    <n v="1.74"/>
    <n v="79.8"/>
    <n v="1"/>
    <n v="2"/>
    <n v="9.59"/>
    <n v="10.42"/>
    <n v="2"/>
    <s v="JBER"/>
  </r>
  <r>
    <d v="2012-08-17T00:00:00"/>
    <d v="1899-12-30T15:02:50"/>
    <d v="2012-08-17T15:02:50"/>
    <d v="2012-08-17T15:00:00"/>
    <x v="10"/>
    <d v="2012-08-17T15:00:00"/>
    <d v="2012-08-17T07:42:00"/>
    <x v="1427"/>
    <s v="Up"/>
    <n v="1"/>
    <n v="2.87"/>
    <n v="72.900000000000006"/>
    <n v="1"/>
    <n v="2"/>
    <n v="9.59"/>
    <n v="10.42"/>
    <n v="2"/>
    <s v="JBER"/>
  </r>
  <r>
    <d v="2012-08-17T00:00:00"/>
    <d v="1899-12-30T16:32:44"/>
    <d v="2012-08-17T16:32:44"/>
    <d v="2012-08-17T16:00:00"/>
    <x v="11"/>
    <d v="2012-08-17T18:00:00"/>
    <d v="2012-08-17T07:42:00"/>
    <x v="1428"/>
    <s v="Up"/>
    <n v="1"/>
    <n v="2.09"/>
    <n v="86.7"/>
    <n v="1"/>
    <n v="2"/>
    <n v="9.59"/>
    <n v="10.42"/>
    <n v="2"/>
    <s v="JBER"/>
  </r>
  <r>
    <d v="2012-08-17T00:00:00"/>
    <d v="1899-12-30T16:39:13"/>
    <d v="2012-08-17T16:39:13"/>
    <d v="2012-08-17T16:00:00"/>
    <x v="11"/>
    <d v="2012-08-17T18:00:00"/>
    <d v="2012-08-17T07:42:00"/>
    <x v="1429"/>
    <s v="Up"/>
    <n v="1"/>
    <n v="2.04"/>
    <n v="69.3"/>
    <n v="1"/>
    <n v="2"/>
    <n v="9.59"/>
    <n v="10.42"/>
    <n v="2"/>
    <s v="JBER"/>
  </r>
  <r>
    <d v="2012-08-17T00:00:00"/>
    <d v="1899-12-30T17:07:23"/>
    <d v="2012-08-17T17:07:23"/>
    <d v="2012-08-17T17:00:00"/>
    <x v="13"/>
    <d v="2012-08-17T18:00:00"/>
    <d v="2012-08-17T07:42:00"/>
    <x v="1430"/>
    <s v="Up"/>
    <n v="1"/>
    <n v="3.24"/>
    <n v="63.1"/>
    <n v="1"/>
    <n v="2"/>
    <n v="9.59"/>
    <n v="10.42"/>
    <n v="2"/>
    <s v="JBER"/>
  </r>
  <r>
    <d v="2012-08-18T00:00:00"/>
    <d v="1899-12-30T09:39:50"/>
    <d v="2012-08-18T09:39:50"/>
    <d v="2012-08-18T09:00:00"/>
    <x v="19"/>
    <d v="2012-08-18T09:00:00"/>
    <d v="2012-08-18T08:22:00"/>
    <x v="1431"/>
    <s v="Up"/>
    <n v="1"/>
    <n v="2.67"/>
    <n v="71.2"/>
    <n v="1"/>
    <n v="2"/>
    <n v="9.59"/>
    <n v="10.42"/>
    <n v="2"/>
    <s v="JBER"/>
  </r>
  <r>
    <d v="2012-08-18T00:00:00"/>
    <d v="1899-12-30T10:03:07"/>
    <d v="2012-08-18T10:03:07"/>
    <d v="2012-08-18T10:00:00"/>
    <x v="17"/>
    <d v="2012-08-18T09:00:00"/>
    <d v="2012-08-18T08:22:00"/>
    <x v="1432"/>
    <s v="Up"/>
    <n v="1"/>
    <n v="2.46"/>
    <n v="86.9"/>
    <n v="1"/>
    <n v="2"/>
    <n v="9.59"/>
    <n v="10.42"/>
    <n v="2"/>
    <s v="JBER"/>
  </r>
  <r>
    <d v="2012-08-18T00:00:00"/>
    <d v="1899-12-30T10:40:19"/>
    <d v="2012-08-18T10:40:19"/>
    <d v="2012-08-18T10:00:00"/>
    <x v="17"/>
    <d v="2012-08-18T12:00:00"/>
    <d v="2012-08-18T08:22:00"/>
    <x v="1433"/>
    <s v="Up"/>
    <n v="1"/>
    <n v="1.85"/>
    <n v="78.599999999999994"/>
    <n v="1"/>
    <n v="2"/>
    <n v="9.59"/>
    <n v="10.42"/>
    <n v="2"/>
    <s v="JBER"/>
  </r>
  <r>
    <d v="2012-08-18T00:00:00"/>
    <d v="1899-12-30T14:12:25"/>
    <d v="2012-08-18T14:12:25"/>
    <d v="2012-08-18T14:00:00"/>
    <x v="9"/>
    <d v="2012-08-18T15:00:00"/>
    <d v="2012-08-18T08:22:00"/>
    <x v="1434"/>
    <s v="Up"/>
    <n v="1"/>
    <n v="2.2200000000000002"/>
    <n v="78.099999999999994"/>
    <n v="1"/>
    <n v="2"/>
    <n v="9.59"/>
    <n v="10.42"/>
    <n v="2"/>
    <s v="JBER"/>
  </r>
  <r>
    <d v="2012-08-18T00:00:00"/>
    <d v="1899-12-30T14:32:17"/>
    <d v="2012-08-18T14:32:17"/>
    <d v="2012-08-18T14:00:00"/>
    <x v="9"/>
    <d v="2012-08-18T15:00:00"/>
    <d v="2012-08-18T08:22:00"/>
    <x v="1435"/>
    <s v="Up"/>
    <n v="1"/>
    <n v="3"/>
    <n v="69.099999999999994"/>
    <n v="1"/>
    <n v="2"/>
    <n v="9.59"/>
    <n v="10.42"/>
    <n v="2"/>
    <s v="JBER"/>
  </r>
  <r>
    <d v="2012-08-18T00:00:00"/>
    <d v="1899-12-30T14:39:38"/>
    <d v="2012-08-18T14:39:38"/>
    <d v="2012-08-18T14:00:00"/>
    <x v="9"/>
    <d v="2012-08-18T15:00:00"/>
    <d v="2012-08-18T08:22:00"/>
    <x v="1436"/>
    <s v="Up"/>
    <n v="1"/>
    <n v="1.9"/>
    <n v="83.3"/>
    <n v="1"/>
    <n v="2"/>
    <n v="9.59"/>
    <n v="10.42"/>
    <n v="2"/>
    <s v="JBER"/>
  </r>
  <r>
    <d v="2012-08-18T00:00:00"/>
    <d v="1899-12-30T19:10:21"/>
    <d v="2012-08-18T19:10:21"/>
    <d v="2012-08-18T19:00:00"/>
    <x v="23"/>
    <d v="2012-08-18T18:00:00"/>
    <d v="2012-08-18T08:22:00"/>
    <x v="1437"/>
    <s v="Up"/>
    <n v="1"/>
    <n v="1.93"/>
    <n v="81"/>
    <n v="1"/>
    <n v="2"/>
    <n v="9.59"/>
    <n v="10.42"/>
    <n v="2"/>
    <s v="JBER"/>
  </r>
  <r>
    <d v="2012-08-18T00:00:00"/>
    <d v="1899-12-30T19:37:11"/>
    <d v="2012-08-18T19:37:11"/>
    <d v="2012-08-18T19:00:00"/>
    <x v="23"/>
    <d v="2012-08-18T21:00:00"/>
    <d v="2012-08-18T08:22:00"/>
    <x v="1438"/>
    <s v="Up"/>
    <n v="1"/>
    <n v="2.0299999999999998"/>
    <n v="67.599999999999994"/>
    <n v="1"/>
    <n v="2"/>
    <n v="9.59"/>
    <n v="10.42"/>
    <n v="2"/>
    <s v="JBER"/>
  </r>
  <r>
    <d v="2012-08-18T00:00:00"/>
    <d v="1899-12-30T19:43:47"/>
    <d v="2012-08-18T19:43:47"/>
    <d v="2012-08-18T19:00:00"/>
    <x v="23"/>
    <d v="2012-08-18T21:00:00"/>
    <d v="2012-08-18T08:22:00"/>
    <x v="1439"/>
    <s v="Up"/>
    <n v="1"/>
    <n v="1.84"/>
    <n v="92.7"/>
    <n v="1"/>
    <n v="2"/>
    <n v="9.59"/>
    <n v="10.42"/>
    <n v="2"/>
    <s v="JBER"/>
  </r>
  <r>
    <d v="2012-08-18T00:00:00"/>
    <d v="1899-12-30T20:32:26"/>
    <d v="2012-08-18T20:32:26"/>
    <d v="2012-08-18T20:00:00"/>
    <x v="3"/>
    <d v="2012-08-18T21:00:00"/>
    <d v="2012-08-18T08:22:00"/>
    <x v="1440"/>
    <s v="Up"/>
    <n v="1"/>
    <n v="2.0099999999999998"/>
    <n v="78.7"/>
    <n v="1"/>
    <n v="2"/>
    <n v="9.59"/>
    <n v="10.42"/>
    <n v="2"/>
    <s v="JBER"/>
  </r>
  <r>
    <d v="2012-08-18T00:00:00"/>
    <d v="1899-12-30T21:04:39"/>
    <d v="2012-08-18T21:04:39"/>
    <d v="2012-08-18T21:00:00"/>
    <x v="20"/>
    <d v="2012-08-18T21:00:00"/>
    <d v="2012-08-18T20:56:00"/>
    <x v="1441"/>
    <s v="Up"/>
    <n v="1"/>
    <n v="1.93"/>
    <n v="76.400000000000006"/>
    <n v="1"/>
    <n v="2"/>
    <n v="9.59"/>
    <n v="10.42"/>
    <n v="2"/>
    <s v="JBER"/>
  </r>
  <r>
    <d v="2012-08-18T00:00:00"/>
    <d v="1899-12-30T21:10:19"/>
    <d v="2012-08-18T21:10:19"/>
    <d v="2012-08-18T21:00:00"/>
    <x v="20"/>
    <d v="2012-08-18T21:00:00"/>
    <d v="2012-08-18T20:56:00"/>
    <x v="1442"/>
    <s v="Up"/>
    <n v="1"/>
    <n v="1.87"/>
    <n v="66.900000000000006"/>
    <n v="1"/>
    <n v="2"/>
    <n v="9.59"/>
    <n v="10.42"/>
    <n v="2"/>
    <s v="JBER"/>
  </r>
  <r>
    <d v="2012-08-18T00:00:00"/>
    <d v="1899-12-30T22:03:22"/>
    <d v="2012-08-18T22:03:22"/>
    <d v="2012-08-18T22:00:00"/>
    <x v="22"/>
    <d v="2012-08-18T21:00:00"/>
    <d v="2012-08-18T20:56:00"/>
    <x v="1443"/>
    <s v="Up"/>
    <n v="1"/>
    <n v="2.48"/>
    <n v="90.2"/>
    <n v="1"/>
    <n v="2"/>
    <n v="9.59"/>
    <n v="10.42"/>
    <n v="2"/>
    <s v="JBER"/>
  </r>
  <r>
    <d v="2012-08-18T00:00:00"/>
    <d v="1899-12-30T22:08:32"/>
    <d v="2012-08-18T22:08:32"/>
    <d v="2012-08-18T22:00:00"/>
    <x v="22"/>
    <d v="2012-08-18T21:00:00"/>
    <d v="2012-08-18T20:56:00"/>
    <x v="1444"/>
    <s v="Up"/>
    <n v="1"/>
    <n v="7.18"/>
    <n v="69.599999999999994"/>
    <n v="1"/>
    <n v="2"/>
    <n v="9.59"/>
    <n v="10.42"/>
    <n v="2"/>
    <s v="JBER"/>
  </r>
  <r>
    <d v="2012-08-18T00:00:00"/>
    <d v="1899-12-30T22:11:54"/>
    <d v="2012-08-18T22:11:54"/>
    <d v="2012-08-18T22:00:00"/>
    <x v="22"/>
    <d v="2012-08-18T21:00:00"/>
    <d v="2012-08-18T20:56:00"/>
    <x v="1445"/>
    <s v="Up"/>
    <n v="1"/>
    <n v="2"/>
    <n v="87.6"/>
    <n v="1"/>
    <n v="2"/>
    <n v="9.59"/>
    <n v="10.42"/>
    <n v="2"/>
    <s v="JBER"/>
  </r>
  <r>
    <d v="2012-08-19T00:00:00"/>
    <d v="1899-12-30T11:10:09"/>
    <d v="2012-08-19T11:10:09"/>
    <d v="2012-08-19T11:00:00"/>
    <x v="1"/>
    <d v="2012-08-19T12:00:00"/>
    <d v="2012-08-19T09:02:00"/>
    <x v="1446"/>
    <s v="Up"/>
    <n v="1"/>
    <n v="4.13"/>
    <n v="68.900000000000006"/>
    <n v="1"/>
    <n v="2"/>
    <n v="9.59"/>
    <n v="10.42"/>
    <n v="2"/>
    <s v="JBER"/>
  </r>
  <r>
    <d v="2012-08-19T00:00:00"/>
    <d v="1899-12-30T11:36:40"/>
    <d v="2012-08-19T11:36:40"/>
    <d v="2012-08-19T11:00:00"/>
    <x v="1"/>
    <d v="2012-08-19T12:00:00"/>
    <d v="2012-08-19T09:02:00"/>
    <x v="1447"/>
    <s v="Up"/>
    <n v="1"/>
    <n v="3.46"/>
    <n v="77.099999999999994"/>
    <n v="1"/>
    <n v="2"/>
    <n v="9.59"/>
    <n v="10.42"/>
    <n v="2"/>
    <s v="JBER"/>
  </r>
  <r>
    <d v="2012-08-19T00:00:00"/>
    <d v="1899-12-30T14:02:24"/>
    <d v="2012-08-19T14:02:24"/>
    <d v="2012-08-19T14:00:00"/>
    <x v="9"/>
    <d v="2012-08-19T15:00:00"/>
    <d v="2012-08-19T09:02:00"/>
    <x v="1448"/>
    <s v="Up"/>
    <n v="1"/>
    <n v="1.88"/>
    <n v="73.2"/>
    <n v="1"/>
    <n v="2"/>
    <n v="9.59"/>
    <n v="10.42"/>
    <n v="2"/>
    <s v="JBER"/>
  </r>
  <r>
    <d v="2012-08-19T00:00:00"/>
    <d v="1899-12-30T15:05:55"/>
    <d v="2012-08-19T15:05:55"/>
    <d v="2012-08-19T15:00:00"/>
    <x v="10"/>
    <d v="2012-08-19T15:00:00"/>
    <d v="2012-08-19T09:02:00"/>
    <x v="1449"/>
    <s v="Up"/>
    <n v="1"/>
    <n v="2.77"/>
    <n v="58.4"/>
    <n v="1"/>
    <n v="2"/>
    <n v="9.59"/>
    <n v="10.42"/>
    <n v="2"/>
    <s v="JBER"/>
  </r>
  <r>
    <d v="2012-08-19T00:00:00"/>
    <d v="1899-12-30T15:40:08"/>
    <d v="2012-08-19T15:40:08"/>
    <d v="2012-08-19T15:00:00"/>
    <x v="10"/>
    <d v="2012-08-19T15:00:00"/>
    <d v="2012-08-19T09:02:00"/>
    <x v="1450"/>
    <s v="Up"/>
    <n v="1"/>
    <n v="2.3199999999999998"/>
    <n v="63"/>
    <n v="1"/>
    <n v="2"/>
    <n v="9.59"/>
    <n v="10.42"/>
    <n v="2"/>
    <s v="JBER"/>
  </r>
  <r>
    <d v="2012-08-19T00:00:00"/>
    <d v="1899-12-30T19:08:37"/>
    <d v="2012-08-19T19:08:37"/>
    <d v="2012-08-19T19:00:00"/>
    <x v="23"/>
    <d v="2012-08-19T18:00:00"/>
    <d v="2012-08-19T09:02:00"/>
    <x v="1451"/>
    <s v="Up"/>
    <n v="1"/>
    <n v="2.2000000000000002"/>
    <n v="58.4"/>
    <n v="1"/>
    <n v="2"/>
    <n v="9.59"/>
    <n v="10.42"/>
    <n v="2"/>
    <s v="JBER"/>
  </r>
  <r>
    <d v="2012-08-19T00:00:00"/>
    <d v="1899-12-30T19:09:08"/>
    <d v="2012-08-19T19:09:08"/>
    <d v="2012-08-19T19:00:00"/>
    <x v="23"/>
    <d v="2012-08-19T18:00:00"/>
    <d v="2012-08-19T09:02:00"/>
    <x v="1452"/>
    <s v="Up"/>
    <n v="1"/>
    <n v="2.1800000000000002"/>
    <n v="78.2"/>
    <n v="1"/>
    <n v="2"/>
    <n v="9.59"/>
    <n v="10.42"/>
    <n v="2"/>
    <s v="JBER"/>
  </r>
  <r>
    <d v="2012-08-19T00:00:00"/>
    <d v="1899-12-30T21:10:46"/>
    <d v="2012-08-19T21:10:46"/>
    <d v="2012-08-19T21:00:00"/>
    <x v="20"/>
    <d v="2012-08-19T21:00:00"/>
    <d v="2012-08-19T09:02:00"/>
    <x v="1453"/>
    <s v="Up"/>
    <n v="1"/>
    <n v="1.9"/>
    <n v="76.7"/>
    <n v="1"/>
    <n v="2"/>
    <n v="9.59"/>
    <n v="10.42"/>
    <n v="2"/>
    <s v="JBER"/>
  </r>
  <r>
    <d v="2012-08-19T00:00:00"/>
    <d v="1899-12-30T21:11:18"/>
    <d v="2012-08-19T21:11:18"/>
    <d v="2012-08-19T21:00:00"/>
    <x v="20"/>
    <d v="2012-08-19T21:00:00"/>
    <d v="2012-08-19T09:02:00"/>
    <x v="1454"/>
    <s v="Up"/>
    <n v="1"/>
    <n v="2.46"/>
    <n v="69.400000000000006"/>
    <n v="1"/>
    <n v="2"/>
    <n v="9.59"/>
    <n v="10.42"/>
    <n v="2"/>
    <s v="JBER"/>
  </r>
  <r>
    <d v="2012-08-19T00:00:00"/>
    <d v="1899-12-30T21:41:39"/>
    <d v="2012-08-19T21:41:39"/>
    <d v="2012-08-19T21:00:00"/>
    <x v="20"/>
    <d v="2012-08-19T21:00:00"/>
    <d v="2012-08-19T21:28:00"/>
    <x v="1455"/>
    <s v="Up"/>
    <n v="1"/>
    <n v="2.71"/>
    <n v="86.7"/>
    <n v="1"/>
    <n v="2"/>
    <n v="9.59"/>
    <n v="10.42"/>
    <n v="2"/>
    <s v="JBER"/>
  </r>
  <r>
    <d v="2012-08-19T00:00:00"/>
    <d v="1899-12-30T22:01:54"/>
    <d v="2012-08-19T22:01:54"/>
    <d v="2012-08-19T22:00:00"/>
    <x v="22"/>
    <d v="2012-08-19T21:00:00"/>
    <d v="2012-08-19T21:28:00"/>
    <x v="1456"/>
    <s v="Up"/>
    <n v="1"/>
    <n v="2.21"/>
    <n v="84.6"/>
    <n v="1"/>
    <n v="2"/>
    <n v="9.59"/>
    <n v="10.42"/>
    <n v="2"/>
    <s v="JBER"/>
  </r>
  <r>
    <d v="2012-08-19T00:00:00"/>
    <d v="1899-12-30T22:33:56"/>
    <d v="2012-08-19T22:33:56"/>
    <d v="2012-08-19T22:00:00"/>
    <x v="22"/>
    <d v="2012-08-20T00:00:00"/>
    <d v="2012-08-19T21:28:00"/>
    <x v="1457"/>
    <s v="Up"/>
    <n v="1"/>
    <n v="1.92"/>
    <n v="79.7"/>
    <n v="1"/>
    <n v="2"/>
    <n v="9.59"/>
    <n v="10.42"/>
    <n v="2"/>
    <s v="JBER"/>
  </r>
  <r>
    <d v="2012-08-20T00:00:00"/>
    <d v="1899-12-30T00:37:35"/>
    <d v="2012-08-20T00:37:35"/>
    <d v="2012-08-20T00:00:00"/>
    <x v="5"/>
    <d v="2012-08-20T00:00:00"/>
    <d v="2012-08-19T21:28:00"/>
    <x v="1458"/>
    <s v="Up"/>
    <n v="1"/>
    <n v="3.16"/>
    <n v="76.900000000000006"/>
    <n v="1"/>
    <n v="2"/>
    <n v="9.59"/>
    <n v="10.42"/>
    <n v="2"/>
    <s v="JBER"/>
  </r>
  <r>
    <d v="2012-08-20T00:00:00"/>
    <d v="1899-12-30T06:32:26"/>
    <d v="2012-08-20T06:32:26"/>
    <d v="2012-08-20T06:00:00"/>
    <x v="7"/>
    <d v="2012-08-20T06:00:00"/>
    <d v="2012-08-19T21:28:00"/>
    <x v="1459"/>
    <s v="Up"/>
    <n v="1"/>
    <n v="3.3"/>
    <n v="89"/>
    <n v="1"/>
    <n v="2"/>
    <n v="9.59"/>
    <n v="10.42"/>
    <n v="2"/>
    <s v="JBER"/>
  </r>
  <r>
    <d v="2012-08-20T00:00:00"/>
    <d v="1899-12-30T07:40:53"/>
    <d v="2012-08-20T07:40:53"/>
    <d v="2012-08-20T07:00:00"/>
    <x v="15"/>
    <d v="2012-08-20T09:00:00"/>
    <d v="2012-08-19T21:28:00"/>
    <x v="1460"/>
    <s v="Up"/>
    <n v="1"/>
    <n v="1.92"/>
    <n v="77.2"/>
    <n v="1"/>
    <n v="2"/>
    <n v="9.59"/>
    <n v="10.42"/>
    <n v="2"/>
    <s v="JBER"/>
  </r>
  <r>
    <d v="2012-08-20T00:00:00"/>
    <d v="1899-12-30T08:09:11"/>
    <d v="2012-08-20T08:09:11"/>
    <d v="2012-08-20T08:00:00"/>
    <x v="16"/>
    <d v="2012-08-20T09:00:00"/>
    <d v="2012-08-19T21:28:00"/>
    <x v="1461"/>
    <s v="Up"/>
    <n v="1"/>
    <n v="3.43"/>
    <n v="72.5"/>
    <n v="1"/>
    <n v="2"/>
    <n v="9.59"/>
    <n v="10.42"/>
    <n v="2"/>
    <s v="JBER"/>
  </r>
  <r>
    <d v="2012-08-20T00:00:00"/>
    <d v="1899-12-30T10:00:50"/>
    <d v="2012-08-20T10:00:50"/>
    <d v="2012-08-20T10:00:00"/>
    <x v="17"/>
    <d v="2012-08-20T09:00:00"/>
    <d v="2012-08-20T09:43:00"/>
    <x v="1462"/>
    <s v="Up"/>
    <n v="1"/>
    <n v="3.53"/>
    <n v="50.2"/>
    <n v="1"/>
    <n v="2"/>
    <n v="9.59"/>
    <n v="10.42"/>
    <n v="2"/>
    <s v="JBER"/>
  </r>
  <r>
    <d v="2012-08-20T00:00:00"/>
    <d v="1899-12-30T11:30:04"/>
    <d v="2012-08-20T11:30:04"/>
    <d v="2012-08-20T11:00:00"/>
    <x v="1"/>
    <d v="2012-08-20T12:00:00"/>
    <d v="2012-08-20T09:43:00"/>
    <x v="1463"/>
    <s v="Up"/>
    <n v="1"/>
    <n v="3.55"/>
    <n v="79.2"/>
    <n v="1"/>
    <n v="2"/>
    <n v="9.59"/>
    <n v="10.42"/>
    <n v="2"/>
    <s v="JBER"/>
  </r>
  <r>
    <d v="2012-08-20T00:00:00"/>
    <d v="1899-12-30T14:09:26"/>
    <d v="2012-08-20T14:09:26"/>
    <d v="2012-08-20T14:00:00"/>
    <x v="9"/>
    <d v="2012-08-20T15:00:00"/>
    <d v="2012-08-20T09:43:00"/>
    <x v="1464"/>
    <s v="Up"/>
    <n v="1"/>
    <n v="2.34"/>
    <n v="57.9"/>
    <n v="1"/>
    <n v="2"/>
    <n v="9.59"/>
    <n v="10.42"/>
    <n v="2"/>
    <s v="JBER"/>
  </r>
  <r>
    <d v="2012-08-20T00:00:00"/>
    <d v="1899-12-30T16:11:47"/>
    <d v="2012-08-20T16:11:47"/>
    <d v="2012-08-20T16:00:00"/>
    <x v="11"/>
    <d v="2012-08-20T15:00:00"/>
    <d v="2012-08-20T09:43:00"/>
    <x v="1465"/>
    <s v="Up"/>
    <n v="1"/>
    <n v="2.52"/>
    <n v="81"/>
    <n v="1"/>
    <n v="2"/>
    <n v="9.59"/>
    <n v="10.42"/>
    <n v="2"/>
    <s v="JBER"/>
  </r>
  <r>
    <d v="2012-08-20T00:00:00"/>
    <d v="1899-12-30T18:04:22"/>
    <d v="2012-08-20T18:04:22"/>
    <d v="2012-08-20T18:00:00"/>
    <x v="14"/>
    <d v="2012-08-20T18:00:00"/>
    <d v="2012-08-20T09:43:00"/>
    <x v="1466"/>
    <s v="Up"/>
    <n v="1"/>
    <n v="2.2599999999999998"/>
    <n v="83.8"/>
    <n v="1"/>
    <n v="2"/>
    <n v="9.59"/>
    <n v="10.42"/>
    <n v="2"/>
    <s v="JBER"/>
  </r>
  <r>
    <d v="2012-08-20T00:00:00"/>
    <d v="1899-12-30T20:30:43"/>
    <d v="2012-08-20T20:30:43"/>
    <d v="2012-08-20T20:00:00"/>
    <x v="3"/>
    <d v="2012-08-20T21:00:00"/>
    <d v="2012-08-20T09:43:00"/>
    <x v="1467"/>
    <s v="Up"/>
    <n v="1"/>
    <n v="2.2400000000000002"/>
    <n v="84.5"/>
    <n v="1"/>
    <n v="2"/>
    <n v="9.59"/>
    <n v="10.42"/>
    <n v="2"/>
    <s v="JBER"/>
  </r>
  <r>
    <d v="2012-08-20T00:00:00"/>
    <d v="1899-12-30T20:44:12"/>
    <d v="2012-08-20T20:44:12"/>
    <d v="2012-08-20T20:00:00"/>
    <x v="3"/>
    <d v="2012-08-20T21:00:00"/>
    <d v="2012-08-20T09:43:00"/>
    <x v="1468"/>
    <s v="Up"/>
    <n v="1"/>
    <n v="2.39"/>
    <n v="85.9"/>
    <n v="1"/>
    <n v="2"/>
    <n v="9.59"/>
    <n v="10.42"/>
    <n v="2"/>
    <s v="JBER"/>
  </r>
  <r>
    <d v="2012-08-20T00:00:00"/>
    <d v="1899-12-30T22:38:53"/>
    <d v="2012-08-20T22:38:53"/>
    <d v="2012-08-20T22:00:00"/>
    <x v="22"/>
    <d v="2012-08-21T00:00:00"/>
    <d v="2012-08-20T22:01:00"/>
    <x v="1469"/>
    <s v="Up"/>
    <n v="1"/>
    <n v="2.57"/>
    <n v="94.7"/>
    <n v="1"/>
    <n v="2"/>
    <n v="9.59"/>
    <n v="10.42"/>
    <n v="2"/>
    <s v="JBER"/>
  </r>
  <r>
    <d v="2012-08-21T00:00:00"/>
    <d v="1899-12-30T00:42:35"/>
    <d v="2012-08-21T00:42:35"/>
    <d v="2012-08-21T00:00:00"/>
    <x v="5"/>
    <d v="2012-08-21T00:00:00"/>
    <d v="2012-08-20T22:01:00"/>
    <x v="1470"/>
    <s v="Up"/>
    <n v="1"/>
    <n v="1.73"/>
    <n v="65.900000000000006"/>
    <n v="1"/>
    <n v="2"/>
    <n v="9.59"/>
    <n v="10.42"/>
    <n v="2"/>
    <s v="JBER"/>
  </r>
  <r>
    <d v="2012-08-21T00:00:00"/>
    <d v="1899-12-30T01:35:24"/>
    <d v="2012-08-21T01:35:24"/>
    <d v="2012-08-21T01:00:00"/>
    <x v="6"/>
    <d v="2012-08-21T03:00:00"/>
    <d v="2012-08-20T22:01:00"/>
    <x v="1471"/>
    <s v="Up"/>
    <n v="1"/>
    <n v="2.57"/>
    <n v="69.2"/>
    <n v="1"/>
    <n v="2"/>
    <n v="9.59"/>
    <n v="10.42"/>
    <n v="2"/>
    <s v="JBER"/>
  </r>
  <r>
    <d v="2012-08-21T00:00:00"/>
    <d v="1899-12-30T01:44:38"/>
    <d v="2012-08-21T01:44:38"/>
    <d v="2012-08-21T01:00:00"/>
    <x v="6"/>
    <d v="2012-08-21T03:00:00"/>
    <d v="2012-08-20T22:01:00"/>
    <x v="1472"/>
    <s v="Up"/>
    <n v="1"/>
    <n v="3.2"/>
    <n v="101.7"/>
    <n v="1"/>
    <n v="2"/>
    <n v="9.59"/>
    <n v="10.42"/>
    <n v="2"/>
    <s v="JBER"/>
  </r>
  <r>
    <d v="2012-08-21T00:00:00"/>
    <d v="1899-12-30T08:04:11"/>
    <d v="2012-08-21T08:04:11"/>
    <d v="2012-08-21T08:00:00"/>
    <x v="16"/>
    <d v="2012-08-21T09:00:00"/>
    <d v="2012-08-20T22:01:00"/>
    <x v="1473"/>
    <s v="Up"/>
    <n v="1"/>
    <n v="1.82"/>
    <n v="89.4"/>
    <n v="1"/>
    <n v="2"/>
    <n v="9.59"/>
    <n v="10.42"/>
    <n v="2"/>
    <s v="JBER"/>
  </r>
  <r>
    <d v="2012-08-21T00:00:00"/>
    <d v="1899-12-30T13:32:02"/>
    <d v="2012-08-21T13:32:02"/>
    <d v="2012-08-21T13:00:00"/>
    <x v="12"/>
    <d v="2012-08-21T15:00:00"/>
    <d v="2012-08-21T10:25:00"/>
    <x v="1474"/>
    <s v="Up"/>
    <n v="1"/>
    <n v="3.94"/>
    <n v="78.5"/>
    <n v="1"/>
    <n v="2"/>
    <n v="9.59"/>
    <n v="10.42"/>
    <n v="2"/>
    <s v="JBER"/>
  </r>
  <r>
    <d v="2012-08-21T00:00:00"/>
    <d v="1899-12-30T14:00:10"/>
    <d v="2012-08-21T14:00:10"/>
    <d v="2012-08-21T14:00:00"/>
    <x v="9"/>
    <d v="2012-08-21T15:00:00"/>
    <d v="2012-08-21T10:25:00"/>
    <x v="1475"/>
    <s v="Up"/>
    <n v="1"/>
    <n v="2.23"/>
    <n v="91.2"/>
    <n v="1"/>
    <n v="2"/>
    <n v="9.59"/>
    <n v="10.42"/>
    <n v="2"/>
    <s v="JBER"/>
  </r>
  <r>
    <d v="2012-08-21T00:00:00"/>
    <d v="1899-12-30T15:04:49"/>
    <d v="2012-08-21T15:04:49"/>
    <d v="2012-08-21T15:00:00"/>
    <x v="10"/>
    <d v="2012-08-21T15:00:00"/>
    <d v="2012-08-21T10:25:00"/>
    <x v="1476"/>
    <s v="Up"/>
    <n v="1"/>
    <n v="2.1800000000000002"/>
    <n v="72.5"/>
    <n v="1"/>
    <n v="2"/>
    <n v="9.59"/>
    <n v="10.42"/>
    <n v="2"/>
    <s v="JBER"/>
  </r>
  <r>
    <d v="2012-08-21T00:00:00"/>
    <d v="1899-12-30T15:35:16"/>
    <d v="2012-08-21T15:35:16"/>
    <d v="2012-08-21T15:00:00"/>
    <x v="10"/>
    <d v="2012-08-21T15:00:00"/>
    <d v="2012-08-21T10:25:00"/>
    <x v="1477"/>
    <s v="Up"/>
    <n v="1"/>
    <n v="1.77"/>
    <n v="57.7"/>
    <n v="1"/>
    <n v="2"/>
    <n v="9.59"/>
    <n v="10.42"/>
    <n v="2"/>
    <s v="JBER"/>
  </r>
  <r>
    <d v="2012-08-21T00:00:00"/>
    <d v="1899-12-30T17:30:40"/>
    <d v="2012-08-21T17:30:40"/>
    <d v="2012-08-21T17:00:00"/>
    <x v="13"/>
    <d v="2012-08-21T18:00:00"/>
    <d v="2012-08-21T10:25:00"/>
    <x v="1478"/>
    <s v="Up"/>
    <n v="1"/>
    <n v="2.54"/>
    <n v="71.7"/>
    <n v="1"/>
    <n v="2"/>
    <n v="9.59"/>
    <n v="10.42"/>
    <n v="2"/>
    <s v="JBER"/>
  </r>
  <r>
    <d v="2012-08-21T00:00:00"/>
    <d v="1899-12-30T18:33:17"/>
    <d v="2012-08-21T18:33:17"/>
    <d v="2012-08-21T18:00:00"/>
    <x v="14"/>
    <d v="2012-08-21T18:00:00"/>
    <d v="2012-08-21T10:25:00"/>
    <x v="1479"/>
    <s v="Up"/>
    <n v="1"/>
    <n v="1.79"/>
    <n v="94.2"/>
    <n v="1"/>
    <n v="2"/>
    <n v="9.59"/>
    <n v="10.42"/>
    <n v="2"/>
    <s v="JBER"/>
  </r>
  <r>
    <d v="2012-08-21T00:00:00"/>
    <d v="1899-12-30T19:12:05"/>
    <d v="2012-08-21T19:12:05"/>
    <d v="2012-08-21T19:00:00"/>
    <x v="23"/>
    <d v="2012-08-21T18:00:00"/>
    <d v="2012-08-21T10:25:00"/>
    <x v="1480"/>
    <s v="Up"/>
    <n v="1"/>
    <n v="1.95"/>
    <n v="84.1"/>
    <n v="1"/>
    <n v="2"/>
    <n v="9.59"/>
    <n v="10.42"/>
    <n v="2"/>
    <s v="JBER"/>
  </r>
  <r>
    <d v="2012-08-21T00:00:00"/>
    <d v="1899-12-30T21:35:00"/>
    <d v="2012-08-21T21:35:00"/>
    <d v="2012-08-21T21:00:00"/>
    <x v="20"/>
    <d v="2012-08-21T21:00:00"/>
    <d v="2012-08-21T10:25:00"/>
    <x v="1481"/>
    <s v="Up"/>
    <n v="1"/>
    <n v="2.11"/>
    <n v="88.6"/>
    <n v="1"/>
    <n v="2"/>
    <n v="9.59"/>
    <n v="10.42"/>
    <n v="2"/>
    <s v="JBER"/>
  </r>
  <r>
    <d v="2012-08-22T00:00:00"/>
    <d v="1899-12-30T00:10:16"/>
    <d v="2012-08-22T00:10:16"/>
    <d v="2012-08-22T00:00:00"/>
    <x v="5"/>
    <d v="2012-08-22T00:00:00"/>
    <d v="2012-08-21T22:37:00"/>
    <x v="1482"/>
    <s v="Up"/>
    <n v="1"/>
    <n v="2.98"/>
    <n v="99.2"/>
    <n v="1"/>
    <n v="2"/>
    <n v="9.59"/>
    <n v="10.42"/>
    <n v="2"/>
    <s v="JBER"/>
  </r>
  <r>
    <d v="2012-08-22T00:00:00"/>
    <d v="1899-12-30T02:37:47"/>
    <d v="2012-08-22T02:37:47"/>
    <d v="2012-08-22T02:00:00"/>
    <x v="2"/>
    <d v="2012-08-22T03:00:00"/>
    <d v="2012-08-21T22:37:00"/>
    <x v="1483"/>
    <s v="Up"/>
    <n v="1"/>
    <n v="3.36"/>
    <n v="61"/>
    <n v="1"/>
    <n v="2"/>
    <n v="9.59"/>
    <n v="10.42"/>
    <n v="2"/>
    <s v="JBER"/>
  </r>
  <r>
    <d v="2012-08-22T00:00:00"/>
    <d v="1899-12-30T09:43:50"/>
    <d v="2012-08-22T09:43:50"/>
    <d v="2012-08-22T09:00:00"/>
    <x v="19"/>
    <d v="2012-08-22T09:00:00"/>
    <d v="2012-08-21T22:37:00"/>
    <x v="1484"/>
    <s v="Up"/>
    <n v="1"/>
    <n v="2.7"/>
    <n v="106.9"/>
    <n v="1"/>
    <n v="2"/>
    <n v="9.59"/>
    <n v="10.42"/>
    <n v="2"/>
    <s v="JBER"/>
  </r>
  <r>
    <d v="2012-08-22T00:00:00"/>
    <d v="1899-12-30T14:37:13"/>
    <d v="2012-08-22T14:37:13"/>
    <d v="2012-08-22T14:00:00"/>
    <x v="9"/>
    <d v="2012-08-22T15:00:00"/>
    <d v="2012-08-22T11:09:00"/>
    <x v="1485"/>
    <s v="Up"/>
    <n v="1"/>
    <n v="1.35"/>
    <n v="60.5"/>
    <n v="1"/>
    <n v="2"/>
    <n v="9.59"/>
    <n v="10.42"/>
    <n v="2"/>
    <s v="JBER"/>
  </r>
  <r>
    <d v="2012-08-22T00:00:00"/>
    <d v="1899-12-30T15:12:18"/>
    <d v="2012-08-22T15:12:18"/>
    <d v="2012-08-22T15:00:00"/>
    <x v="10"/>
    <d v="2012-08-22T15:00:00"/>
    <d v="2012-08-22T11:09:00"/>
    <x v="1486"/>
    <s v="Up"/>
    <n v="1"/>
    <n v="2.02"/>
    <n v="64.2"/>
    <n v="1"/>
    <n v="2"/>
    <n v="9.59"/>
    <n v="10.42"/>
    <n v="2"/>
    <s v="JBER"/>
  </r>
  <r>
    <d v="2012-08-22T00:00:00"/>
    <d v="1899-12-30T17:38:34"/>
    <d v="2012-08-22T17:38:34"/>
    <d v="2012-08-22T17:00:00"/>
    <x v="13"/>
    <d v="2012-08-22T18:00:00"/>
    <d v="2012-08-22T11:09:00"/>
    <x v="1487"/>
    <s v="Up"/>
    <n v="1"/>
    <n v="2.68"/>
    <n v="57.1"/>
    <n v="1"/>
    <n v="2"/>
    <n v="9.59"/>
    <n v="10.42"/>
    <n v="2"/>
    <s v="JBER"/>
  </r>
  <r>
    <d v="2012-08-22T00:00:00"/>
    <d v="1899-12-30T18:31:43"/>
    <d v="2012-08-22T18:31:43"/>
    <d v="2012-08-22T18:00:00"/>
    <x v="14"/>
    <d v="2012-08-22T18:00:00"/>
    <d v="2012-08-22T11:09:00"/>
    <x v="1488"/>
    <s v="Up"/>
    <n v="1"/>
    <n v="1.81"/>
    <n v="68.099999999999994"/>
    <n v="1"/>
    <n v="2"/>
    <n v="9.59"/>
    <n v="10.42"/>
    <n v="2"/>
    <s v="JBER"/>
  </r>
  <r>
    <d v="2012-08-22T00:00:00"/>
    <d v="1899-12-30T20:02:20"/>
    <d v="2012-08-22T20:02:20"/>
    <d v="2012-08-22T20:00:00"/>
    <x v="3"/>
    <d v="2012-08-22T21:00:00"/>
    <d v="2012-08-22T11:09:00"/>
    <x v="1489"/>
    <s v="Up"/>
    <n v="1"/>
    <n v="2.84"/>
    <n v="83.3"/>
    <n v="1"/>
    <n v="2"/>
    <n v="9.59"/>
    <n v="10.42"/>
    <n v="2"/>
    <s v="JBER"/>
  </r>
  <r>
    <d v="2012-08-22T00:00:00"/>
    <d v="1899-12-30T22:06:50"/>
    <d v="2012-08-22T22:06:50"/>
    <d v="2012-08-22T22:00:00"/>
    <x v="22"/>
    <d v="2012-08-22T21:00:00"/>
    <d v="2012-08-22T11:09:00"/>
    <x v="1490"/>
    <s v="Up"/>
    <n v="1"/>
    <n v="2.2999999999999998"/>
    <n v="99.6"/>
    <n v="1"/>
    <n v="2"/>
    <n v="9.59"/>
    <n v="10.42"/>
    <n v="2"/>
    <s v="JBER"/>
  </r>
  <r>
    <d v="2012-08-22T00:00:00"/>
    <d v="1899-12-30T22:35:25"/>
    <d v="2012-08-22T22:35:25"/>
    <d v="2012-08-22T22:00:00"/>
    <x v="22"/>
    <d v="2012-08-23T00:00:00"/>
    <d v="2012-08-22T11:09:00"/>
    <x v="1491"/>
    <s v="Up"/>
    <n v="1"/>
    <n v="2.0299999999999998"/>
    <n v="98.8"/>
    <n v="1"/>
    <n v="2"/>
    <n v="9.59"/>
    <n v="10.42"/>
    <n v="2"/>
    <s v="JBER"/>
  </r>
  <r>
    <d v="2012-08-22T00:00:00"/>
    <d v="1899-12-30T23:04:30"/>
    <d v="2012-08-22T23:04:30"/>
    <d v="2012-08-22T23:00:00"/>
    <x v="8"/>
    <d v="2012-08-23T00:00:00"/>
    <d v="2012-08-22T11:09:00"/>
    <x v="1492"/>
    <s v="Up"/>
    <n v="1"/>
    <n v="2.84"/>
    <n v="70.400000000000006"/>
    <n v="1"/>
    <n v="2"/>
    <n v="9.59"/>
    <n v="10.42"/>
    <n v="2"/>
    <s v="JBER"/>
  </r>
  <r>
    <d v="2012-08-22T00:00:00"/>
    <d v="1899-12-30T23:40:04"/>
    <d v="2012-08-22T23:40:04"/>
    <d v="2012-08-22T23:00:00"/>
    <x v="8"/>
    <d v="2012-08-23T00:00:00"/>
    <d v="2012-08-22T23:17:00"/>
    <x v="1493"/>
    <s v="Up"/>
    <n v="1"/>
    <n v="1.76"/>
    <n v="71.099999999999994"/>
    <n v="1"/>
    <n v="2"/>
    <n v="9.59"/>
    <n v="10.42"/>
    <n v="2"/>
    <s v="JBER"/>
  </r>
  <r>
    <d v="2012-08-23T00:00:00"/>
    <d v="1899-12-30T00:34:25"/>
    <d v="2012-08-23T00:34:25"/>
    <d v="2012-08-23T00:00:00"/>
    <x v="5"/>
    <d v="2012-08-23T00:00:00"/>
    <d v="2012-08-22T23:17:00"/>
    <x v="1494"/>
    <s v="Up"/>
    <n v="1"/>
    <n v="2.11"/>
    <n v="85"/>
    <n v="1"/>
    <n v="2"/>
    <n v="9.59"/>
    <n v="10.42"/>
    <n v="2"/>
    <s v="JBER"/>
  </r>
  <r>
    <d v="2012-08-23T00:00:00"/>
    <d v="1899-12-30T00:34:25"/>
    <d v="2012-08-23T00:34:25"/>
    <d v="2012-08-23T00:00:00"/>
    <x v="5"/>
    <d v="2012-08-23T00:00:00"/>
    <d v="2012-08-22T23:17:00"/>
    <x v="1494"/>
    <s v="Up"/>
    <n v="1"/>
    <n v="2.1"/>
    <n v="83.8"/>
    <n v="1"/>
    <n v="2"/>
    <n v="9.59"/>
    <n v="10.42"/>
    <n v="2"/>
    <s v="JBER"/>
  </r>
  <r>
    <d v="2012-08-23T00:00:00"/>
    <d v="1899-12-30T00:37:56"/>
    <d v="2012-08-23T00:37:56"/>
    <d v="2012-08-23T00:00:00"/>
    <x v="5"/>
    <d v="2012-08-23T00:00:00"/>
    <d v="2012-08-22T23:17:00"/>
    <x v="1495"/>
    <s v="Up"/>
    <n v="1"/>
    <n v="1.07"/>
    <n v="70.599999999999994"/>
    <n v="1"/>
    <n v="2"/>
    <n v="9.59"/>
    <n v="10.42"/>
    <n v="2"/>
    <s v="JBER"/>
  </r>
  <r>
    <d v="2012-08-23T00:00:00"/>
    <d v="1899-12-30T03:42:56"/>
    <d v="2012-08-23T03:42:56"/>
    <d v="2012-08-23T03:00:00"/>
    <x v="4"/>
    <d v="2012-08-23T03:00:00"/>
    <d v="2012-08-22T23:17:00"/>
    <x v="1496"/>
    <s v="Up"/>
    <n v="1"/>
    <n v="2.0699999999999998"/>
    <n v="78.599999999999994"/>
    <n v="1"/>
    <n v="2"/>
    <n v="9.59"/>
    <n v="10.42"/>
    <n v="2"/>
    <s v="JBER"/>
  </r>
  <r>
    <d v="2012-08-23T00:00:00"/>
    <d v="1899-12-30T07:36:48"/>
    <d v="2012-08-23T07:36:48"/>
    <d v="2012-08-23T07:00:00"/>
    <x v="15"/>
    <d v="2012-08-23T09:00:00"/>
    <d v="2012-08-22T23:17:00"/>
    <x v="1497"/>
    <s v="Up"/>
    <n v="1"/>
    <n v="2.2999999999999998"/>
    <n v="77.2"/>
    <n v="1"/>
    <n v="2"/>
    <n v="9.59"/>
    <n v="10.42"/>
    <n v="2"/>
    <s v="JBER"/>
  </r>
  <r>
    <d v="2012-08-23T00:00:00"/>
    <d v="1899-12-30T11:40:04"/>
    <d v="2012-08-23T11:40:04"/>
    <d v="2012-08-23T11:00:00"/>
    <x v="1"/>
    <d v="2012-08-23T12:00:00"/>
    <d v="2012-08-22T23:17:00"/>
    <x v="1498"/>
    <s v="Up"/>
    <n v="1"/>
    <n v="1.83"/>
    <n v="84.4"/>
    <n v="1"/>
    <n v="2"/>
    <n v="9.59"/>
    <n v="10.42"/>
    <n v="2"/>
    <s v="JBER"/>
  </r>
  <r>
    <d v="2012-08-23T00:00:00"/>
    <d v="1899-12-30T16:44:03"/>
    <d v="2012-08-23T16:44:03"/>
    <d v="2012-08-23T16:00:00"/>
    <x v="11"/>
    <d v="2012-08-23T18:00:00"/>
    <d v="2012-08-23T12:00:00"/>
    <x v="1499"/>
    <s v="Up"/>
    <n v="1"/>
    <n v="4.99"/>
    <n v="64"/>
    <n v="1"/>
    <n v="2"/>
    <n v="9.59"/>
    <n v="10.42"/>
    <n v="2"/>
    <s v="JBER"/>
  </r>
  <r>
    <d v="2012-08-23T00:00:00"/>
    <d v="1899-12-30T19:39:19"/>
    <d v="2012-08-23T19:39:19"/>
    <d v="2012-08-23T19:00:00"/>
    <x v="23"/>
    <d v="2012-08-23T21:00:00"/>
    <d v="2012-08-23T12:00:00"/>
    <x v="1500"/>
    <s v="Up"/>
    <n v="1"/>
    <n v="3.64"/>
    <n v="73.5"/>
    <n v="1"/>
    <n v="2"/>
    <n v="9.59"/>
    <n v="10.42"/>
    <n v="2"/>
    <s v="JBER"/>
  </r>
  <r>
    <d v="2012-08-23T00:00:00"/>
    <d v="1899-12-30T20:42:56"/>
    <d v="2012-08-23T20:42:56"/>
    <d v="2012-08-23T20:00:00"/>
    <x v="3"/>
    <d v="2012-08-23T21:00:00"/>
    <d v="2012-08-23T12:00:00"/>
    <x v="1501"/>
    <s v="Up"/>
    <n v="1"/>
    <n v="1.74"/>
    <n v="90.1"/>
    <n v="1"/>
    <n v="2"/>
    <n v="9.59"/>
    <n v="10.42"/>
    <n v="2"/>
    <s v="JBER"/>
  </r>
  <r>
    <d v="2012-08-24T00:00:00"/>
    <d v="1899-12-30T00:10:43"/>
    <d v="2012-08-24T00:10:43"/>
    <d v="2012-08-24T00:00:00"/>
    <x v="5"/>
    <d v="2012-08-24T00:00:00"/>
    <d v="2012-08-24T00:03:00"/>
    <x v="1502"/>
    <s v="Up"/>
    <n v="1"/>
    <n v="0"/>
    <n v="63"/>
    <n v="1"/>
    <n v="2"/>
    <n v="9.59"/>
    <n v="10.42"/>
    <n v="2"/>
    <s v="JBER"/>
  </r>
  <r>
    <d v="2012-08-24T00:00:00"/>
    <d v="1899-12-30T00:40:09"/>
    <d v="2012-08-24T00:40:09"/>
    <d v="2012-08-24T00:00:00"/>
    <x v="5"/>
    <d v="2012-08-24T00:00:00"/>
    <d v="2012-08-24T00:03:00"/>
    <x v="1503"/>
    <s v="Up"/>
    <n v="1"/>
    <n v="2.57"/>
    <n v="76.8"/>
    <n v="1"/>
    <n v="2"/>
    <n v="9.59"/>
    <n v="10.42"/>
    <n v="2"/>
    <s v="JBER"/>
  </r>
  <r>
    <d v="2012-08-24T00:00:00"/>
    <d v="1899-12-30T05:34:11"/>
    <d v="2012-08-24T05:34:11"/>
    <d v="2012-08-24T05:00:00"/>
    <x v="18"/>
    <d v="2012-08-24T06:00:00"/>
    <d v="2012-08-24T00:03:00"/>
    <x v="1504"/>
    <s v="Up"/>
    <n v="1"/>
    <n v="3.46"/>
    <n v="70.7"/>
    <n v="1"/>
    <n v="2"/>
    <n v="9.59"/>
    <n v="10.42"/>
    <n v="2"/>
    <s v="JBER"/>
  </r>
  <r>
    <d v="2012-08-24T00:00:00"/>
    <d v="1899-12-30T05:35:18"/>
    <d v="2012-08-24T05:35:18"/>
    <d v="2012-08-24T05:00:00"/>
    <x v="18"/>
    <d v="2012-08-24T06:00:00"/>
    <d v="2012-08-24T00:03:00"/>
    <x v="1505"/>
    <s v="Up"/>
    <n v="1"/>
    <n v="1.63"/>
    <n v="101.1"/>
    <n v="1"/>
    <n v="2"/>
    <n v="9.59"/>
    <n v="10.42"/>
    <n v="2"/>
    <s v="JBER"/>
  </r>
  <r>
    <d v="2012-08-24T00:00:00"/>
    <d v="1899-12-30T06:02:49"/>
    <d v="2012-08-24T06:02:49"/>
    <d v="2012-08-24T06:00:00"/>
    <x v="7"/>
    <d v="2012-08-24T06:00:00"/>
    <d v="2012-08-24T00:03:00"/>
    <x v="1506"/>
    <s v="Up"/>
    <n v="1"/>
    <n v="1.88"/>
    <n v="78.7"/>
    <n v="1"/>
    <n v="2"/>
    <n v="9.59"/>
    <n v="10.42"/>
    <n v="2"/>
    <s v="JBER"/>
  </r>
  <r>
    <d v="2012-08-24T00:00:00"/>
    <d v="1899-12-30T07:00:03"/>
    <d v="2012-08-24T07:00:03"/>
    <d v="2012-08-24T07:00:00"/>
    <x v="15"/>
    <d v="2012-08-24T06:00:00"/>
    <d v="2012-08-24T00:03:00"/>
    <x v="1507"/>
    <s v="Up"/>
    <n v="1"/>
    <n v="1.7"/>
    <n v="59.4"/>
    <n v="1"/>
    <n v="2"/>
    <n v="9.59"/>
    <n v="10.42"/>
    <n v="2"/>
    <s v="JBER"/>
  </r>
  <r>
    <d v="2012-08-24T00:00:00"/>
    <d v="1899-12-30T07:13:10"/>
    <d v="2012-08-24T07:13:10"/>
    <d v="2012-08-24T07:00:00"/>
    <x v="15"/>
    <d v="2012-08-24T06:00:00"/>
    <d v="2012-08-24T00:03:00"/>
    <x v="1508"/>
    <s v="Up"/>
    <n v="1"/>
    <n v="1.99"/>
    <n v="71.2"/>
    <n v="1"/>
    <n v="2"/>
    <n v="9.59"/>
    <n v="10.42"/>
    <n v="2"/>
    <s v="JBER"/>
  </r>
  <r>
    <d v="2012-08-24T00:00:00"/>
    <d v="1899-12-30T11:08:42"/>
    <d v="2012-08-24T11:08:42"/>
    <d v="2012-08-24T11:00:00"/>
    <x v="1"/>
    <d v="2012-08-24T12:00:00"/>
    <d v="2012-08-24T00:03:00"/>
    <x v="1509"/>
    <s v="Up"/>
    <n v="1"/>
    <n v="1.66"/>
    <n v="84.3"/>
    <n v="1"/>
    <n v="2"/>
    <n v="9.59"/>
    <n v="10.42"/>
    <n v="2"/>
    <s v="JBER"/>
  </r>
  <r>
    <d v="2012-08-24T00:00:00"/>
    <d v="1899-12-30T11:11:52"/>
    <d v="2012-08-24T11:11:52"/>
    <d v="2012-08-24T11:00:00"/>
    <x v="1"/>
    <d v="2012-08-24T12:00:00"/>
    <d v="2012-08-24T00:03:00"/>
    <x v="1510"/>
    <s v="Up"/>
    <n v="1"/>
    <n v="3.91"/>
    <n v="84.4"/>
    <n v="1"/>
    <n v="2"/>
    <n v="9.59"/>
    <n v="10.42"/>
    <n v="2"/>
    <s v="JBER"/>
  </r>
  <r>
    <d v="2012-08-24T00:00:00"/>
    <d v="1899-12-30T12:44:21"/>
    <d v="2012-08-24T12:44:21"/>
    <d v="2012-08-24T12:00:00"/>
    <x v="21"/>
    <d v="2012-08-24T12:00:00"/>
    <d v="2012-08-24T00:03:00"/>
    <x v="1511"/>
    <s v="Up"/>
    <n v="1"/>
    <n v="2.08"/>
    <n v="97.1"/>
    <n v="1"/>
    <n v="2"/>
    <n v="9.59"/>
    <n v="10.42"/>
    <n v="2"/>
    <s v="JBER"/>
  </r>
  <r>
    <d v="2012-08-24T00:00:00"/>
    <d v="1899-12-30T14:05:26"/>
    <d v="2012-08-24T14:05:26"/>
    <d v="2012-08-24T14:00:00"/>
    <x v="9"/>
    <d v="2012-08-24T15:00:00"/>
    <d v="2012-08-24T13:02:00"/>
    <x v="1512"/>
    <s v="Up"/>
    <n v="1"/>
    <n v="1.95"/>
    <n v="83.9"/>
    <n v="1"/>
    <n v="2"/>
    <n v="9.59"/>
    <n v="10.42"/>
    <n v="2"/>
    <s v="JBER"/>
  </r>
  <r>
    <d v="2012-08-24T00:00:00"/>
    <d v="1899-12-30T14:06:47"/>
    <d v="2012-08-24T14:06:47"/>
    <d v="2012-08-24T14:00:00"/>
    <x v="9"/>
    <d v="2012-08-24T15:00:00"/>
    <d v="2012-08-24T13:02:00"/>
    <x v="1513"/>
    <s v="Up"/>
    <n v="1"/>
    <n v="6.87"/>
    <n v="71"/>
    <n v="1"/>
    <n v="2"/>
    <n v="9.59"/>
    <n v="10.42"/>
    <n v="2"/>
    <s v="JBER"/>
  </r>
  <r>
    <d v="2012-08-24T00:00:00"/>
    <d v="1899-12-30T16:31:56"/>
    <d v="2012-08-24T16:31:56"/>
    <d v="2012-08-24T16:00:00"/>
    <x v="11"/>
    <d v="2012-08-24T18:00:00"/>
    <d v="2012-08-24T13:02:00"/>
    <x v="1514"/>
    <s v="Up"/>
    <n v="1"/>
    <n v="2.42"/>
    <n v="73.5"/>
    <n v="1"/>
    <n v="2"/>
    <n v="9.59"/>
    <n v="10.42"/>
    <n v="2"/>
    <s v="JBER"/>
  </r>
  <r>
    <d v="2012-08-24T00:00:00"/>
    <d v="1899-12-30T20:14:52"/>
    <d v="2012-08-24T20:14:52"/>
    <d v="2012-08-24T20:00:00"/>
    <x v="3"/>
    <d v="2012-08-24T21:00:00"/>
    <d v="2012-08-24T13:02:00"/>
    <x v="1515"/>
    <s v="Up"/>
    <n v="1"/>
    <n v="1.61"/>
    <n v="82.8"/>
    <n v="1"/>
    <n v="2"/>
    <n v="9.59"/>
    <n v="10.42"/>
    <n v="2"/>
    <s v="JBER"/>
  </r>
  <r>
    <d v="2012-08-24T00:00:00"/>
    <d v="1899-12-30T21:32:04"/>
    <d v="2012-08-24T21:32:04"/>
    <d v="2012-08-24T21:00:00"/>
    <x v="20"/>
    <d v="2012-08-24T21:00:00"/>
    <d v="2012-08-24T13:02:00"/>
    <x v="1516"/>
    <s v="Up"/>
    <n v="1"/>
    <n v="2.56"/>
    <n v="69.2"/>
    <n v="1"/>
    <n v="2"/>
    <n v="9.59"/>
    <n v="10.42"/>
    <n v="2"/>
    <s v="JBER"/>
  </r>
  <r>
    <d v="2012-08-24T00:00:00"/>
    <d v="1899-12-30T22:37:32"/>
    <d v="2012-08-24T22:37:32"/>
    <d v="2012-08-24T22:00:00"/>
    <x v="22"/>
    <d v="2012-08-25T00:00:00"/>
    <d v="2012-08-24T13:02:00"/>
    <x v="1517"/>
    <s v="Up"/>
    <n v="1"/>
    <n v="1.69"/>
    <n v="83.9"/>
    <n v="1"/>
    <n v="2"/>
    <n v="9.59"/>
    <n v="10.42"/>
    <n v="2"/>
    <s v="JBER"/>
  </r>
  <r>
    <d v="2012-08-24T00:00:00"/>
    <d v="1899-12-30T23:08:35"/>
    <d v="2012-08-24T23:08:35"/>
    <d v="2012-08-24T23:00:00"/>
    <x v="8"/>
    <d v="2012-08-25T00:00:00"/>
    <d v="2012-08-24T13:02:00"/>
    <x v="1518"/>
    <s v="Up"/>
    <n v="1"/>
    <n v="1.66"/>
    <n v="80.5"/>
    <n v="1"/>
    <n v="2"/>
    <n v="9.59"/>
    <n v="10.42"/>
    <n v="2"/>
    <s v="JBER"/>
  </r>
  <r>
    <d v="2012-08-25T00:00:00"/>
    <d v="1899-12-30T00:03:31"/>
    <d v="2012-08-25T00:03:31"/>
    <d v="2012-08-25T00:00:00"/>
    <x v="5"/>
    <d v="2012-08-25T00:00:00"/>
    <d v="2012-08-24T13:02:00"/>
    <x v="706"/>
    <s v="Up"/>
    <n v="1"/>
    <n v="2.71"/>
    <n v="66.599999999999994"/>
    <n v="1"/>
    <n v="2"/>
    <n v="9.59"/>
    <n v="10.42"/>
    <n v="2"/>
    <s v="JBER"/>
  </r>
  <r>
    <d v="2012-08-25T00:00:00"/>
    <d v="1899-12-30T00:36:12"/>
    <d v="2012-08-25T00:36:12"/>
    <d v="2012-08-25T00:00:00"/>
    <x v="5"/>
    <d v="2012-08-25T00:00:00"/>
    <d v="2012-08-24T13:02:00"/>
    <x v="1519"/>
    <s v="Up"/>
    <n v="1"/>
    <n v="1.77"/>
    <n v="83.1"/>
    <n v="1"/>
    <n v="2"/>
    <n v="9.59"/>
    <n v="10.42"/>
    <n v="2"/>
    <s v="JBER"/>
  </r>
  <r>
    <d v="2012-08-25T00:00:00"/>
    <d v="1899-12-30T01:10:28"/>
    <d v="2012-08-25T01:10:28"/>
    <d v="2012-08-25T01:00:00"/>
    <x v="6"/>
    <d v="2012-08-25T00:00:00"/>
    <d v="2012-08-25T01:01:00"/>
    <x v="1520"/>
    <s v="Up"/>
    <n v="1"/>
    <n v="2.2000000000000002"/>
    <n v="86.7"/>
    <n v="1"/>
    <n v="2"/>
    <n v="9.59"/>
    <n v="10.42"/>
    <n v="2"/>
    <s v="JBER"/>
  </r>
  <r>
    <d v="2012-08-25T00:00:00"/>
    <d v="1899-12-30T01:11:44"/>
    <d v="2012-08-25T01:11:44"/>
    <d v="2012-08-25T01:00:00"/>
    <x v="6"/>
    <d v="2012-08-25T00:00:00"/>
    <d v="2012-08-25T01:01:00"/>
    <x v="1521"/>
    <s v="Up"/>
    <n v="1"/>
    <n v="1.95"/>
    <n v="63.9"/>
    <n v="1"/>
    <n v="2"/>
    <n v="9.59"/>
    <n v="10.42"/>
    <n v="2"/>
    <s v="JBER"/>
  </r>
  <r>
    <d v="2012-08-25T00:00:00"/>
    <d v="1899-12-30T02:43:02"/>
    <d v="2012-08-25T02:43:02"/>
    <d v="2012-08-25T02:00:00"/>
    <x v="2"/>
    <d v="2012-08-25T03:00:00"/>
    <d v="2012-08-25T01:01:00"/>
    <x v="1522"/>
    <s v="Up"/>
    <n v="1"/>
    <n v="2.58"/>
    <n v="67.400000000000006"/>
    <n v="1"/>
    <n v="2"/>
    <n v="9.59"/>
    <n v="10.42"/>
    <n v="2"/>
    <s v="JBER"/>
  </r>
  <r>
    <d v="2012-08-25T00:00:00"/>
    <d v="1899-12-30T03:09:29"/>
    <d v="2012-08-25T03:09:29"/>
    <d v="2012-08-25T03:00:00"/>
    <x v="4"/>
    <d v="2012-08-25T03:00:00"/>
    <d v="2012-08-25T01:01:00"/>
    <x v="1523"/>
    <s v="Up"/>
    <n v="1"/>
    <n v="1.66"/>
    <n v="76.7"/>
    <n v="1"/>
    <n v="2"/>
    <n v="9.59"/>
    <n v="10.42"/>
    <n v="2"/>
    <s v="JBER"/>
  </r>
  <r>
    <d v="2012-08-25T00:00:00"/>
    <d v="1899-12-30T08:03:12"/>
    <d v="2012-08-25T08:03:12"/>
    <d v="2012-08-25T08:00:00"/>
    <x v="16"/>
    <d v="2012-08-25T09:00:00"/>
    <d v="2012-08-25T01:01:00"/>
    <x v="1524"/>
    <s v="Up"/>
    <n v="1"/>
    <n v="1.98"/>
    <n v="96.1"/>
    <n v="1"/>
    <n v="2"/>
    <n v="9.59"/>
    <n v="10.42"/>
    <n v="2"/>
    <s v="JBER"/>
  </r>
  <r>
    <d v="2012-08-25T00:00:00"/>
    <d v="1899-12-30T08:03:52"/>
    <d v="2012-08-25T08:03:52"/>
    <d v="2012-08-25T08:00:00"/>
    <x v="16"/>
    <d v="2012-08-25T09:00:00"/>
    <d v="2012-08-25T01:01:00"/>
    <x v="1525"/>
    <s v="Up"/>
    <n v="1"/>
    <n v="1.59"/>
    <n v="79.8"/>
    <n v="1"/>
    <n v="2"/>
    <n v="9.59"/>
    <n v="10.42"/>
    <n v="2"/>
    <s v="JBER"/>
  </r>
  <r>
    <d v="2012-08-25T00:00:00"/>
    <d v="1899-12-30T08:12:26"/>
    <d v="2012-08-25T08:12:26"/>
    <d v="2012-08-25T08:00:00"/>
    <x v="16"/>
    <d v="2012-08-25T09:00:00"/>
    <d v="2012-08-25T01:01:00"/>
    <x v="1526"/>
    <s v="Up"/>
    <n v="1"/>
    <n v="2.4300000000000002"/>
    <n v="80.099999999999994"/>
    <n v="1"/>
    <n v="2"/>
    <n v="9.59"/>
    <n v="10.42"/>
    <n v="2"/>
    <s v="JBER"/>
  </r>
  <r>
    <d v="2012-08-25T00:00:00"/>
    <d v="1899-12-30T08:39:58"/>
    <d v="2012-08-25T08:39:58"/>
    <d v="2012-08-25T08:00:00"/>
    <x v="16"/>
    <d v="2012-08-25T09:00:00"/>
    <d v="2012-08-25T01:01:00"/>
    <x v="1527"/>
    <s v="Up"/>
    <n v="1"/>
    <n v="1.95"/>
    <n v="95.8"/>
    <n v="1"/>
    <n v="2"/>
    <n v="9.59"/>
    <n v="10.42"/>
    <n v="2"/>
    <s v="JBER"/>
  </r>
  <r>
    <d v="2012-08-25T00:00:00"/>
    <d v="1899-12-30T09:02:18"/>
    <d v="2012-08-25T09:02:18"/>
    <d v="2012-08-25T09:00:00"/>
    <x v="19"/>
    <d v="2012-08-25T09:00:00"/>
    <d v="2012-08-25T01:01:00"/>
    <x v="1528"/>
    <s v="Up"/>
    <n v="1"/>
    <n v="1.65"/>
    <n v="104.5"/>
    <n v="1"/>
    <n v="2"/>
    <n v="9.59"/>
    <n v="10.42"/>
    <n v="2"/>
    <s v="JBER"/>
  </r>
  <r>
    <d v="2012-08-25T00:00:00"/>
    <d v="1899-12-30T11:10:24"/>
    <d v="2012-08-25T11:10:24"/>
    <d v="2012-08-25T11:00:00"/>
    <x v="1"/>
    <d v="2012-08-25T12:00:00"/>
    <d v="2012-08-25T01:01:00"/>
    <x v="1529"/>
    <s v="Up"/>
    <n v="1"/>
    <n v="1.74"/>
    <n v="88.4"/>
    <n v="1"/>
    <n v="2"/>
    <n v="9.59"/>
    <n v="10.42"/>
    <n v="2"/>
    <s v="JBER"/>
  </r>
  <r>
    <d v="2012-08-25T00:00:00"/>
    <d v="1899-12-30T14:04:14"/>
    <d v="2012-08-25T14:04:14"/>
    <d v="2012-08-25T14:00:00"/>
    <x v="9"/>
    <d v="2012-08-25T15:00:00"/>
    <d v="2012-08-25T01:01:00"/>
    <x v="1530"/>
    <s v="Up"/>
    <n v="1"/>
    <n v="3.03"/>
    <n v="67.8"/>
    <n v="1"/>
    <n v="2"/>
    <n v="9.59"/>
    <n v="10.42"/>
    <n v="2"/>
    <s v="JBER"/>
  </r>
  <r>
    <d v="2012-08-25T00:00:00"/>
    <d v="1899-12-30T15:07:18"/>
    <d v="2012-08-25T15:07:18"/>
    <d v="2012-08-25T15:00:00"/>
    <x v="10"/>
    <d v="2012-08-25T15:00:00"/>
    <d v="2012-08-25T14:35:00"/>
    <x v="1531"/>
    <s v="Up"/>
    <n v="1"/>
    <n v="2.81"/>
    <n v="68.8"/>
    <n v="1"/>
    <n v="2"/>
    <n v="9.59"/>
    <n v="10.42"/>
    <n v="2"/>
    <s v="JBER"/>
  </r>
  <r>
    <d v="2012-08-25T00:00:00"/>
    <d v="1899-12-30T15:12:42"/>
    <d v="2012-08-25T15:12:42"/>
    <d v="2012-08-25T15:00:00"/>
    <x v="10"/>
    <d v="2012-08-25T15:00:00"/>
    <d v="2012-08-25T14:35:00"/>
    <x v="1532"/>
    <s v="Up"/>
    <n v="1"/>
    <n v="1.56"/>
    <n v="78"/>
    <n v="1"/>
    <n v="2"/>
    <n v="9.59"/>
    <n v="10.42"/>
    <n v="2"/>
    <s v="JBER"/>
  </r>
  <r>
    <d v="2012-08-25T00:00:00"/>
    <d v="1899-12-30T15:14:00"/>
    <d v="2012-08-25T15:14:00"/>
    <d v="2012-08-25T15:00:00"/>
    <x v="10"/>
    <d v="2012-08-25T15:00:00"/>
    <d v="2012-08-25T14:35:00"/>
    <x v="1533"/>
    <s v="Up"/>
    <n v="1"/>
    <n v="1.69"/>
    <n v="85.1"/>
    <n v="1"/>
    <n v="2"/>
    <n v="9.59"/>
    <n v="10.42"/>
    <n v="2"/>
    <s v="JBER"/>
  </r>
  <r>
    <d v="2012-08-25T00:00:00"/>
    <d v="1899-12-30T15:44:36"/>
    <d v="2012-08-25T15:44:36"/>
    <d v="2012-08-25T15:00:00"/>
    <x v="10"/>
    <d v="2012-08-25T15:00:00"/>
    <d v="2012-08-25T14:35:00"/>
    <x v="509"/>
    <s v="Up"/>
    <n v="1"/>
    <n v="1.57"/>
    <n v="94.7"/>
    <n v="1"/>
    <n v="2"/>
    <n v="9.59"/>
    <n v="10.42"/>
    <n v="2"/>
    <s v="JBER"/>
  </r>
  <r>
    <d v="2012-08-25T00:00:00"/>
    <d v="1899-12-30T17:00:13"/>
    <d v="2012-08-25T17:00:13"/>
    <d v="2012-08-25T17:00:00"/>
    <x v="13"/>
    <d v="2012-08-25T18:00:00"/>
    <d v="2012-08-25T14:35:00"/>
    <x v="1534"/>
    <s v="Up"/>
    <n v="1"/>
    <n v="1.93"/>
    <n v="91.7"/>
    <n v="1"/>
    <n v="2"/>
    <n v="9.59"/>
    <n v="10.42"/>
    <n v="2"/>
    <s v="JBER"/>
  </r>
  <r>
    <d v="2012-08-25T00:00:00"/>
    <d v="1899-12-30T17:07:13"/>
    <d v="2012-08-25T17:07:13"/>
    <d v="2012-08-25T17:00:00"/>
    <x v="13"/>
    <d v="2012-08-25T18:00:00"/>
    <d v="2012-08-25T14:35:00"/>
    <x v="1535"/>
    <s v="Up"/>
    <n v="1"/>
    <n v="1.63"/>
    <n v="79.900000000000006"/>
    <n v="1"/>
    <n v="2"/>
    <n v="9.59"/>
    <n v="10.42"/>
    <n v="2"/>
    <s v="JBER"/>
  </r>
  <r>
    <d v="2012-08-25T00:00:00"/>
    <d v="1899-12-30T17:08:03"/>
    <d v="2012-08-25T17:08:03"/>
    <d v="2012-08-25T17:00:00"/>
    <x v="13"/>
    <d v="2012-08-25T18:00:00"/>
    <d v="2012-08-25T14:35:00"/>
    <x v="1536"/>
    <s v="Up"/>
    <n v="1"/>
    <n v="2.36"/>
    <n v="72.7"/>
    <n v="1"/>
    <n v="2"/>
    <n v="9.59"/>
    <n v="10.42"/>
    <n v="2"/>
    <s v="JBER"/>
  </r>
  <r>
    <d v="2012-08-25T00:00:00"/>
    <d v="1899-12-30T17:31:41"/>
    <d v="2012-08-25T17:31:41"/>
    <d v="2012-08-25T17:00:00"/>
    <x v="13"/>
    <d v="2012-08-25T18:00:00"/>
    <d v="2012-08-25T14:35:00"/>
    <x v="1537"/>
    <s v="Up"/>
    <n v="1"/>
    <n v="1.72"/>
    <n v="71.599999999999994"/>
    <n v="1"/>
    <n v="2"/>
    <n v="9.59"/>
    <n v="10.42"/>
    <n v="2"/>
    <s v="JBER"/>
  </r>
  <r>
    <d v="2012-08-25T00:00:00"/>
    <d v="1899-12-30T18:32:37"/>
    <d v="2012-08-25T18:32:37"/>
    <d v="2012-08-25T18:00:00"/>
    <x v="14"/>
    <d v="2012-08-25T18:00:00"/>
    <d v="2012-08-25T14:35:00"/>
    <x v="1538"/>
    <s v="Up"/>
    <n v="1"/>
    <n v="1.92"/>
    <n v="79.099999999999994"/>
    <n v="1"/>
    <n v="2"/>
    <n v="9.59"/>
    <n v="10.42"/>
    <n v="2"/>
    <s v="JBER"/>
  </r>
  <r>
    <d v="2012-08-25T00:00:00"/>
    <d v="1899-12-30T18:34:21"/>
    <d v="2012-08-25T18:34:21"/>
    <d v="2012-08-25T18:00:00"/>
    <x v="14"/>
    <d v="2012-08-25T18:00:00"/>
    <d v="2012-08-25T14:35:00"/>
    <x v="1539"/>
    <s v="Up"/>
    <n v="1"/>
    <n v="1.76"/>
    <n v="75.2"/>
    <n v="1"/>
    <n v="2"/>
    <n v="9.59"/>
    <n v="10.42"/>
    <n v="2"/>
    <s v="JBER"/>
  </r>
  <r>
    <d v="2012-08-25T00:00:00"/>
    <d v="1899-12-30T18:40:06"/>
    <d v="2012-08-25T18:40:06"/>
    <d v="2012-08-25T18:00:00"/>
    <x v="14"/>
    <d v="2012-08-25T18:00:00"/>
    <d v="2012-08-25T14:35:00"/>
    <x v="1540"/>
    <s v="Up"/>
    <n v="1"/>
    <n v="1.78"/>
    <n v="80.900000000000006"/>
    <n v="1"/>
    <n v="2"/>
    <n v="9.59"/>
    <n v="10.42"/>
    <n v="2"/>
    <s v="JBER"/>
  </r>
  <r>
    <d v="2012-08-25T00:00:00"/>
    <d v="1899-12-30T19:13:26"/>
    <d v="2012-08-25T19:13:26"/>
    <d v="2012-08-25T19:00:00"/>
    <x v="23"/>
    <d v="2012-08-25T18:00:00"/>
    <d v="2012-08-25T14:35:00"/>
    <x v="1541"/>
    <s v="Up"/>
    <n v="1"/>
    <n v="1.84"/>
    <n v="63.2"/>
    <n v="1"/>
    <n v="2"/>
    <n v="9.59"/>
    <n v="10.42"/>
    <n v="2"/>
    <s v="JBER"/>
  </r>
  <r>
    <d v="2012-08-25T00:00:00"/>
    <d v="1899-12-30T19:30:38"/>
    <d v="2012-08-25T19:30:38"/>
    <d v="2012-08-25T19:00:00"/>
    <x v="23"/>
    <d v="2012-08-25T21:00:00"/>
    <d v="2012-08-25T14:35:00"/>
    <x v="1542"/>
    <s v="Up"/>
    <n v="1"/>
    <n v="2.36"/>
    <n v="74.7"/>
    <n v="1"/>
    <n v="2"/>
    <n v="9.59"/>
    <n v="10.42"/>
    <n v="2"/>
    <s v="JBER"/>
  </r>
  <r>
    <d v="2012-08-25T00:00:00"/>
    <d v="1899-12-30T19:42:00"/>
    <d v="2012-08-25T19:42:00"/>
    <d v="2012-08-25T19:00:00"/>
    <x v="23"/>
    <d v="2012-08-25T21:00:00"/>
    <d v="2012-08-25T14:35:00"/>
    <x v="1543"/>
    <s v="Up"/>
    <n v="1"/>
    <n v="6.85"/>
    <n v="63"/>
    <n v="1"/>
    <n v="2"/>
    <n v="9.59"/>
    <n v="10.42"/>
    <n v="2"/>
    <s v="JBER"/>
  </r>
  <r>
    <d v="2012-08-25T00:00:00"/>
    <d v="1899-12-30T23:37:16"/>
    <d v="2012-08-25T23:37:16"/>
    <d v="2012-08-25T23:00:00"/>
    <x v="8"/>
    <d v="2012-08-26T00:00:00"/>
    <d v="2012-08-25T14:35:00"/>
    <x v="1544"/>
    <s v="Up"/>
    <n v="1"/>
    <n v="5.03"/>
    <n v="68.400000000000006"/>
    <n v="1"/>
    <n v="2"/>
    <n v="9.59"/>
    <n v="10.42"/>
    <n v="2"/>
    <s v="JBER"/>
  </r>
  <r>
    <d v="2012-08-25T00:00:00"/>
    <d v="1899-12-30T23:39:20"/>
    <d v="2012-08-25T23:39:20"/>
    <d v="2012-08-25T23:00:00"/>
    <x v="8"/>
    <d v="2012-08-26T00:00:00"/>
    <d v="2012-08-25T14:35:00"/>
    <x v="1545"/>
    <s v="Up"/>
    <n v="1"/>
    <n v="2.44"/>
    <n v="71.400000000000006"/>
    <n v="1"/>
    <n v="2"/>
    <n v="9.59"/>
    <n v="10.42"/>
    <n v="2"/>
    <s v="JBER"/>
  </r>
  <r>
    <d v="2012-08-26T00:00:00"/>
    <d v="1899-12-30T15:32:14"/>
    <d v="2012-08-26T15:32:14"/>
    <d v="2012-08-26T15:00:00"/>
    <x v="10"/>
    <d v="2012-08-26T15:00:00"/>
    <d v="2012-08-26T02:19:00"/>
    <x v="1546"/>
    <s v="Up"/>
    <n v="1"/>
    <n v="1.6"/>
    <n v="75.400000000000006"/>
    <n v="1"/>
    <n v="2"/>
    <n v="9.59"/>
    <n v="10.42"/>
    <n v="2"/>
    <s v="JBER"/>
  </r>
  <r>
    <d v="2012-08-26T00:00:00"/>
    <d v="1899-12-30T16:10:53"/>
    <d v="2012-08-26T16:10:53"/>
    <d v="2012-08-26T16:00:00"/>
    <x v="11"/>
    <d v="2012-08-26T15:00:00"/>
    <d v="2012-08-26T16:07:00"/>
    <x v="1547"/>
    <s v="Up"/>
    <n v="1"/>
    <n v="1.88"/>
    <n v="79.2"/>
    <n v="1"/>
    <n v="2"/>
    <n v="9.59"/>
    <n v="10.42"/>
    <n v="2"/>
    <s v="JBER"/>
  </r>
  <r>
    <d v="2012-08-26T00:00:00"/>
    <d v="1899-12-30T17:40:18"/>
    <d v="2012-08-26T17:40:18"/>
    <d v="2012-08-26T17:00:00"/>
    <x v="13"/>
    <d v="2012-08-26T18:00:00"/>
    <d v="2012-08-26T16:07:00"/>
    <x v="1548"/>
    <s v="Up"/>
    <n v="1"/>
    <n v="1.89"/>
    <n v="72.2"/>
    <n v="1"/>
    <n v="2"/>
    <n v="9.59"/>
    <n v="10.42"/>
    <n v="2"/>
    <s v="JBER"/>
  </r>
  <r>
    <d v="2012-08-27T00:00:00"/>
    <d v="1899-12-30T14:12:23"/>
    <d v="2012-08-27T14:12:23"/>
    <d v="2012-08-27T14:00:00"/>
    <x v="9"/>
    <d v="2012-08-27T15:00:00"/>
    <d v="2012-08-27T03:54:00"/>
    <x v="1549"/>
    <s v="Up"/>
    <n v="1"/>
    <n v="1.91"/>
    <n v="66.599999999999994"/>
    <n v="1"/>
    <n v="2"/>
    <n v="9.59"/>
    <n v="10.42"/>
    <n v="2"/>
    <s v="JBER"/>
  </r>
  <r>
    <d v="2012-08-27T00:00:00"/>
    <d v="1899-12-30T16:40:52"/>
    <d v="2012-08-27T16:40:52"/>
    <d v="2012-08-27T16:00:00"/>
    <x v="11"/>
    <d v="2012-08-27T18:00:00"/>
    <d v="2012-08-27T03:54:00"/>
    <x v="1550"/>
    <s v="Up"/>
    <n v="1"/>
    <n v="3.75"/>
    <n v="61.2"/>
    <n v="1"/>
    <n v="2"/>
    <n v="9.59"/>
    <n v="10.42"/>
    <n v="2"/>
    <s v="JBER"/>
  </r>
  <r>
    <d v="2012-08-28T00:00:00"/>
    <d v="1899-12-30T23:43:28"/>
    <d v="2012-08-28T23:43:28"/>
    <d v="2012-08-28T23:00:00"/>
    <x v="8"/>
    <d v="2012-08-29T00:00:00"/>
    <d v="2012-08-28T18:20:00"/>
    <x v="1551"/>
    <s v="Up"/>
    <n v="1"/>
    <n v="7.88"/>
    <n v="44.9"/>
    <n v="1"/>
    <n v="2"/>
    <n v="9.59"/>
    <n v="10.42"/>
    <n v="2"/>
    <s v="JBER"/>
  </r>
  <r>
    <d v="2012-08-29T00:00:00"/>
    <d v="1899-12-30T14:40:33"/>
    <d v="2012-08-29T14:40:33"/>
    <d v="2012-08-29T14:00:00"/>
    <x v="9"/>
    <d v="2012-08-29T15:00:00"/>
    <d v="2012-08-29T06:07:00"/>
    <x v="1552"/>
    <s v="Up"/>
    <n v="1"/>
    <n v="3.89"/>
    <n v="82.3"/>
    <n v="1"/>
    <n v="2"/>
    <n v="9.59"/>
    <n v="10.42"/>
    <n v="2"/>
    <s v="JBER"/>
  </r>
  <r>
    <d v="2012-08-29T00:00:00"/>
    <d v="1899-12-30T15:03:16"/>
    <d v="2012-08-29T15:03:16"/>
    <d v="2012-08-29T15:00:00"/>
    <x v="10"/>
    <d v="2012-08-29T15:00:00"/>
    <d v="2012-08-29T06:07:00"/>
    <x v="1553"/>
    <s v="Up"/>
    <n v="1"/>
    <n v="3.79"/>
    <n v="60.6"/>
    <n v="1"/>
    <n v="2"/>
    <n v="9.59"/>
    <n v="10.42"/>
    <n v="2"/>
    <s v="JBER"/>
  </r>
  <r>
    <d v="2012-08-29T00:00:00"/>
    <d v="1899-12-30T15:10:44"/>
    <d v="2012-08-29T15:10:44"/>
    <d v="2012-08-29T15:00:00"/>
    <x v="10"/>
    <d v="2012-08-29T15:00:00"/>
    <d v="2012-08-29T06:07:00"/>
    <x v="1554"/>
    <s v="Up"/>
    <n v="1"/>
    <n v="2.77"/>
    <n v="69.099999999999994"/>
    <n v="1"/>
    <n v="2"/>
    <n v="9.59"/>
    <n v="10.42"/>
    <n v="2"/>
    <s v="JBER"/>
  </r>
  <r>
    <d v="2012-08-29T00:00:00"/>
    <d v="1899-12-30T17:36:03"/>
    <d v="2012-08-29T17:36:03"/>
    <d v="2012-08-29T17:00:00"/>
    <x v="13"/>
    <d v="2012-08-29T18:00:00"/>
    <d v="2012-08-29T06:07:00"/>
    <x v="1555"/>
    <s v="Up"/>
    <n v="1"/>
    <n v="4.55"/>
    <n v="59.3"/>
    <n v="1"/>
    <n v="2"/>
    <n v="9.59"/>
    <n v="10.42"/>
    <n v="2"/>
    <s v="JBER"/>
  </r>
  <r>
    <d v="2012-08-29T00:00:00"/>
    <d v="1899-12-30T17:42:32"/>
    <d v="2012-08-29T17:42:32"/>
    <d v="2012-08-29T17:00:00"/>
    <x v="13"/>
    <d v="2012-08-29T18:00:00"/>
    <d v="2012-08-29T06:07:00"/>
    <x v="1556"/>
    <s v="Up"/>
    <n v="1"/>
    <n v="1.46"/>
    <n v="52.1"/>
    <n v="1"/>
    <n v="2"/>
    <n v="9.59"/>
    <n v="10.42"/>
    <n v="2"/>
    <s v="JBER"/>
  </r>
  <r>
    <d v="2012-08-29T00:00:00"/>
    <d v="1899-12-30T19:39:14"/>
    <d v="2012-08-29T19:39:14"/>
    <d v="2012-08-29T19:00:00"/>
    <x v="23"/>
    <d v="2012-08-29T21:00:00"/>
    <d v="2012-08-29T19:07:00"/>
    <x v="1557"/>
    <s v="Up"/>
    <n v="1"/>
    <n v="2.97"/>
    <n v="66.400000000000006"/>
    <n v="1"/>
    <n v="2"/>
    <n v="9.59"/>
    <n v="10.42"/>
    <n v="2"/>
    <s v="JBER"/>
  </r>
  <r>
    <d v="2012-08-29T00:00:00"/>
    <d v="1899-12-30T20:05:27"/>
    <d v="2012-08-29T20:05:27"/>
    <d v="2012-08-29T20:00:00"/>
    <x v="3"/>
    <d v="2012-08-29T21:00:00"/>
    <d v="2012-08-29T19:07:00"/>
    <x v="1558"/>
    <s v="Up"/>
    <n v="1"/>
    <n v="2.71"/>
    <n v="75.2"/>
    <n v="1"/>
    <n v="2"/>
    <n v="9.59"/>
    <n v="10.42"/>
    <n v="2"/>
    <s v="JBER"/>
  </r>
  <r>
    <d v="2012-08-29T00:00:00"/>
    <d v="1899-12-30T20:12:41"/>
    <d v="2012-08-29T20:12:41"/>
    <d v="2012-08-29T20:00:00"/>
    <x v="3"/>
    <d v="2012-08-29T21:00:00"/>
    <d v="2012-08-29T19:07:00"/>
    <x v="1559"/>
    <s v="Up"/>
    <n v="1"/>
    <n v="1.53"/>
    <n v="78.900000000000006"/>
    <n v="1"/>
    <n v="2"/>
    <n v="9.59"/>
    <n v="10.42"/>
    <n v="2"/>
    <s v="JBER"/>
  </r>
  <r>
    <d v="2012-08-29T00:00:00"/>
    <d v="1899-12-30T21:12:59"/>
    <d v="2012-08-29T21:12:59"/>
    <d v="2012-08-29T21:00:00"/>
    <x v="20"/>
    <d v="2012-08-29T21:00:00"/>
    <d v="2012-08-29T19:07:00"/>
    <x v="316"/>
    <s v="Up"/>
    <n v="1"/>
    <n v="2.5299999999999998"/>
    <n v="70.7"/>
    <n v="1"/>
    <n v="2"/>
    <n v="9.59"/>
    <n v="10.42"/>
    <n v="2"/>
    <s v="JBER"/>
  </r>
  <r>
    <d v="2012-08-29T00:00:00"/>
    <d v="1899-12-30T22:10:27"/>
    <d v="2012-08-29T22:10:27"/>
    <d v="2012-08-29T22:00:00"/>
    <x v="22"/>
    <d v="2012-08-29T21:00:00"/>
    <d v="2012-08-29T19:07:00"/>
    <x v="1560"/>
    <s v="Up"/>
    <n v="1"/>
    <n v="2.97"/>
    <n v="76"/>
    <n v="1"/>
    <n v="2"/>
    <n v="9.59"/>
    <n v="10.42"/>
    <n v="2"/>
    <s v="JBER"/>
  </r>
  <r>
    <d v="2012-08-29T00:00:00"/>
    <d v="1899-12-30T22:30:19"/>
    <d v="2012-08-29T22:30:19"/>
    <d v="2012-08-29T22:00:00"/>
    <x v="22"/>
    <d v="2012-08-30T00:00:00"/>
    <d v="2012-08-29T19:07:00"/>
    <x v="1561"/>
    <s v="Up"/>
    <n v="1"/>
    <n v="5.28"/>
    <n v="68.400000000000006"/>
    <n v="1"/>
    <n v="2"/>
    <n v="9.59"/>
    <n v="10.42"/>
    <n v="2"/>
    <s v="JBER"/>
  </r>
  <r>
    <d v="2012-08-29T00:00:00"/>
    <d v="1899-12-30T22:36:13"/>
    <d v="2012-08-29T22:36:13"/>
    <d v="2012-08-29T22:00:00"/>
    <x v="22"/>
    <d v="2012-08-30T00:00:00"/>
    <d v="2012-08-29T19:07:00"/>
    <x v="1562"/>
    <s v="Up"/>
    <n v="1"/>
    <n v="4.3"/>
    <n v="89.7"/>
    <n v="1"/>
    <n v="2"/>
    <n v="9.59"/>
    <n v="10.42"/>
    <n v="2"/>
    <s v="JBER"/>
  </r>
  <r>
    <d v="2012-08-29T00:00:00"/>
    <d v="1899-12-30T22:39:03"/>
    <d v="2012-08-29T22:39:03"/>
    <d v="2012-08-29T22:00:00"/>
    <x v="22"/>
    <d v="2012-08-30T00:00:00"/>
    <d v="2012-08-29T19:07:00"/>
    <x v="1563"/>
    <s v="Up"/>
    <n v="1"/>
    <n v="5.68"/>
    <n v="64.7"/>
    <n v="1"/>
    <n v="2"/>
    <n v="9.59"/>
    <n v="10.42"/>
    <n v="2"/>
    <s v="JBER"/>
  </r>
  <r>
    <d v="2012-08-30T00:00:00"/>
    <d v="1899-12-30T08:34:00"/>
    <d v="2012-08-30T08:34:00"/>
    <d v="2012-08-30T08:00:00"/>
    <x v="16"/>
    <d v="2012-08-30T09:00:00"/>
    <d v="2012-08-30T06:56:00"/>
    <x v="1564"/>
    <s v="Up"/>
    <n v="1"/>
    <n v="1.74"/>
    <n v="152.6"/>
    <n v="1"/>
    <n v="2"/>
    <n v="9.59"/>
    <n v="10.42"/>
    <n v="2"/>
    <s v="JBER"/>
  </r>
  <r>
    <d v="2012-08-30T00:00:00"/>
    <d v="1899-12-30T13:36:15"/>
    <d v="2012-08-30T13:36:15"/>
    <d v="2012-08-30T13:00:00"/>
    <x v="12"/>
    <d v="2012-08-30T15:00:00"/>
    <d v="2012-08-30T06:56:00"/>
    <x v="1565"/>
    <s v="Up"/>
    <n v="1"/>
    <n v="4.96"/>
    <n v="58.6"/>
    <n v="1"/>
    <n v="2"/>
    <n v="9.59"/>
    <n v="10.42"/>
    <n v="2"/>
    <s v="JBER"/>
  </r>
  <r>
    <d v="2012-08-30T00:00:00"/>
    <d v="1899-12-30T13:38:31"/>
    <d v="2012-08-30T13:38:31"/>
    <d v="2012-08-30T13:00:00"/>
    <x v="12"/>
    <d v="2012-08-30T15:00:00"/>
    <d v="2012-08-30T06:56:00"/>
    <x v="1566"/>
    <s v="Up"/>
    <n v="1"/>
    <n v="1.83"/>
    <n v="84.4"/>
    <n v="1"/>
    <n v="2"/>
    <n v="9.59"/>
    <n v="10.42"/>
    <n v="2"/>
    <s v="JBER"/>
  </r>
  <r>
    <d v="2012-08-30T00:00:00"/>
    <d v="1899-12-30T20:33:11"/>
    <d v="2012-08-30T20:33:11"/>
    <d v="2012-08-30T20:00:00"/>
    <x v="3"/>
    <d v="2012-08-30T21:00:00"/>
    <d v="2012-08-30T19:46:00"/>
    <x v="1567"/>
    <s v="Up"/>
    <n v="1"/>
    <n v="2.79"/>
    <n v="68.3"/>
    <n v="1"/>
    <n v="2"/>
    <n v="9.59"/>
    <n v="10.42"/>
    <n v="2"/>
    <s v="JBER"/>
  </r>
  <r>
    <d v="2012-08-30T00:00:00"/>
    <d v="1899-12-30T22:06:46"/>
    <d v="2012-08-30T22:06:46"/>
    <d v="2012-08-30T22:00:00"/>
    <x v="22"/>
    <d v="2012-08-30T21:00:00"/>
    <d v="2012-08-30T19:46:00"/>
    <x v="1568"/>
    <s v="Up"/>
    <n v="1"/>
    <n v="3.04"/>
    <n v="64.599999999999994"/>
    <n v="1"/>
    <n v="2"/>
    <n v="9.59"/>
    <n v="10.42"/>
    <n v="2"/>
    <s v="JBER"/>
  </r>
  <r>
    <d v="2012-08-30T00:00:00"/>
    <d v="1899-12-30T23:09:53"/>
    <d v="2012-08-30T23:09:53"/>
    <d v="2012-08-30T23:00:00"/>
    <x v="8"/>
    <d v="2012-08-31T00:00:00"/>
    <d v="2012-08-30T19:46:00"/>
    <x v="1569"/>
    <s v="Up"/>
    <n v="1"/>
    <n v="6.05"/>
    <n v="64.8"/>
    <n v="1"/>
    <n v="2"/>
    <n v="9.59"/>
    <n v="10.42"/>
    <n v="2"/>
    <s v="JBER"/>
  </r>
  <r>
    <d v="2012-08-31T00:00:00"/>
    <d v="1899-12-30T16:06:51"/>
    <d v="2012-08-31T16:06:51"/>
    <d v="2012-08-31T16:00:00"/>
    <x v="11"/>
    <d v="2012-08-31T15:00:00"/>
    <d v="2012-08-31T07:40:00"/>
    <x v="1570"/>
    <s v="Up"/>
    <n v="1"/>
    <n v="2.58"/>
    <n v="61.3"/>
    <n v="1"/>
    <n v="2"/>
    <n v="9.59"/>
    <n v="10.42"/>
    <n v="2"/>
    <s v="JBER"/>
  </r>
  <r>
    <d v="2012-08-31T00:00:00"/>
    <d v="1899-12-30T16:12:17"/>
    <d v="2012-08-31T16:12:17"/>
    <d v="2012-08-31T16:00:00"/>
    <x v="11"/>
    <d v="2012-08-31T15:00:00"/>
    <d v="2012-08-31T07:40:00"/>
    <x v="372"/>
    <s v="Up"/>
    <n v="1"/>
    <n v="2.5299999999999998"/>
    <n v="62.6"/>
    <n v="1"/>
    <n v="2"/>
    <n v="9.59"/>
    <n v="10.42"/>
    <n v="2"/>
    <s v="JBER"/>
  </r>
  <r>
    <d v="2012-08-31T00:00:00"/>
    <d v="1899-12-30T23:11:59"/>
    <d v="2012-08-31T23:11:59"/>
    <d v="2012-08-31T23:00:00"/>
    <x v="8"/>
    <d v="2012-09-01T00:00:00"/>
    <d v="2012-08-31T20:18:00"/>
    <x v="1571"/>
    <s v="Up"/>
    <n v="1"/>
    <n v="4.8899999999999997"/>
    <n v="87"/>
    <n v="1"/>
    <n v="2"/>
    <n v="9.59"/>
    <n v="10.42"/>
    <n v="2"/>
    <s v="JBER"/>
  </r>
  <r>
    <d v="2012-09-01T00:00:00"/>
    <d v="1899-12-30T13:38:52"/>
    <d v="2012-09-01T13:38:52"/>
    <d v="2012-09-01T13:00:00"/>
    <x v="12"/>
    <d v="2012-09-01T15:00:00"/>
    <d v="2012-09-01T08:21:00"/>
    <x v="1572"/>
    <s v="Up"/>
    <n v="1"/>
    <n v="3.03"/>
    <n v="72.099999999999994"/>
    <n v="1"/>
    <n v="2"/>
    <n v="9.59"/>
    <n v="10.42"/>
    <n v="2"/>
    <s v="JBER"/>
  </r>
  <r>
    <d v="2012-09-02T00:00:00"/>
    <d v="1899-12-30T11:13:13"/>
    <d v="2012-09-02T11:13:13"/>
    <d v="2012-09-02T11:00:00"/>
    <x v="1"/>
    <d v="2012-09-02T12:00:00"/>
    <d v="2012-09-02T09:00:00"/>
    <x v="1573"/>
    <s v="Up"/>
    <n v="1"/>
    <n v="1.57"/>
    <n v="88.7"/>
    <n v="1"/>
    <n v="2"/>
    <n v="9.59"/>
    <n v="10.42"/>
    <n v="2"/>
    <s v="JBER"/>
  </r>
  <r>
    <d v="2012-09-02T00:00:00"/>
    <d v="1899-12-30T18:39:17"/>
    <d v="2012-09-02T18:39:17"/>
    <d v="2012-09-02T18:00:00"/>
    <x v="14"/>
    <d v="2012-09-02T18:00:00"/>
    <d v="2012-09-02T09:00:00"/>
    <x v="1574"/>
    <s v="Up"/>
    <n v="1"/>
    <n v="1.61"/>
    <n v="82.2"/>
    <n v="1"/>
    <n v="2"/>
    <n v="9.59"/>
    <n v="10.42"/>
    <n v="2"/>
    <s v="JBER"/>
  </r>
  <r>
    <d v="2012-09-02T00:00:00"/>
    <d v="1899-12-30T20:35:28"/>
    <d v="2012-09-02T20:35:28"/>
    <d v="2012-09-02T20:00:00"/>
    <x v="3"/>
    <d v="2012-09-02T21:00:00"/>
    <d v="2012-09-02T09:00:00"/>
    <x v="1575"/>
    <s v="Up"/>
    <n v="1"/>
    <n v="3.99"/>
    <n v="71.7"/>
    <n v="1"/>
    <n v="2"/>
    <n v="9.59"/>
    <n v="10.42"/>
    <n v="2"/>
    <s v="JBER"/>
  </r>
  <r>
    <d v="2012-09-02T00:00:00"/>
    <d v="1899-12-30T21:31:02"/>
    <d v="2012-09-02T21:31:02"/>
    <d v="2012-09-02T21:00:00"/>
    <x v="20"/>
    <d v="2012-09-02T21:00:00"/>
    <d v="2012-09-02T21:15:00"/>
    <x v="1576"/>
    <s v="Up"/>
    <n v="1"/>
    <n v="4.3899999999999997"/>
    <n v="64"/>
    <n v="1"/>
    <n v="2"/>
    <n v="9.59"/>
    <n v="10.42"/>
    <n v="2"/>
    <s v="JBER"/>
  </r>
  <r>
    <d v="2012-09-02T00:00:00"/>
    <d v="1899-12-30T21:33:42"/>
    <d v="2012-09-02T21:33:42"/>
    <d v="2012-09-02T21:00:00"/>
    <x v="20"/>
    <d v="2012-09-02T21:00:00"/>
    <d v="2012-09-02T21:15:00"/>
    <x v="1577"/>
    <s v="Up"/>
    <n v="1"/>
    <n v="1.91"/>
    <n v="74.599999999999994"/>
    <n v="1"/>
    <n v="2"/>
    <n v="9.59"/>
    <n v="10.42"/>
    <n v="2"/>
    <s v="JBER"/>
  </r>
  <r>
    <d v="2012-09-03T00:00:00"/>
    <d v="1899-12-30T02:08:18"/>
    <d v="2012-09-03T02:08:18"/>
    <d v="2012-09-03T02:00:00"/>
    <x v="2"/>
    <d v="2012-09-03T03:00:00"/>
    <d v="2012-09-02T21:15:00"/>
    <x v="1578"/>
    <s v="Up"/>
    <n v="1"/>
    <n v="2.11"/>
    <n v="76"/>
    <n v="1"/>
    <n v="2"/>
    <n v="9.59"/>
    <n v="10.42"/>
    <n v="2"/>
    <s v="JBER"/>
  </r>
  <r>
    <d v="2012-09-03T00:00:00"/>
    <d v="1899-12-30T04:01:26"/>
    <d v="2012-09-03T04:01:26"/>
    <d v="2012-09-03T04:00:00"/>
    <x v="0"/>
    <d v="2012-09-03T03:00:00"/>
    <d v="2012-09-02T21:15:00"/>
    <x v="1579"/>
    <s v="Up"/>
    <n v="1"/>
    <n v="3.87"/>
    <n v="67.8"/>
    <n v="1"/>
    <n v="2"/>
    <n v="9.59"/>
    <n v="10.42"/>
    <n v="2"/>
    <s v="JBER"/>
  </r>
  <r>
    <d v="2012-09-03T00:00:00"/>
    <d v="1899-12-30T09:44:02"/>
    <d v="2012-09-03T09:44:02"/>
    <d v="2012-09-03T09:00:00"/>
    <x v="19"/>
    <d v="2012-09-03T09:00:00"/>
    <d v="2012-09-03T09:38:00"/>
    <x v="1580"/>
    <s v="Up"/>
    <n v="1"/>
    <n v="2.1"/>
    <n v="52.7"/>
    <n v="1"/>
    <n v="2"/>
    <n v="9.59"/>
    <n v="10.42"/>
    <n v="2"/>
    <s v="JBER"/>
  </r>
  <r>
    <d v="2012-09-03T00:00:00"/>
    <d v="1899-12-30T15:00:38"/>
    <d v="2012-09-03T15:00:38"/>
    <d v="2012-09-03T15:00:00"/>
    <x v="10"/>
    <d v="2012-09-03T15:00:00"/>
    <d v="2012-09-03T09:38:00"/>
    <x v="1581"/>
    <s v="Up"/>
    <n v="1"/>
    <n v="1.56"/>
    <n v="76.599999999999994"/>
    <n v="1"/>
    <n v="2"/>
    <n v="9.59"/>
    <n v="10.42"/>
    <n v="2"/>
    <s v="JBER"/>
  </r>
  <r>
    <d v="2012-09-04T00:00:00"/>
    <d v="1899-12-30T09:38:31"/>
    <d v="2012-09-04T09:38:31"/>
    <d v="2012-09-04T09:00:00"/>
    <x v="19"/>
    <d v="2012-09-04T09:00:00"/>
    <d v="2012-09-03T21:44:00"/>
    <x v="1582"/>
    <s v="Up"/>
    <n v="1"/>
    <n v="2.0099999999999998"/>
    <n v="74"/>
    <n v="1"/>
    <n v="2"/>
    <n v="9.59"/>
    <n v="10.42"/>
    <n v="2"/>
    <s v="JBER"/>
  </r>
  <r>
    <d v="2012-09-04T00:00:00"/>
    <d v="1899-12-30T12:30:03"/>
    <d v="2012-09-04T12:30:03"/>
    <d v="2012-09-04T12:00:00"/>
    <x v="21"/>
    <d v="2012-09-04T12:00:00"/>
    <d v="2012-09-04T10:15:00"/>
    <x v="1583"/>
    <s v="Up"/>
    <n v="1"/>
    <n v="2.61"/>
    <n v="89.8"/>
    <n v="1"/>
    <n v="2"/>
    <n v="9.59"/>
    <n v="10.42"/>
    <n v="2"/>
    <s v="JBER"/>
  </r>
  <r>
    <d v="2012-09-04T00:00:00"/>
    <d v="1899-12-30T13:09:07"/>
    <d v="2012-09-04T13:09:07"/>
    <d v="2012-09-04T13:00:00"/>
    <x v="12"/>
    <d v="2012-09-04T12:00:00"/>
    <d v="2012-09-04T10:15:00"/>
    <x v="1584"/>
    <s v="Up"/>
    <n v="1"/>
    <n v="1.54"/>
    <n v="96.2"/>
    <n v="1"/>
    <n v="2"/>
    <n v="9.59"/>
    <n v="10.42"/>
    <n v="2"/>
    <s v="JBER"/>
  </r>
  <r>
    <d v="2012-09-04T00:00:00"/>
    <d v="1899-12-30T16:41:00"/>
    <d v="2012-09-04T16:41:00"/>
    <d v="2012-09-04T16:00:00"/>
    <x v="11"/>
    <d v="2012-09-04T18:00:00"/>
    <d v="2012-09-04T10:15:00"/>
    <x v="1585"/>
    <s v="Up"/>
    <n v="1"/>
    <n v="2.39"/>
    <n v="94.6"/>
    <n v="1"/>
    <n v="2"/>
    <n v="9.59"/>
    <n v="10.42"/>
    <n v="2"/>
    <s v="JBER"/>
  </r>
  <r>
    <d v="2012-09-08T00:00:00"/>
    <d v="1899-12-30T10:39:47"/>
    <d v="2012-09-08T10:39:47"/>
    <d v="2012-09-08T10:00:00"/>
    <x v="17"/>
    <d v="2012-09-08T12:00:00"/>
    <d v="2012-09-07T23:56:00"/>
    <x v="1586"/>
    <s v="Up"/>
    <n v="1"/>
    <n v="2.87"/>
    <n v="59.1"/>
    <n v="1"/>
    <n v="2"/>
    <n v="9.59"/>
    <n v="10.42"/>
    <n v="2"/>
    <s v="JBER"/>
  </r>
  <r>
    <d v="2012-09-08T00:00:00"/>
    <d v="1899-12-30T13:39:21"/>
    <d v="2012-09-08T13:39:21"/>
    <d v="2012-09-08T13:00:00"/>
    <x v="12"/>
    <d v="2012-09-08T15:00:00"/>
    <d v="2012-09-08T13:31:00"/>
    <x v="1587"/>
    <s v="Up"/>
    <n v="1"/>
    <n v="3.82"/>
    <n v="69.400000000000006"/>
    <n v="1"/>
    <n v="2"/>
    <n v="9.59"/>
    <n v="10.42"/>
    <n v="2"/>
    <s v="JBER"/>
  </r>
  <r>
    <d v="2012-09-08T00:00:00"/>
    <d v="1899-12-30T17:01:54"/>
    <d v="2012-09-08T17:01:54"/>
    <d v="2012-09-08T17:00:00"/>
    <x v="13"/>
    <d v="2012-09-08T18:00:00"/>
    <d v="2012-09-08T13:31:00"/>
    <x v="1588"/>
    <s v="Up"/>
    <n v="1"/>
    <n v="4.82"/>
    <n v="70.2"/>
    <n v="1"/>
    <n v="2"/>
    <n v="9.59"/>
    <n v="10.42"/>
    <n v="2"/>
    <s v="JBER"/>
  </r>
  <r>
    <d v="2012-09-09T00:00:00"/>
    <d v="1899-12-30T00:33:03"/>
    <d v="2012-09-09T00:33:03"/>
    <d v="2012-09-09T00:00:00"/>
    <x v="5"/>
    <d v="2012-09-09T00:00:00"/>
    <d v="2012-09-08T13:31:00"/>
    <x v="1589"/>
    <s v="Up"/>
    <n v="1"/>
    <n v="2.91"/>
    <n v="72.7"/>
    <n v="1"/>
    <n v="2"/>
    <n v="9.59"/>
    <n v="10.42"/>
    <n v="2"/>
    <s v="JBER"/>
  </r>
  <r>
    <d v="2012-09-09T00:00:00"/>
    <d v="1899-12-30T03:13:27"/>
    <d v="2012-09-09T03:13:27"/>
    <d v="2012-09-09T03:00:00"/>
    <x v="4"/>
    <d v="2012-09-09T03:00:00"/>
    <d v="2012-09-09T00:57:00"/>
    <x v="1590"/>
    <s v="Up"/>
    <n v="1"/>
    <n v="2.0699999999999998"/>
    <n v="74.900000000000006"/>
    <n v="1"/>
    <n v="2"/>
    <n v="9.59"/>
    <n v="10.42"/>
    <n v="2"/>
    <s v="JBER"/>
  </r>
  <r>
    <d v="2012-09-11T00:00:00"/>
    <d v="1899-12-30T03:10:08"/>
    <d v="2012-09-11T03:10:08"/>
    <d v="2012-09-11T03:00:00"/>
    <x v="4"/>
    <d v="2012-09-11T03:00:00"/>
    <d v="2012-09-10T16:15:00"/>
    <x v="1591"/>
    <s v="Up"/>
    <n v="1"/>
    <n v="1.71"/>
    <n v="67.900000000000006"/>
    <n v="1"/>
    <n v="2"/>
    <n v="9.59"/>
    <n v="10.42"/>
    <n v="2"/>
    <s v="JBER"/>
  </r>
  <r>
    <d v="2012-09-11T00:00:00"/>
    <d v="1899-12-30T03:10:29"/>
    <d v="2012-09-11T03:10:29"/>
    <d v="2012-09-11T03:00:00"/>
    <x v="4"/>
    <d v="2012-09-11T03:00:00"/>
    <d v="2012-09-10T16:15:00"/>
    <x v="1592"/>
    <s v="Up"/>
    <n v="1"/>
    <n v="1.71"/>
    <n v="73.5"/>
    <n v="1"/>
    <n v="2"/>
    <n v="9.59"/>
    <n v="10.42"/>
    <n v="2"/>
    <s v="JBER"/>
  </r>
  <r>
    <d v="2012-09-11T00:00:00"/>
    <d v="1899-12-30T05:05:42"/>
    <d v="2012-09-11T05:05:42"/>
    <d v="2012-09-11T05:00:00"/>
    <x v="18"/>
    <d v="2012-09-11T06:00:00"/>
    <d v="2012-09-11T03:59:00"/>
    <x v="1593"/>
    <s v="Up"/>
    <n v="1"/>
    <n v="2.98"/>
    <n v="73.099999999999994"/>
    <n v="1"/>
    <n v="2"/>
    <n v="9.59"/>
    <n v="10.42"/>
    <n v="2"/>
    <s v="JBER"/>
  </r>
  <r>
    <d v="2012-09-11T00:00:00"/>
    <d v="1899-12-30T06:34:46"/>
    <d v="2012-09-11T06:34:46"/>
    <d v="2012-09-11T06:00:00"/>
    <x v="7"/>
    <d v="2012-09-11T06:00:00"/>
    <d v="2012-09-11T03:59:00"/>
    <x v="1594"/>
    <s v="Up"/>
    <n v="1"/>
    <n v="1.7"/>
    <n v="83.4"/>
    <n v="1"/>
    <n v="2"/>
    <n v="9.59"/>
    <n v="10.42"/>
    <n v="2"/>
    <s v="JBER"/>
  </r>
  <r>
    <d v="2012-09-13T00:00:00"/>
    <d v="1899-12-30T03:43:15"/>
    <d v="2012-09-13T03:43:15"/>
    <d v="2012-09-13T03:00:00"/>
    <x v="4"/>
    <d v="2012-09-13T03:00:00"/>
    <d v="2012-09-12T18:06:00"/>
    <x v="1595"/>
    <s v="Up"/>
    <n v="1"/>
    <n v="1.77"/>
    <n v="75.599999999999994"/>
    <n v="1"/>
    <n v="2"/>
    <n v="9.59"/>
    <n v="10.42"/>
    <n v="2"/>
    <s v="JBER"/>
  </r>
  <r>
    <d v="2012-09-13T00:00:00"/>
    <d v="1899-12-30T06:32:51"/>
    <d v="2012-09-13T06:32:51"/>
    <d v="2012-09-13T06:00:00"/>
    <x v="7"/>
    <d v="2012-09-13T06:00:00"/>
    <d v="2012-09-13T05:55:00"/>
    <x v="1092"/>
    <s v="Up"/>
    <n v="1"/>
    <n v="1.65"/>
    <n v="77.3"/>
    <n v="1"/>
    <n v="2"/>
    <n v="9.59"/>
    <n v="10.42"/>
    <n v="2"/>
    <s v="JBER"/>
  </r>
  <r>
    <d v="2012-09-13T00:00:00"/>
    <d v="1899-12-30T09:42:11"/>
    <d v="2012-09-13T09:42:11"/>
    <d v="2012-09-13T09:00:00"/>
    <x v="19"/>
    <d v="2012-09-13T09:00:00"/>
    <d v="2012-09-13T05:55:00"/>
    <x v="1596"/>
    <s v="Up"/>
    <n v="1"/>
    <n v="1.8"/>
    <n v="80.599999999999994"/>
    <n v="1"/>
    <n v="2"/>
    <n v="9.59"/>
    <n v="10.42"/>
    <n v="2"/>
    <s v="JBER"/>
  </r>
  <r>
    <d v="2012-09-14T00:00:00"/>
    <d v="1899-12-30T13:38:31"/>
    <d v="2012-09-14T13:38:31"/>
    <d v="2012-09-14T13:00:00"/>
    <x v="12"/>
    <d v="2012-09-14T15:00:00"/>
    <d v="2012-09-14T06:38:00"/>
    <x v="1597"/>
    <s v="Up"/>
    <n v="1"/>
    <n v="3.73"/>
    <n v="42.9"/>
    <n v="1"/>
    <n v="2"/>
    <n v="9.59"/>
    <n v="10.42"/>
    <n v="2"/>
    <s v="JBER"/>
  </r>
  <r>
    <d v="2012-09-14T00:00:00"/>
    <d v="1899-12-30T22:13:39"/>
    <d v="2012-09-14T22:13:39"/>
    <d v="2012-09-14T22:00:00"/>
    <x v="22"/>
    <d v="2012-09-14T21:00:00"/>
    <d v="2012-09-14T19:16:00"/>
    <x v="1598"/>
    <s v="Up"/>
    <n v="1"/>
    <n v="1.58"/>
    <n v="64.2"/>
    <n v="1"/>
    <n v="2"/>
    <n v="9.59"/>
    <n v="10.42"/>
    <n v="2"/>
    <s v="JBER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60">
  <r>
    <d v="2012-06-30T00:00:00"/>
    <d v="1899-12-30T01:09:08"/>
    <d v="2012-06-30T01:09:08"/>
    <d v="2012-06-30T01:00:00"/>
    <x v="0"/>
    <d v="2012-06-30T00:00:00"/>
    <s v="Up"/>
    <n v="1"/>
    <n v="2.1800000000000002"/>
    <n v="75.3"/>
    <n v="1"/>
    <n v="2"/>
    <n v="9.59"/>
    <n v="10.42"/>
    <n v="2"/>
    <s v="JBER"/>
  </r>
  <r>
    <d v="2012-06-30T00:00:00"/>
    <d v="1899-12-30T02:32:49"/>
    <d v="2012-06-30T02:32:49"/>
    <d v="2012-06-30T02:00:00"/>
    <x v="1"/>
    <d v="2012-06-30T03:00:00"/>
    <s v="Up"/>
    <n v="1"/>
    <n v="5.92"/>
    <n v="99.5"/>
    <n v="1"/>
    <n v="2"/>
    <n v="9.59"/>
    <n v="10.42"/>
    <n v="2"/>
    <s v="JBER"/>
  </r>
  <r>
    <d v="2012-06-30T00:00:00"/>
    <d v="1899-12-30T02:41:21"/>
    <d v="2012-06-30T02:41:21"/>
    <d v="2012-06-30T02:00:00"/>
    <x v="1"/>
    <d v="2012-06-30T03:00:00"/>
    <s v="Up"/>
    <n v="1"/>
    <n v="3.51"/>
    <n v="110.9"/>
    <n v="1"/>
    <n v="2"/>
    <n v="9.59"/>
    <n v="10.42"/>
    <n v="2"/>
    <s v="JBER"/>
  </r>
  <r>
    <d v="2012-06-30T00:00:00"/>
    <d v="1899-12-30T03:37:31"/>
    <d v="2012-06-30T03:37:31"/>
    <d v="2012-06-30T03:00:00"/>
    <x v="2"/>
    <d v="2012-06-30T03:00:00"/>
    <s v="Up"/>
    <n v="1"/>
    <n v="2.75"/>
    <n v="107.3"/>
    <n v="1"/>
    <n v="2"/>
    <n v="9.59"/>
    <n v="10.42"/>
    <n v="2"/>
    <s v="JBER"/>
  </r>
  <r>
    <d v="2012-06-30T00:00:00"/>
    <d v="1899-12-30T04:06:36"/>
    <d v="2012-06-30T04:06:36"/>
    <d v="2012-06-30T04:00:00"/>
    <x v="3"/>
    <d v="2012-06-30T03:00:00"/>
    <s v="Up"/>
    <n v="1"/>
    <n v="1.76"/>
    <n v="93.9"/>
    <n v="1"/>
    <n v="2"/>
    <n v="9.59"/>
    <n v="10.42"/>
    <n v="2"/>
    <s v="JBER"/>
  </r>
  <r>
    <d v="2012-06-30T00:00:00"/>
    <d v="1899-12-30T04:41:00"/>
    <d v="2012-06-30T04:41:00"/>
    <d v="2012-06-30T04:00:00"/>
    <x v="3"/>
    <d v="2012-06-30T06:00:00"/>
    <s v="Up"/>
    <n v="1"/>
    <n v="1.85"/>
    <n v="112.3"/>
    <n v="1"/>
    <n v="2"/>
    <n v="9.59"/>
    <n v="10.42"/>
    <n v="2"/>
    <s v="JBER"/>
  </r>
  <r>
    <d v="2012-06-30T00:00:00"/>
    <d v="1899-12-30T05:07:56"/>
    <d v="2012-06-30T05:07:56"/>
    <d v="2012-06-30T05:00:00"/>
    <x v="4"/>
    <d v="2012-06-30T06:00:00"/>
    <s v="Up"/>
    <n v="1"/>
    <n v="4.83"/>
    <n v="147.4"/>
    <n v="1"/>
    <n v="2"/>
    <n v="9.59"/>
    <n v="10.42"/>
    <n v="2"/>
    <s v="JBER"/>
  </r>
  <r>
    <d v="2012-06-30T00:00:00"/>
    <d v="1899-12-30T05:10:33"/>
    <d v="2012-06-30T05:10:33"/>
    <d v="2012-06-30T05:00:00"/>
    <x v="4"/>
    <d v="2012-06-30T06:00:00"/>
    <s v="Up"/>
    <n v="1"/>
    <n v="2.52"/>
    <n v="139.19999999999999"/>
    <n v="1"/>
    <n v="2"/>
    <n v="9.59"/>
    <n v="10.42"/>
    <n v="2"/>
    <s v="JBER"/>
  </r>
  <r>
    <d v="2012-06-30T00:00:00"/>
    <d v="1899-12-30T06:15:14"/>
    <d v="2012-06-30T06:15:14"/>
    <d v="2012-06-30T06:00:00"/>
    <x v="5"/>
    <d v="2012-06-30T06:00:00"/>
    <s v="Up"/>
    <n v="1"/>
    <n v="13.68"/>
    <n v="83.7"/>
    <n v="2"/>
    <n v="2"/>
    <n v="9.59"/>
    <n v="10.42"/>
    <n v="2"/>
    <s v="JBER"/>
  </r>
  <r>
    <d v="2012-06-30T00:00:00"/>
    <d v="1899-12-30T07:19:48"/>
    <d v="2012-06-30T07:19:48"/>
    <d v="2012-06-30T07:00:00"/>
    <x v="6"/>
    <d v="2012-06-30T06:00:00"/>
    <s v="Up"/>
    <n v="1"/>
    <n v="17.68"/>
    <n v="86"/>
    <n v="2"/>
    <n v="2"/>
    <n v="9.59"/>
    <n v="10.42"/>
    <n v="2"/>
    <s v="JBER"/>
  </r>
  <r>
    <d v="2012-07-01T00:00:00"/>
    <d v="1899-12-30T00:06:40"/>
    <d v="2012-07-01T00:06:40"/>
    <d v="2012-07-01T00:00:00"/>
    <x v="7"/>
    <d v="2012-07-01T00:00:00"/>
    <s v="Up"/>
    <n v="1"/>
    <n v="2.4"/>
    <n v="146.19999999999999"/>
    <n v="1"/>
    <n v="2"/>
    <n v="9.59"/>
    <n v="10.42"/>
    <n v="2"/>
    <s v="JBER"/>
  </r>
  <r>
    <d v="2012-07-01T00:00:00"/>
    <d v="1899-12-30T00:37:36"/>
    <d v="2012-07-01T00:37:36"/>
    <d v="2012-07-01T00:00:00"/>
    <x v="7"/>
    <d v="2012-07-01T00:00:00"/>
    <s v="Up"/>
    <n v="1"/>
    <n v="2.21"/>
    <n v="130.4"/>
    <n v="1"/>
    <n v="2"/>
    <n v="9.59"/>
    <n v="10.42"/>
    <n v="2"/>
    <s v="JBER"/>
  </r>
  <r>
    <d v="2012-07-01T00:00:00"/>
    <d v="1899-12-30T00:58:04"/>
    <d v="2012-07-01T00:58:04"/>
    <d v="2012-07-01T00:00:00"/>
    <x v="7"/>
    <d v="2012-07-01T00:00:00"/>
    <s v="Up"/>
    <n v="1"/>
    <n v="13.25"/>
    <n v="98.7"/>
    <n v="2"/>
    <n v="2"/>
    <n v="9.59"/>
    <n v="10.42"/>
    <n v="2"/>
    <s v="JBER"/>
  </r>
  <r>
    <d v="2012-07-01T00:00:00"/>
    <d v="1899-12-30T01:40:40"/>
    <d v="2012-07-01T01:40:40"/>
    <d v="2012-07-01T01:00:00"/>
    <x v="0"/>
    <d v="2012-07-01T03:00:00"/>
    <s v="Up"/>
    <n v="1"/>
    <n v="4.74"/>
    <n v="117.3"/>
    <n v="1"/>
    <n v="2"/>
    <n v="9.59"/>
    <n v="10.42"/>
    <n v="2"/>
    <s v="JBER"/>
  </r>
  <r>
    <d v="2012-07-01T00:00:00"/>
    <d v="1899-12-30T04:35:32"/>
    <d v="2012-07-01T04:35:32"/>
    <d v="2012-07-01T04:00:00"/>
    <x v="3"/>
    <d v="2012-07-01T06:00:00"/>
    <s v="Up"/>
    <n v="1"/>
    <n v="1.98"/>
    <n v="114.8"/>
    <n v="1"/>
    <n v="2"/>
    <n v="9.59"/>
    <n v="10.42"/>
    <n v="2"/>
    <s v="JBER"/>
  </r>
  <r>
    <d v="2012-07-01T00:00:00"/>
    <d v="1899-12-30T07:16:32"/>
    <d v="2012-07-01T07:16:32"/>
    <d v="2012-07-01T07:00:00"/>
    <x v="6"/>
    <d v="2012-07-01T06:00:00"/>
    <s v="Up"/>
    <n v="1"/>
    <n v="15.33"/>
    <n v="86.4"/>
    <n v="2"/>
    <n v="2"/>
    <n v="9.59"/>
    <n v="10.42"/>
    <n v="2"/>
    <s v="JBER"/>
  </r>
  <r>
    <d v="2012-07-01T00:00:00"/>
    <d v="1899-12-30T08:00:54"/>
    <d v="2012-07-01T08:00:54"/>
    <d v="2012-07-01T08:00:00"/>
    <x v="8"/>
    <d v="2012-07-01T09:00:00"/>
    <s v="Up"/>
    <n v="1"/>
    <n v="9.5399999999999991"/>
    <n v="95"/>
    <n v="1"/>
    <n v="2"/>
    <n v="9.59"/>
    <n v="10.42"/>
    <n v="2"/>
    <s v="JBER"/>
  </r>
  <r>
    <d v="2012-07-01T00:00:00"/>
    <d v="1899-12-30T09:11:39"/>
    <d v="2012-07-01T09:11:39"/>
    <d v="2012-07-01T09:00:00"/>
    <x v="9"/>
    <d v="2012-07-01T09:00:00"/>
    <s v="Up"/>
    <n v="1"/>
    <n v="2.0499999999999998"/>
    <n v="120.1"/>
    <n v="1"/>
    <n v="2"/>
    <n v="9.59"/>
    <n v="10.42"/>
    <n v="2"/>
    <s v="JBER"/>
  </r>
  <r>
    <d v="2012-07-01T00:00:00"/>
    <d v="1899-12-30T14:14:58"/>
    <d v="2012-07-01T14:14:58"/>
    <d v="2012-07-01T14:00:00"/>
    <x v="10"/>
    <d v="2012-07-01T15:00:00"/>
    <s v="Up"/>
    <n v="1"/>
    <n v="2.4300000000000002"/>
    <n v="103.6"/>
    <n v="1"/>
    <n v="2"/>
    <n v="9.59"/>
    <n v="10.42"/>
    <n v="2"/>
    <s v="JBER"/>
  </r>
  <r>
    <d v="2012-07-01T00:00:00"/>
    <d v="1899-12-30T14:18:09"/>
    <d v="2012-07-01T14:18:09"/>
    <d v="2012-07-01T14:00:00"/>
    <x v="10"/>
    <d v="2012-07-01T15:00:00"/>
    <s v="Up"/>
    <n v="1"/>
    <n v="9.74"/>
    <n v="76.900000000000006"/>
    <n v="2"/>
    <n v="2"/>
    <n v="9.59"/>
    <n v="10.42"/>
    <n v="1"/>
    <s v="JBER"/>
  </r>
  <r>
    <d v="2012-07-01T00:00:00"/>
    <d v="1899-12-30T17:01:44"/>
    <d v="2012-07-01T17:01:44"/>
    <d v="2012-07-01T17:00:00"/>
    <x v="11"/>
    <d v="2012-07-01T18:00:00"/>
    <s v="Up"/>
    <n v="1"/>
    <n v="3.31"/>
    <n v="151.19999999999999"/>
    <n v="1"/>
    <n v="2"/>
    <n v="9.59"/>
    <n v="10.42"/>
    <n v="2"/>
    <s v="JBER"/>
  </r>
  <r>
    <d v="2012-07-01T00:00:00"/>
    <d v="1899-12-30T21:42:36"/>
    <d v="2012-07-01T21:42:36"/>
    <d v="2012-07-01T21:00:00"/>
    <x v="12"/>
    <d v="2012-07-01T21:00:00"/>
    <s v="Up"/>
    <n v="1"/>
    <n v="3.49"/>
    <n v="99.8"/>
    <n v="1"/>
    <n v="2"/>
    <n v="9.59"/>
    <n v="10.42"/>
    <n v="2"/>
    <s v="JBER"/>
  </r>
  <r>
    <d v="2012-07-02T00:00:00"/>
    <d v="1899-12-30T01:10:36"/>
    <d v="2012-07-02T01:10:36"/>
    <d v="2012-07-02T01:00:00"/>
    <x v="0"/>
    <d v="2012-07-02T00:00:00"/>
    <s v="Up"/>
    <n v="1"/>
    <n v="2.59"/>
    <n v="111.9"/>
    <n v="1"/>
    <n v="2"/>
    <n v="9.59"/>
    <n v="10.42"/>
    <n v="2"/>
    <s v="JBER"/>
  </r>
  <r>
    <d v="2012-07-02T00:00:00"/>
    <d v="1899-12-30T02:33:22"/>
    <d v="2012-07-02T02:33:22"/>
    <d v="2012-07-02T02:00:00"/>
    <x v="1"/>
    <d v="2012-07-02T03:00:00"/>
    <s v="Up"/>
    <n v="1"/>
    <n v="1.98"/>
    <n v="147.6"/>
    <n v="1"/>
    <n v="2"/>
    <n v="9.59"/>
    <n v="10.42"/>
    <n v="2"/>
    <s v="JBER"/>
  </r>
  <r>
    <d v="2012-07-02T00:00:00"/>
    <d v="1899-12-30T09:07:46"/>
    <d v="2012-07-02T09:07:46"/>
    <d v="2012-07-02T09:00:00"/>
    <x v="9"/>
    <d v="2012-07-02T09:00:00"/>
    <s v="Up"/>
    <n v="1"/>
    <n v="2.27"/>
    <n v="122.3"/>
    <n v="1"/>
    <n v="2"/>
    <n v="9.59"/>
    <n v="10.42"/>
    <n v="2"/>
    <s v="JBER"/>
  </r>
  <r>
    <d v="2012-07-02T00:00:00"/>
    <d v="1899-12-30T11:14:01"/>
    <d v="2012-07-02T11:14:01"/>
    <d v="2012-07-02T11:00:00"/>
    <x v="13"/>
    <d v="2012-07-02T12:00:00"/>
    <s v="Up"/>
    <n v="1"/>
    <n v="3.85"/>
    <n v="75.2"/>
    <n v="1"/>
    <n v="2"/>
    <n v="9.59"/>
    <n v="10.42"/>
    <n v="2"/>
    <s v="JBER"/>
  </r>
  <r>
    <d v="2012-07-02T00:00:00"/>
    <d v="1899-12-30T16:43:51"/>
    <d v="2012-07-02T16:43:51"/>
    <d v="2012-07-02T16:00:00"/>
    <x v="14"/>
    <d v="2012-07-02T18:00:00"/>
    <s v="Up"/>
    <n v="1"/>
    <n v="2.81"/>
    <n v="85.5"/>
    <n v="1"/>
    <n v="2"/>
    <n v="9.59"/>
    <n v="10.42"/>
    <n v="2"/>
    <s v="JBER"/>
  </r>
  <r>
    <d v="2012-07-03T00:00:00"/>
    <d v="1899-12-30T00:34:24"/>
    <d v="2012-07-03T00:34:24"/>
    <d v="2012-07-03T00:00:00"/>
    <x v="7"/>
    <d v="2012-07-03T00:00:00"/>
    <s v="Up"/>
    <n v="1"/>
    <n v="2.56"/>
    <n v="101.5"/>
    <n v="1"/>
    <n v="2"/>
    <n v="9.59"/>
    <n v="10.42"/>
    <n v="2"/>
    <s v="JBER"/>
  </r>
  <r>
    <d v="2012-07-03T00:00:00"/>
    <d v="1899-12-30T00:44:45"/>
    <d v="2012-07-03T00:44:45"/>
    <d v="2012-07-03T00:00:00"/>
    <x v="7"/>
    <d v="2012-07-03T00:00:00"/>
    <s v="Up"/>
    <n v="1"/>
    <n v="1.56"/>
    <n v="119"/>
    <n v="1"/>
    <n v="2"/>
    <n v="9.59"/>
    <n v="10.42"/>
    <n v="2"/>
    <s v="JBER"/>
  </r>
  <r>
    <d v="2012-07-03T00:00:00"/>
    <d v="1899-12-30T01:24:25"/>
    <d v="2012-07-03T01:24:25"/>
    <d v="2012-07-03T01:00:00"/>
    <x v="0"/>
    <d v="2012-07-03T00:00:00"/>
    <s v="Up"/>
    <n v="1"/>
    <n v="16.93"/>
    <n v="91.6"/>
    <n v="2"/>
    <n v="2"/>
    <n v="9.59"/>
    <n v="10.42"/>
    <n v="2"/>
    <s v="JBER"/>
  </r>
  <r>
    <d v="2012-07-03T00:00:00"/>
    <d v="1899-12-30T03:42:18"/>
    <d v="2012-07-03T03:42:18"/>
    <d v="2012-07-03T03:00:00"/>
    <x v="2"/>
    <d v="2012-07-03T03:00:00"/>
    <s v="Up"/>
    <n v="1"/>
    <n v="2.2000000000000002"/>
    <n v="109.4"/>
    <n v="1"/>
    <n v="2"/>
    <n v="9.59"/>
    <n v="10.42"/>
    <n v="2"/>
    <s v="JBER"/>
  </r>
  <r>
    <d v="2012-07-03T00:00:00"/>
    <d v="1899-12-30T13:03:23"/>
    <d v="2012-07-03T13:03:23"/>
    <d v="2012-07-03T13:00:00"/>
    <x v="15"/>
    <d v="2012-07-03T12:00:00"/>
    <s v="Up"/>
    <n v="1"/>
    <n v="6.93"/>
    <n v="86.4"/>
    <n v="1"/>
    <n v="2"/>
    <n v="9.59"/>
    <n v="10.42"/>
    <n v="2"/>
    <s v="JBER"/>
  </r>
  <r>
    <d v="2012-07-03T00:00:00"/>
    <d v="1899-12-30T15:33:11"/>
    <d v="2012-07-03T15:33:11"/>
    <d v="2012-07-03T15:00:00"/>
    <x v="16"/>
    <d v="2012-07-03T15:00:00"/>
    <s v="Up"/>
    <n v="1"/>
    <n v="1.63"/>
    <n v="108.6"/>
    <n v="1"/>
    <n v="2"/>
    <n v="9.59"/>
    <n v="10.42"/>
    <n v="2"/>
    <s v="JBER"/>
  </r>
  <r>
    <d v="2012-07-03T00:00:00"/>
    <d v="1899-12-30T18:38:33"/>
    <d v="2012-07-03T18:38:33"/>
    <d v="2012-07-03T18:00:00"/>
    <x v="17"/>
    <d v="2012-07-03T18:00:00"/>
    <s v="Up"/>
    <n v="1"/>
    <n v="6.93"/>
    <n v="106.2"/>
    <n v="1"/>
    <n v="2"/>
    <n v="9.59"/>
    <n v="10.42"/>
    <n v="2"/>
    <s v="JBER"/>
  </r>
  <r>
    <d v="2012-07-03T00:00:00"/>
    <d v="1899-12-30T23:04:03"/>
    <d v="2012-07-03T23:04:03"/>
    <d v="2012-07-03T23:00:00"/>
    <x v="18"/>
    <d v="2012-07-04T00:00:00"/>
    <s v="Up"/>
    <n v="1"/>
    <n v="1.76"/>
    <n v="138.5"/>
    <n v="1"/>
    <n v="2"/>
    <n v="9.59"/>
    <n v="10.42"/>
    <n v="2"/>
    <s v="JBER"/>
  </r>
  <r>
    <d v="2012-07-04T00:00:00"/>
    <d v="1899-12-30T00:42:41"/>
    <d v="2012-07-04T00:42:41"/>
    <d v="2012-07-04T00:00:00"/>
    <x v="7"/>
    <d v="2012-07-04T00:00:00"/>
    <s v="Up"/>
    <n v="1"/>
    <n v="5.41"/>
    <n v="105.4"/>
    <n v="1"/>
    <n v="2"/>
    <n v="9.59"/>
    <n v="10.42"/>
    <n v="2"/>
    <s v="JBER"/>
  </r>
  <r>
    <d v="2012-07-04T00:00:00"/>
    <d v="1899-12-30T03:32:22"/>
    <d v="2012-07-04T03:32:22"/>
    <d v="2012-07-04T03:00:00"/>
    <x v="2"/>
    <d v="2012-07-04T03:00:00"/>
    <s v="Up"/>
    <n v="1"/>
    <n v="2.23"/>
    <n v="112.2"/>
    <n v="1"/>
    <n v="2"/>
    <n v="9.59"/>
    <n v="10.42"/>
    <n v="2"/>
    <s v="JBER"/>
  </r>
  <r>
    <d v="2012-07-04T00:00:00"/>
    <d v="1899-12-30T05:13:25"/>
    <d v="2012-07-04T05:13:25"/>
    <d v="2012-07-04T05:00:00"/>
    <x v="4"/>
    <d v="2012-07-04T06:00:00"/>
    <s v="Up"/>
    <n v="1"/>
    <n v="1.86"/>
    <n v="114.5"/>
    <n v="1"/>
    <n v="2"/>
    <n v="9.59"/>
    <n v="10.42"/>
    <n v="2"/>
    <s v="JBER"/>
  </r>
  <r>
    <d v="2012-07-04T00:00:00"/>
    <d v="1899-12-30T18:00:09"/>
    <d v="2012-07-04T18:00:09"/>
    <d v="2012-07-04T18:00:00"/>
    <x v="17"/>
    <d v="2012-07-04T18:00:00"/>
    <s v="Up"/>
    <n v="1"/>
    <n v="7.72"/>
    <n v="127.8"/>
    <n v="1"/>
    <n v="2"/>
    <n v="9.59"/>
    <n v="10.42"/>
    <n v="2"/>
    <s v="JBER"/>
  </r>
  <r>
    <d v="2012-07-04T00:00:00"/>
    <d v="1899-12-30T20:05:33"/>
    <d v="2012-07-04T20:05:33"/>
    <d v="2012-07-04T20:00:00"/>
    <x v="19"/>
    <d v="2012-07-04T21:00:00"/>
    <s v="Up"/>
    <n v="1"/>
    <n v="3.01"/>
    <n v="88.9"/>
    <n v="1"/>
    <n v="2"/>
    <n v="9.59"/>
    <n v="10.42"/>
    <n v="2"/>
    <s v="JBER"/>
  </r>
  <r>
    <d v="2012-07-04T00:00:00"/>
    <d v="1899-12-30T20:45:31"/>
    <d v="2012-07-04T20:45:31"/>
    <d v="2012-07-04T20:00:00"/>
    <x v="19"/>
    <d v="2012-07-04T21:00:00"/>
    <s v="Up"/>
    <n v="1"/>
    <n v="13.66"/>
    <n v="125"/>
    <n v="2"/>
    <n v="2"/>
    <n v="9.59"/>
    <n v="10.42"/>
    <n v="2"/>
    <s v="JBER"/>
  </r>
  <r>
    <d v="2012-07-04T00:00:00"/>
    <d v="1899-12-30T21:19:35"/>
    <d v="2012-07-04T21:19:35"/>
    <d v="2012-07-04T21:00:00"/>
    <x v="12"/>
    <d v="2012-07-04T21:00:00"/>
    <s v="Up"/>
    <n v="1"/>
    <n v="13.72"/>
    <n v="77.3"/>
    <n v="2"/>
    <n v="2"/>
    <n v="9.59"/>
    <n v="10.42"/>
    <n v="2"/>
    <s v="JBER"/>
  </r>
  <r>
    <d v="2012-07-04T00:00:00"/>
    <d v="1899-12-30T22:31:32"/>
    <d v="2012-07-04T22:31:32"/>
    <d v="2012-07-04T22:00:00"/>
    <x v="20"/>
    <d v="2012-07-05T00:00:00"/>
    <s v="Up"/>
    <n v="1"/>
    <n v="2.5299999999999998"/>
    <n v="121.2"/>
    <n v="1"/>
    <n v="2"/>
    <n v="9.59"/>
    <n v="10.42"/>
    <n v="2"/>
    <s v="JBER"/>
  </r>
  <r>
    <d v="2012-07-05T00:00:00"/>
    <d v="1899-12-30T00:44:57"/>
    <d v="2012-07-05T00:44:57"/>
    <d v="2012-07-05T00:00:00"/>
    <x v="7"/>
    <d v="2012-07-05T00:00:00"/>
    <s v="Up"/>
    <n v="1"/>
    <n v="1.95"/>
    <n v="110.9"/>
    <n v="1"/>
    <n v="2"/>
    <n v="9.59"/>
    <n v="10.42"/>
    <n v="2"/>
    <s v="JBER"/>
  </r>
  <r>
    <d v="2012-07-05T00:00:00"/>
    <d v="1899-12-30T01:40:58"/>
    <d v="2012-07-05T01:40:58"/>
    <d v="2012-07-05T01:00:00"/>
    <x v="0"/>
    <d v="2012-07-05T03:00:00"/>
    <s v="Up"/>
    <n v="1"/>
    <n v="2.2400000000000002"/>
    <n v="101.2"/>
    <n v="1"/>
    <n v="2"/>
    <n v="9.59"/>
    <n v="10.42"/>
    <n v="2"/>
    <s v="JBER"/>
  </r>
  <r>
    <d v="2012-07-05T00:00:00"/>
    <d v="1899-12-30T02:41:00"/>
    <d v="2012-07-05T02:41:00"/>
    <d v="2012-07-05T02:00:00"/>
    <x v="1"/>
    <d v="2012-07-05T03:00:00"/>
    <s v="Up"/>
    <n v="1"/>
    <n v="1.63"/>
    <n v="119.5"/>
    <n v="1"/>
    <n v="2"/>
    <n v="9.59"/>
    <n v="10.42"/>
    <n v="2"/>
    <s v="JBER"/>
  </r>
  <r>
    <d v="2012-07-05T00:00:00"/>
    <d v="1899-12-30T03:45:14"/>
    <d v="2012-07-05T03:45:14"/>
    <d v="2012-07-05T03:00:00"/>
    <x v="2"/>
    <d v="2012-07-05T03:00:00"/>
    <s v="Up"/>
    <n v="1"/>
    <n v="13.54"/>
    <n v="96.1"/>
    <n v="2"/>
    <n v="2"/>
    <n v="9.59"/>
    <n v="10.42"/>
    <n v="2"/>
    <s v="JBER"/>
  </r>
  <r>
    <d v="2012-07-05T00:00:00"/>
    <d v="1899-12-30T06:38:03"/>
    <d v="2012-07-05T06:38:03"/>
    <d v="2012-07-05T06:00:00"/>
    <x v="5"/>
    <d v="2012-07-05T06:00:00"/>
    <s v="Up"/>
    <n v="1"/>
    <n v="5.81"/>
    <n v="106.3"/>
    <n v="1"/>
    <n v="2"/>
    <n v="9.59"/>
    <n v="10.42"/>
    <n v="2"/>
    <s v="JBER"/>
  </r>
  <r>
    <d v="2012-07-05T00:00:00"/>
    <d v="1899-12-30T15:10:08"/>
    <d v="2012-07-05T15:10:08"/>
    <d v="2012-07-05T15:00:00"/>
    <x v="16"/>
    <d v="2012-07-05T15:00:00"/>
    <s v="Up"/>
    <n v="1"/>
    <n v="2.74"/>
    <n v="64.8"/>
    <n v="1"/>
    <n v="2"/>
    <n v="9.59"/>
    <n v="10.42"/>
    <n v="2"/>
    <s v="JBER"/>
  </r>
  <r>
    <d v="2012-07-05T00:00:00"/>
    <d v="1899-12-30T19:02:36"/>
    <d v="2012-07-05T19:02:36"/>
    <d v="2012-07-05T19:00:00"/>
    <x v="21"/>
    <d v="2012-07-05T18:00:00"/>
    <s v="Up"/>
    <n v="1"/>
    <n v="2.06"/>
    <n v="89.8"/>
    <n v="1"/>
    <n v="2"/>
    <n v="9.59"/>
    <n v="10.42"/>
    <n v="2"/>
    <s v="JBER"/>
  </r>
  <r>
    <d v="2012-07-05T00:00:00"/>
    <d v="1899-12-30T19:07:57"/>
    <d v="2012-07-05T19:07:57"/>
    <d v="2012-07-05T19:00:00"/>
    <x v="21"/>
    <d v="2012-07-05T18:00:00"/>
    <s v="Up"/>
    <n v="1"/>
    <n v="2.14"/>
    <n v="80.3"/>
    <n v="1"/>
    <n v="2"/>
    <n v="9.59"/>
    <n v="10.42"/>
    <n v="2"/>
    <s v="JBER"/>
  </r>
  <r>
    <d v="2012-07-05T00:00:00"/>
    <d v="1899-12-30T22:20:08"/>
    <d v="2012-07-05T22:20:08"/>
    <d v="2012-07-05T22:00:00"/>
    <x v="20"/>
    <d v="2012-07-05T21:00:00"/>
    <s v="Up"/>
    <n v="1"/>
    <n v="16.22"/>
    <n v="93.6"/>
    <n v="2"/>
    <n v="2"/>
    <n v="9.59"/>
    <n v="10.42"/>
    <n v="2"/>
    <s v="JBER"/>
  </r>
  <r>
    <d v="2012-07-05T00:00:00"/>
    <d v="1899-12-30T22:46:16"/>
    <d v="2012-07-05T22:46:16"/>
    <d v="2012-07-05T22:00:00"/>
    <x v="20"/>
    <d v="2012-07-06T00:00:00"/>
    <s v="Up"/>
    <n v="1"/>
    <n v="10.31"/>
    <n v="89.1"/>
    <n v="2"/>
    <n v="2"/>
    <n v="9.59"/>
    <n v="10.42"/>
    <n v="1"/>
    <s v="JBER"/>
  </r>
  <r>
    <d v="2012-07-06T00:00:00"/>
    <d v="1899-12-30T00:33:04"/>
    <d v="2012-07-06T00:33:04"/>
    <d v="2012-07-06T00:00:00"/>
    <x v="7"/>
    <d v="2012-07-06T00:00:00"/>
    <s v="Up"/>
    <n v="1"/>
    <n v="4.92"/>
    <n v="105.2"/>
    <n v="1"/>
    <n v="2"/>
    <n v="9.59"/>
    <n v="10.42"/>
    <n v="2"/>
    <s v="JBER"/>
  </r>
  <r>
    <d v="2012-07-06T00:00:00"/>
    <d v="1899-12-30T01:42:02"/>
    <d v="2012-07-06T01:42:02"/>
    <d v="2012-07-06T01:00:00"/>
    <x v="0"/>
    <d v="2012-07-06T03:00:00"/>
    <s v="Up"/>
    <n v="1"/>
    <n v="2.0499999999999998"/>
    <n v="132.69999999999999"/>
    <n v="1"/>
    <n v="2"/>
    <n v="9.59"/>
    <n v="10.42"/>
    <n v="2"/>
    <s v="JBER"/>
  </r>
  <r>
    <d v="2012-07-06T00:00:00"/>
    <d v="1899-12-30T05:40:57"/>
    <d v="2012-07-06T05:40:57"/>
    <d v="2012-07-06T05:00:00"/>
    <x v="4"/>
    <d v="2012-07-06T06:00:00"/>
    <s v="Up"/>
    <n v="1"/>
    <n v="3.36"/>
    <n v="108.7"/>
    <n v="1"/>
    <n v="2"/>
    <n v="9.59"/>
    <n v="10.42"/>
    <n v="2"/>
    <s v="JBER"/>
  </r>
  <r>
    <d v="2012-07-06T00:00:00"/>
    <d v="1899-12-30T14:02:18"/>
    <d v="2012-07-06T14:02:18"/>
    <d v="2012-07-06T14:00:00"/>
    <x v="10"/>
    <d v="2012-07-06T15:00:00"/>
    <s v="Up"/>
    <n v="1"/>
    <n v="4.6399999999999997"/>
    <n v="92.8"/>
    <n v="1"/>
    <n v="2"/>
    <n v="9.59"/>
    <n v="10.42"/>
    <n v="2"/>
    <s v="JBER"/>
  </r>
  <r>
    <d v="2012-07-06T00:00:00"/>
    <d v="1899-12-30T17:35:47"/>
    <d v="2012-07-06T17:35:47"/>
    <d v="2012-07-06T17:00:00"/>
    <x v="11"/>
    <d v="2012-07-06T18:00:00"/>
    <s v="Up"/>
    <n v="1"/>
    <n v="2.63"/>
    <n v="69"/>
    <n v="1"/>
    <n v="2"/>
    <n v="9.59"/>
    <n v="10.42"/>
    <n v="2"/>
    <s v="JBER"/>
  </r>
  <r>
    <d v="2012-07-06T00:00:00"/>
    <d v="1899-12-30T22:40:17"/>
    <d v="2012-07-06T22:40:17"/>
    <d v="2012-07-06T22:00:00"/>
    <x v="20"/>
    <d v="2012-07-07T00:00:00"/>
    <s v="Up"/>
    <n v="1"/>
    <n v="2.41"/>
    <n v="82.2"/>
    <n v="1"/>
    <n v="2"/>
    <n v="9.59"/>
    <n v="10.42"/>
    <n v="2"/>
    <s v="JBER"/>
  </r>
  <r>
    <d v="2012-07-07T00:00:00"/>
    <d v="1899-12-30T02:11:02"/>
    <d v="2012-07-07T02:11:02"/>
    <d v="2012-07-07T02:00:00"/>
    <x v="1"/>
    <d v="2012-07-07T03:00:00"/>
    <s v="Up"/>
    <n v="1"/>
    <n v="2.77"/>
    <n v="98"/>
    <n v="1"/>
    <n v="2"/>
    <n v="9.59"/>
    <n v="10.42"/>
    <n v="2"/>
    <s v="JBER"/>
  </r>
  <r>
    <d v="2012-07-07T00:00:00"/>
    <d v="1899-12-30T05:38:34"/>
    <d v="2012-07-07T05:38:34"/>
    <d v="2012-07-07T05:00:00"/>
    <x v="4"/>
    <d v="2012-07-07T06:00:00"/>
    <s v="Up"/>
    <n v="1"/>
    <n v="3.83"/>
    <n v="65"/>
    <n v="1"/>
    <n v="2"/>
    <n v="9.59"/>
    <n v="10.42"/>
    <n v="2"/>
    <s v="JBER"/>
  </r>
  <r>
    <d v="2012-07-07T00:00:00"/>
    <d v="1899-12-30T12:10:04"/>
    <d v="2012-07-07T12:10:04"/>
    <d v="2012-07-07T12:00:00"/>
    <x v="22"/>
    <d v="2012-07-07T12:00:00"/>
    <s v="Up"/>
    <n v="1"/>
    <n v="2.4500000000000002"/>
    <n v="112.1"/>
    <n v="1"/>
    <n v="2"/>
    <n v="9.59"/>
    <n v="10.42"/>
    <n v="2"/>
    <s v="JBER"/>
  </r>
  <r>
    <d v="2012-07-07T00:00:00"/>
    <d v="1899-12-30T18:41:05"/>
    <d v="2012-07-07T18:41:05"/>
    <d v="2012-07-07T18:00:00"/>
    <x v="17"/>
    <d v="2012-07-07T18:00:00"/>
    <s v="Up"/>
    <n v="1"/>
    <n v="2.82"/>
    <n v="91.4"/>
    <n v="1"/>
    <n v="2"/>
    <n v="9.59"/>
    <n v="10.42"/>
    <n v="2"/>
    <s v="JBER"/>
  </r>
  <r>
    <d v="2012-07-07T00:00:00"/>
    <d v="1899-12-30T19:01:28"/>
    <d v="2012-07-07T19:01:28"/>
    <d v="2012-07-07T19:00:00"/>
    <x v="21"/>
    <d v="2012-07-07T18:00:00"/>
    <s v="Up"/>
    <n v="1"/>
    <n v="3.2"/>
    <n v="81.400000000000006"/>
    <n v="1"/>
    <n v="2"/>
    <n v="9.59"/>
    <n v="10.42"/>
    <n v="2"/>
    <s v="JBER"/>
  </r>
  <r>
    <d v="2012-07-07T00:00:00"/>
    <d v="1899-12-30T23:39:46"/>
    <d v="2012-07-07T23:39:46"/>
    <d v="2012-07-07T23:00:00"/>
    <x v="18"/>
    <d v="2012-07-08T00:00:00"/>
    <s v="Up"/>
    <n v="1"/>
    <n v="3.01"/>
    <n v="120.6"/>
    <n v="1"/>
    <n v="2"/>
    <n v="9.59"/>
    <n v="10.42"/>
    <n v="2"/>
    <s v="JBER"/>
  </r>
  <r>
    <d v="2012-07-08T00:00:00"/>
    <d v="1899-12-30T00:30:42"/>
    <d v="2012-07-08T00:30:42"/>
    <d v="2012-07-08T00:00:00"/>
    <x v="7"/>
    <d v="2012-07-08T00:00:00"/>
    <s v="Up"/>
    <n v="1"/>
    <n v="2.71"/>
    <n v="103.4"/>
    <n v="1"/>
    <n v="2"/>
    <n v="9.59"/>
    <n v="10.42"/>
    <n v="2"/>
    <s v="JBER"/>
  </r>
  <r>
    <d v="2012-07-08T00:00:00"/>
    <d v="1899-12-30T13:00:27"/>
    <d v="2012-07-08T13:00:27"/>
    <d v="2012-07-08T13:00:00"/>
    <x v="15"/>
    <d v="2012-07-08T12:00:00"/>
    <s v="Up"/>
    <n v="1"/>
    <n v="2.72"/>
    <n v="90.2"/>
    <n v="1"/>
    <n v="2"/>
    <n v="9.59"/>
    <n v="10.42"/>
    <n v="2"/>
    <s v="JBER"/>
  </r>
  <r>
    <d v="2012-07-08T00:00:00"/>
    <d v="1899-12-30T15:19:47"/>
    <d v="2012-07-08T15:19:47"/>
    <d v="2012-07-08T15:00:00"/>
    <x v="16"/>
    <d v="2012-07-08T15:00:00"/>
    <s v="Up"/>
    <n v="1"/>
    <n v="17.579999999999998"/>
    <n v="103"/>
    <n v="2"/>
    <n v="2"/>
    <n v="9.59"/>
    <n v="10.42"/>
    <n v="2"/>
    <s v="JBER"/>
  </r>
  <r>
    <d v="2012-07-08T00:00:00"/>
    <d v="1899-12-30T17:43:33"/>
    <d v="2012-07-08T17:43:33"/>
    <d v="2012-07-08T17:00:00"/>
    <x v="11"/>
    <d v="2012-07-08T18:00:00"/>
    <s v="Up"/>
    <n v="1"/>
    <n v="1.86"/>
    <n v="99.3"/>
    <n v="1"/>
    <n v="2"/>
    <n v="9.59"/>
    <n v="10.42"/>
    <n v="2"/>
    <s v="JBER"/>
  </r>
  <r>
    <d v="2012-07-08T00:00:00"/>
    <d v="1899-12-30T18:24:56"/>
    <d v="2012-07-08T18:24:56"/>
    <d v="2012-07-08T18:00:00"/>
    <x v="17"/>
    <d v="2012-07-08T18:00:00"/>
    <s v="Up"/>
    <n v="1"/>
    <n v="15.57"/>
    <n v="67.3"/>
    <n v="2"/>
    <n v="2"/>
    <n v="9.59"/>
    <n v="10.42"/>
    <n v="2"/>
    <s v="JBER"/>
  </r>
  <r>
    <d v="2012-07-08T00:00:00"/>
    <d v="1899-12-30T18:57:28"/>
    <d v="2012-07-08T18:57:28"/>
    <d v="2012-07-08T18:00:00"/>
    <x v="17"/>
    <d v="2012-07-08T18:00:00"/>
    <s v="Up"/>
    <n v="1"/>
    <n v="15.63"/>
    <n v="79.400000000000006"/>
    <n v="2"/>
    <n v="2"/>
    <n v="9.59"/>
    <n v="10.42"/>
    <n v="2"/>
    <s v="JBER"/>
  </r>
  <r>
    <d v="2012-07-08T00:00:00"/>
    <d v="1899-12-30T20:18:26"/>
    <d v="2012-07-08T20:18:26"/>
    <d v="2012-07-08T20:00:00"/>
    <x v="19"/>
    <d v="2012-07-08T21:00:00"/>
    <s v="Up"/>
    <n v="1"/>
    <n v="14.62"/>
    <n v="81.2"/>
    <n v="2"/>
    <n v="2"/>
    <n v="9.59"/>
    <n v="10.42"/>
    <n v="2"/>
    <s v="JBER"/>
  </r>
  <r>
    <d v="2012-07-08T00:00:00"/>
    <d v="1899-12-30T21:47:18"/>
    <d v="2012-07-08T21:47:18"/>
    <d v="2012-07-08T21:00:00"/>
    <x v="12"/>
    <d v="2012-07-08T21:00:00"/>
    <s v="Up"/>
    <n v="1"/>
    <n v="13.35"/>
    <n v="89.3"/>
    <n v="2"/>
    <n v="2"/>
    <n v="9.59"/>
    <n v="10.42"/>
    <n v="2"/>
    <s v="JBER"/>
  </r>
  <r>
    <d v="2012-07-08T00:00:00"/>
    <d v="1899-12-30T22:11:17"/>
    <d v="2012-07-08T22:11:17"/>
    <d v="2012-07-08T22:00:00"/>
    <x v="20"/>
    <d v="2012-07-08T21:00:00"/>
    <s v="Up"/>
    <n v="1"/>
    <n v="2.17"/>
    <n v="116.7"/>
    <n v="1"/>
    <n v="2"/>
    <n v="9.59"/>
    <n v="10.42"/>
    <n v="2"/>
    <s v="JBER"/>
  </r>
  <r>
    <d v="2012-07-08T00:00:00"/>
    <d v="1899-12-30T23:01:54"/>
    <d v="2012-07-08T23:01:54"/>
    <d v="2012-07-08T23:00:00"/>
    <x v="18"/>
    <d v="2012-07-09T00:00:00"/>
    <s v="Up"/>
    <n v="1"/>
    <n v="3.91"/>
    <n v="69.400000000000006"/>
    <n v="1"/>
    <n v="2"/>
    <n v="9.59"/>
    <n v="10.42"/>
    <n v="2"/>
    <s v="JBER"/>
  </r>
  <r>
    <d v="2012-07-09T00:00:00"/>
    <d v="1899-12-30T02:10:24"/>
    <d v="2012-07-09T02:10:24"/>
    <d v="2012-07-09T02:00:00"/>
    <x v="1"/>
    <d v="2012-07-09T03:00:00"/>
    <s v="Up"/>
    <n v="1"/>
    <n v="2.21"/>
    <n v="82.9"/>
    <n v="1"/>
    <n v="2"/>
    <n v="9.59"/>
    <n v="10.42"/>
    <n v="2"/>
    <s v="JBER"/>
  </r>
  <r>
    <d v="2012-07-09T00:00:00"/>
    <d v="1899-12-30T02:35:11"/>
    <d v="2012-07-09T02:35:11"/>
    <d v="2012-07-09T02:00:00"/>
    <x v="1"/>
    <d v="2012-07-09T03:00:00"/>
    <s v="Up"/>
    <n v="1"/>
    <n v="3.97"/>
    <n v="75.400000000000006"/>
    <n v="1"/>
    <n v="2"/>
    <n v="9.59"/>
    <n v="10.42"/>
    <n v="2"/>
    <s v="JBER"/>
  </r>
  <r>
    <d v="2012-07-09T00:00:00"/>
    <d v="1899-12-30T12:37:48"/>
    <d v="2012-07-09T12:37:48"/>
    <d v="2012-07-09T12:00:00"/>
    <x v="22"/>
    <d v="2012-07-09T12:00:00"/>
    <s v="Up"/>
    <n v="1"/>
    <n v="2.5499999999999998"/>
    <n v="72.5"/>
    <n v="1"/>
    <n v="2"/>
    <n v="9.59"/>
    <n v="10.42"/>
    <n v="2"/>
    <s v="JBER"/>
  </r>
  <r>
    <d v="2012-07-09T00:00:00"/>
    <d v="1899-12-30T14:58:03"/>
    <d v="2012-07-09T14:58:03"/>
    <d v="2012-07-09T14:00:00"/>
    <x v="10"/>
    <d v="2012-07-09T15:00:00"/>
    <s v="Up"/>
    <n v="1"/>
    <n v="13.74"/>
    <n v="78.900000000000006"/>
    <n v="2"/>
    <n v="2"/>
    <n v="9.59"/>
    <n v="10.42"/>
    <n v="2"/>
    <s v="JBER"/>
  </r>
  <r>
    <d v="2012-07-09T00:00:00"/>
    <d v="1899-12-30T17:25:58"/>
    <d v="2012-07-09T17:25:58"/>
    <d v="2012-07-09T17:00:00"/>
    <x v="11"/>
    <d v="2012-07-09T18:00:00"/>
    <s v="Up"/>
    <n v="1"/>
    <n v="16.32"/>
    <n v="82.8"/>
    <n v="2"/>
    <n v="2"/>
    <n v="9.59"/>
    <n v="10.42"/>
    <n v="2"/>
    <s v="JBER"/>
  </r>
  <r>
    <d v="2012-07-09T00:00:00"/>
    <d v="1899-12-30T22:45:48"/>
    <d v="2012-07-09T22:45:48"/>
    <d v="2012-07-09T22:00:00"/>
    <x v="20"/>
    <d v="2012-07-10T00:00:00"/>
    <s v="Up"/>
    <n v="1"/>
    <n v="17.760000000000002"/>
    <n v="102.7"/>
    <n v="2"/>
    <n v="2"/>
    <n v="9.59"/>
    <n v="10.42"/>
    <n v="2"/>
    <s v="JBER"/>
  </r>
  <r>
    <d v="2012-07-10T00:00:00"/>
    <d v="1899-12-30T03:06:48"/>
    <d v="2012-07-10T03:06:48"/>
    <d v="2012-07-10T03:00:00"/>
    <x v="2"/>
    <d v="2012-07-10T03:00:00"/>
    <s v="Up"/>
    <n v="1"/>
    <n v="6.46"/>
    <n v="77.400000000000006"/>
    <n v="1"/>
    <n v="2"/>
    <n v="9.59"/>
    <n v="10.42"/>
    <n v="2"/>
    <s v="JBER"/>
  </r>
  <r>
    <d v="2012-07-10T00:00:00"/>
    <d v="1899-12-30T03:32:36"/>
    <d v="2012-07-10T03:32:36"/>
    <d v="2012-07-10T03:00:00"/>
    <x v="2"/>
    <d v="2012-07-10T03:00:00"/>
    <s v="Up"/>
    <n v="1"/>
    <n v="6.72"/>
    <n v="81.599999999999994"/>
    <n v="1"/>
    <n v="2"/>
    <n v="9.59"/>
    <n v="10.42"/>
    <n v="2"/>
    <s v="JBER"/>
  </r>
  <r>
    <d v="2012-07-10T00:00:00"/>
    <d v="1899-12-30T04:22:39"/>
    <d v="2012-07-10T04:22:39"/>
    <d v="2012-07-10T04:00:00"/>
    <x v="3"/>
    <d v="2012-07-10T03:00:00"/>
    <s v="Up"/>
    <n v="1"/>
    <n v="12.25"/>
    <n v="90.3"/>
    <n v="2"/>
    <n v="2"/>
    <n v="9.59"/>
    <n v="10.42"/>
    <n v="2"/>
    <s v="JBER"/>
  </r>
  <r>
    <d v="2012-07-10T00:00:00"/>
    <d v="1899-12-30T05:54:44"/>
    <d v="2012-07-10T05:54:44"/>
    <d v="2012-07-10T05:00:00"/>
    <x v="4"/>
    <d v="2012-07-10T06:00:00"/>
    <s v="Up"/>
    <n v="1"/>
    <n v="17.600000000000001"/>
    <n v="82.6"/>
    <n v="1"/>
    <n v="2"/>
    <n v="9.59"/>
    <n v="10.42"/>
    <n v="2"/>
    <s v="JBER"/>
  </r>
  <r>
    <d v="2012-07-10T00:00:00"/>
    <d v="1899-12-30T15:00:00"/>
    <d v="2012-07-10T15:00:00"/>
    <d v="2012-07-10T15:00:00"/>
    <x v="16"/>
    <d v="2012-07-10T15:00:00"/>
    <s v="Up"/>
    <n v="1"/>
    <n v="13.05"/>
    <n v="0"/>
    <n v="2"/>
    <n v="2"/>
    <n v="9.59"/>
    <n v="10.42"/>
    <n v="2"/>
    <s v="JBER"/>
  </r>
  <r>
    <d v="2012-07-10T00:00:00"/>
    <d v="1899-12-30T17:05:49"/>
    <d v="2012-07-10T17:05:49"/>
    <d v="2012-07-10T17:00:00"/>
    <x v="11"/>
    <d v="2012-07-10T18:00:00"/>
    <s v="Up"/>
    <n v="1"/>
    <n v="1.97"/>
    <n v="101.6"/>
    <n v="1"/>
    <n v="2"/>
    <n v="9.59"/>
    <n v="10.42"/>
    <n v="2"/>
    <s v="JBER"/>
  </r>
  <r>
    <d v="2012-07-10T00:00:00"/>
    <d v="1899-12-30T18:02:39"/>
    <d v="2012-07-10T18:02:39"/>
    <d v="2012-07-10T18:00:00"/>
    <x v="17"/>
    <d v="2012-07-10T18:00:00"/>
    <s v="Up"/>
    <n v="1"/>
    <n v="2.97"/>
    <n v="83.1"/>
    <n v="1"/>
    <n v="2"/>
    <n v="9.59"/>
    <n v="10.42"/>
    <n v="2"/>
    <s v="JBER"/>
  </r>
  <r>
    <d v="2012-07-10T00:00:00"/>
    <d v="1899-12-30T18:28:52"/>
    <d v="2012-07-10T18:28:52"/>
    <d v="2012-07-10T18:00:00"/>
    <x v="17"/>
    <d v="2012-07-10T18:00:00"/>
    <s v="Up"/>
    <n v="1"/>
    <n v="17.64"/>
    <n v="102.1"/>
    <n v="2"/>
    <n v="2"/>
    <n v="9.59"/>
    <n v="10.42"/>
    <n v="2"/>
    <s v="JBER"/>
  </r>
  <r>
    <d v="2012-07-10T00:00:00"/>
    <d v="1899-12-30T18:40:12"/>
    <d v="2012-07-10T18:40:12"/>
    <d v="2012-07-10T18:00:00"/>
    <x v="17"/>
    <d v="2012-07-10T18:00:00"/>
    <s v="Up"/>
    <n v="1"/>
    <n v="8.14"/>
    <n v="69.8"/>
    <n v="1"/>
    <n v="2"/>
    <n v="9.59"/>
    <n v="10.42"/>
    <n v="2"/>
    <s v="JBER"/>
  </r>
  <r>
    <d v="2012-07-10T00:00:00"/>
    <d v="1899-12-30T18:47:20"/>
    <d v="2012-07-10T18:47:20"/>
    <d v="2012-07-10T18:00:00"/>
    <x v="17"/>
    <d v="2012-07-10T18:00:00"/>
    <s v="Up"/>
    <n v="1"/>
    <n v="13.1"/>
    <n v="60.4"/>
    <n v="1"/>
    <n v="2"/>
    <n v="9.59"/>
    <n v="10.42"/>
    <n v="2"/>
    <s v="JBER"/>
  </r>
  <r>
    <d v="2012-07-10T00:00:00"/>
    <d v="1899-12-30T18:50:45"/>
    <d v="2012-07-10T18:50:45"/>
    <d v="2012-07-10T18:00:00"/>
    <x v="17"/>
    <d v="2012-07-10T18:00:00"/>
    <s v="Up"/>
    <n v="1"/>
    <n v="17.829999999999998"/>
    <n v="76.2"/>
    <n v="2"/>
    <n v="2"/>
    <n v="9.59"/>
    <n v="10.42"/>
    <n v="2"/>
    <s v="JBER"/>
  </r>
  <r>
    <d v="2012-07-10T00:00:00"/>
    <d v="1899-12-30T21:06:17"/>
    <d v="2012-07-10T21:06:17"/>
    <d v="2012-07-10T21:00:00"/>
    <x v="12"/>
    <d v="2012-07-10T21:00:00"/>
    <s v="Up"/>
    <n v="1"/>
    <n v="10.24"/>
    <n v="118.3"/>
    <n v="2"/>
    <n v="2"/>
    <n v="9.59"/>
    <n v="10.42"/>
    <n v="1"/>
    <s v="JBER"/>
  </r>
  <r>
    <d v="2012-07-10T00:00:00"/>
    <d v="1899-12-30T21:18:43"/>
    <d v="2012-07-10T21:18:43"/>
    <d v="2012-07-10T21:00:00"/>
    <x v="12"/>
    <d v="2012-07-10T21:00:00"/>
    <s v="Up"/>
    <n v="1"/>
    <n v="13.05"/>
    <n v="102.5"/>
    <n v="2"/>
    <n v="2"/>
    <n v="9.59"/>
    <n v="10.42"/>
    <n v="2"/>
    <s v="JBER"/>
  </r>
  <r>
    <d v="2012-07-10T00:00:00"/>
    <d v="1899-12-30T23:38:50"/>
    <d v="2012-07-10T23:38:50"/>
    <d v="2012-07-10T23:00:00"/>
    <x v="18"/>
    <d v="2012-07-11T00:00:00"/>
    <s v="Up"/>
    <n v="1"/>
    <n v="4.3499999999999996"/>
    <n v="82"/>
    <n v="1"/>
    <n v="2"/>
    <n v="9.59"/>
    <n v="10.42"/>
    <n v="2"/>
    <s v="JBER"/>
  </r>
  <r>
    <d v="2012-07-11T00:00:00"/>
    <d v="1899-12-30T04:33:10"/>
    <d v="2012-07-11T04:33:10"/>
    <d v="2012-07-11T04:00:00"/>
    <x v="3"/>
    <d v="2012-07-11T06:00:00"/>
    <s v="Up"/>
    <n v="1"/>
    <n v="2.99"/>
    <n v="83.8"/>
    <n v="1"/>
    <n v="2"/>
    <n v="9.59"/>
    <n v="10.42"/>
    <n v="2"/>
    <s v="JBER"/>
  </r>
  <r>
    <d v="2012-07-11T00:00:00"/>
    <d v="1899-12-30T08:33:41"/>
    <d v="2012-07-11T08:33:41"/>
    <d v="2012-07-11T08:00:00"/>
    <x v="8"/>
    <d v="2012-07-11T09:00:00"/>
    <s v="Up"/>
    <n v="1"/>
    <n v="7.34"/>
    <n v="110.7"/>
    <n v="1"/>
    <n v="2"/>
    <n v="9.59"/>
    <n v="10.42"/>
    <n v="2"/>
    <s v="JBER"/>
  </r>
  <r>
    <d v="2012-07-11T00:00:00"/>
    <d v="1899-12-30T12:43:29"/>
    <d v="2012-07-11T12:43:29"/>
    <d v="2012-07-11T12:00:00"/>
    <x v="22"/>
    <d v="2012-07-11T12:00:00"/>
    <s v="Up"/>
    <n v="1"/>
    <n v="2.27"/>
    <n v="70.900000000000006"/>
    <n v="1"/>
    <n v="2"/>
    <n v="9.59"/>
    <n v="10.42"/>
    <n v="2"/>
    <s v="JBER"/>
  </r>
  <r>
    <d v="2012-07-11T00:00:00"/>
    <d v="1899-12-30T12:56:35"/>
    <d v="2012-07-11T12:56:35"/>
    <d v="2012-07-11T12:00:00"/>
    <x v="22"/>
    <d v="2012-07-11T12:00:00"/>
    <s v="Up"/>
    <n v="1"/>
    <n v="15.05"/>
    <n v="87.8"/>
    <n v="2"/>
    <n v="2"/>
    <n v="9.59"/>
    <n v="10.42"/>
    <n v="2"/>
    <s v="JBER"/>
  </r>
  <r>
    <d v="2012-07-11T00:00:00"/>
    <d v="1899-12-30T13:19:44"/>
    <d v="2012-07-11T13:19:44"/>
    <d v="2012-07-11T13:00:00"/>
    <x v="15"/>
    <d v="2012-07-11T12:00:00"/>
    <s v="Up"/>
    <n v="1"/>
    <n v="17.73"/>
    <n v="50"/>
    <n v="2"/>
    <n v="2"/>
    <n v="9.59"/>
    <n v="10.42"/>
    <n v="2"/>
    <s v="JBER"/>
  </r>
  <r>
    <d v="2012-07-11T00:00:00"/>
    <d v="1899-12-30T13:58:58"/>
    <d v="2012-07-11T13:58:58"/>
    <d v="2012-07-11T13:00:00"/>
    <x v="15"/>
    <d v="2012-07-11T15:00:00"/>
    <s v="Up"/>
    <n v="1"/>
    <n v="13.5"/>
    <n v="79.400000000000006"/>
    <n v="2"/>
    <n v="2"/>
    <n v="9.59"/>
    <n v="10.42"/>
    <n v="2"/>
    <s v="JBER"/>
  </r>
  <r>
    <d v="2012-07-11T00:00:00"/>
    <d v="1899-12-30T15:00:00"/>
    <d v="2012-07-11T15:00:00"/>
    <d v="2012-07-11T15:00:00"/>
    <x v="16"/>
    <d v="2012-07-11T15:00:00"/>
    <s v="Up"/>
    <n v="1"/>
    <n v="7.38"/>
    <n v="0"/>
    <n v="1"/>
    <n v="2"/>
    <n v="9.59"/>
    <n v="10.42"/>
    <n v="2"/>
    <s v="JBER"/>
  </r>
  <r>
    <d v="2012-07-11T00:00:00"/>
    <d v="1899-12-30T15:20:54"/>
    <d v="2012-07-11T15:20:54"/>
    <d v="2012-07-11T15:00:00"/>
    <x v="16"/>
    <d v="2012-07-11T15:00:00"/>
    <s v="Up"/>
    <n v="1"/>
    <n v="16.27"/>
    <n v="72.900000000000006"/>
    <n v="2"/>
    <n v="2"/>
    <n v="9.59"/>
    <n v="10.42"/>
    <n v="2"/>
    <s v="JBER"/>
  </r>
  <r>
    <d v="2012-07-11T00:00:00"/>
    <d v="1899-12-30T16:28:01"/>
    <d v="2012-07-11T16:28:01"/>
    <d v="2012-07-11T16:00:00"/>
    <x v="14"/>
    <d v="2012-07-11T15:00:00"/>
    <s v="Up"/>
    <n v="1"/>
    <n v="17.55"/>
    <n v="50.7"/>
    <n v="2"/>
    <n v="2"/>
    <n v="9.59"/>
    <n v="10.42"/>
    <n v="2"/>
    <s v="JBER"/>
  </r>
  <r>
    <d v="2012-07-11T00:00:00"/>
    <d v="1899-12-30T16:34:24"/>
    <d v="2012-07-11T16:34:24"/>
    <d v="2012-07-11T16:00:00"/>
    <x v="14"/>
    <d v="2012-07-11T18:00:00"/>
    <s v="Up"/>
    <n v="1"/>
    <n v="2.25"/>
    <n v="102.6"/>
    <n v="1"/>
    <n v="2"/>
    <n v="9.59"/>
    <n v="10.42"/>
    <n v="2"/>
    <s v="JBER"/>
  </r>
  <r>
    <d v="2012-07-11T00:00:00"/>
    <d v="1899-12-30T23:32:27"/>
    <d v="2012-07-11T23:32:27"/>
    <d v="2012-07-11T23:00:00"/>
    <x v="18"/>
    <d v="2012-07-12T00:00:00"/>
    <s v="Up"/>
    <n v="1"/>
    <n v="2.02"/>
    <n v="101.3"/>
    <n v="1"/>
    <n v="2"/>
    <n v="9.59"/>
    <n v="10.42"/>
    <n v="2"/>
    <s v="JBER"/>
  </r>
  <r>
    <d v="2012-07-12T00:00:00"/>
    <d v="1899-12-30T00:58:29"/>
    <d v="2012-07-12T00:58:29"/>
    <d v="2012-07-12T00:00:00"/>
    <x v="7"/>
    <d v="2012-07-12T00:00:00"/>
    <s v="Up"/>
    <n v="1"/>
    <n v="16.66"/>
    <n v="71.599999999999994"/>
    <n v="2"/>
    <n v="2"/>
    <n v="9.59"/>
    <n v="10.42"/>
    <n v="2"/>
    <s v="JBER"/>
  </r>
  <r>
    <d v="2012-07-12T00:00:00"/>
    <d v="1899-12-30T01:01:45"/>
    <d v="2012-07-12T01:01:45"/>
    <d v="2012-07-12T01:00:00"/>
    <x v="0"/>
    <d v="2012-07-12T00:00:00"/>
    <s v="Up"/>
    <n v="1"/>
    <n v="2.08"/>
    <n v="100.4"/>
    <n v="1"/>
    <n v="2"/>
    <n v="9.59"/>
    <n v="10.42"/>
    <n v="2"/>
    <s v="JBER"/>
  </r>
  <r>
    <d v="2012-07-12T00:00:00"/>
    <d v="1899-12-30T09:11:13"/>
    <d v="2012-07-12T09:11:13"/>
    <d v="2012-07-12T09:00:00"/>
    <x v="9"/>
    <d v="2012-07-12T09:00:00"/>
    <s v="Up"/>
    <n v="1"/>
    <n v="1.87"/>
    <n v="112"/>
    <n v="1"/>
    <n v="2"/>
    <n v="9.59"/>
    <n v="10.42"/>
    <n v="2"/>
    <s v="JBER"/>
  </r>
  <r>
    <d v="2012-07-12T00:00:00"/>
    <d v="1899-12-30T09:53:33"/>
    <d v="2012-07-12T09:53:33"/>
    <d v="2012-07-12T09:00:00"/>
    <x v="9"/>
    <d v="2012-07-12T09:00:00"/>
    <s v="Up"/>
    <n v="1"/>
    <n v="17.53"/>
    <n v="68.599999999999994"/>
    <n v="2"/>
    <n v="2"/>
    <n v="9.59"/>
    <n v="10.42"/>
    <n v="2"/>
    <s v="JBER"/>
  </r>
  <r>
    <d v="2012-07-12T00:00:00"/>
    <d v="1899-12-30T15:13:03"/>
    <d v="2012-07-12T15:13:03"/>
    <d v="2012-07-12T15:00:00"/>
    <x v="16"/>
    <d v="2012-07-12T15:00:00"/>
    <s v="Up"/>
    <n v="1"/>
    <n v="4.93"/>
    <n v="93.9"/>
    <n v="1"/>
    <n v="2"/>
    <n v="9.59"/>
    <n v="10.42"/>
    <n v="2"/>
    <s v="JBER"/>
  </r>
  <r>
    <d v="2012-07-12T00:00:00"/>
    <d v="1899-12-30T17:07:17"/>
    <d v="2012-07-12T17:07:17"/>
    <d v="2012-07-12T17:00:00"/>
    <x v="11"/>
    <d v="2012-07-12T18:00:00"/>
    <s v="Up"/>
    <n v="1"/>
    <n v="7.03"/>
    <n v="87.6"/>
    <n v="1"/>
    <n v="2"/>
    <n v="9.59"/>
    <n v="10.42"/>
    <n v="2"/>
    <s v="JBER"/>
  </r>
  <r>
    <d v="2012-07-12T00:00:00"/>
    <d v="1899-12-30T17:11:59"/>
    <d v="2012-07-12T17:11:59"/>
    <d v="2012-07-12T17:00:00"/>
    <x v="11"/>
    <d v="2012-07-12T18:00:00"/>
    <s v="Up"/>
    <n v="1"/>
    <n v="3.06"/>
    <n v="84.1"/>
    <n v="1"/>
    <n v="2"/>
    <n v="9.59"/>
    <n v="10.42"/>
    <n v="2"/>
    <s v="JBER"/>
  </r>
  <r>
    <d v="2012-07-12T00:00:00"/>
    <d v="1899-12-30T19:07:12"/>
    <d v="2012-07-12T19:07:12"/>
    <d v="2012-07-12T19:00:00"/>
    <x v="21"/>
    <d v="2012-07-12T18:00:00"/>
    <s v="Up"/>
    <n v="1"/>
    <n v="5.96"/>
    <n v="77.8"/>
    <n v="1"/>
    <n v="2"/>
    <n v="9.59"/>
    <n v="10.42"/>
    <n v="2"/>
    <s v="JBER"/>
  </r>
  <r>
    <d v="2012-07-12T00:00:00"/>
    <d v="1899-12-30T19:13:38"/>
    <d v="2012-07-12T19:13:38"/>
    <d v="2012-07-12T19:00:00"/>
    <x v="21"/>
    <d v="2012-07-12T18:00:00"/>
    <s v="Up"/>
    <n v="1"/>
    <n v="7.74"/>
    <n v="80.8"/>
    <n v="1"/>
    <n v="2"/>
    <n v="9.59"/>
    <n v="10.42"/>
    <n v="2"/>
    <s v="JBER"/>
  </r>
  <r>
    <d v="2012-07-12T00:00:00"/>
    <d v="1899-12-30T19:44:16"/>
    <d v="2012-07-12T19:44:16"/>
    <d v="2012-07-12T19:00:00"/>
    <x v="21"/>
    <d v="2012-07-12T21:00:00"/>
    <s v="Up"/>
    <n v="1"/>
    <n v="1.91"/>
    <n v="125.4"/>
    <n v="1"/>
    <n v="2"/>
    <n v="9.59"/>
    <n v="10.42"/>
    <n v="2"/>
    <s v="JBER"/>
  </r>
  <r>
    <d v="2012-07-14T00:00:00"/>
    <d v="1899-12-30T02:13:05"/>
    <d v="2012-07-14T02:13:05"/>
    <d v="2012-07-14T02:00:00"/>
    <x v="1"/>
    <d v="2012-07-14T03:00:00"/>
    <s v="Up"/>
    <n v="1"/>
    <n v="2.92"/>
    <n v="82.8"/>
    <n v="1"/>
    <n v="2"/>
    <n v="9.59"/>
    <n v="10.42"/>
    <n v="2"/>
    <s v="JBER"/>
  </r>
  <r>
    <d v="2012-07-14T00:00:00"/>
    <d v="1899-12-30T03:14:32"/>
    <d v="2012-07-14T03:14:32"/>
    <d v="2012-07-14T03:00:00"/>
    <x v="2"/>
    <d v="2012-07-14T03:00:00"/>
    <s v="Up"/>
    <n v="1"/>
    <n v="8.92"/>
    <n v="67.3"/>
    <n v="1"/>
    <n v="2"/>
    <n v="9.59"/>
    <n v="10.42"/>
    <n v="2"/>
    <s v="JBER"/>
  </r>
  <r>
    <d v="2012-07-14T00:00:00"/>
    <d v="1899-12-30T05:10:19"/>
    <d v="2012-07-14T05:10:19"/>
    <d v="2012-07-14T05:00:00"/>
    <x v="4"/>
    <d v="2012-07-14T06:00:00"/>
    <s v="Up"/>
    <n v="1"/>
    <n v="2.4"/>
    <n v="84.8"/>
    <n v="1"/>
    <n v="2"/>
    <n v="9.59"/>
    <n v="10.42"/>
    <n v="2"/>
    <s v="JBER"/>
  </r>
  <r>
    <d v="2012-07-14T00:00:00"/>
    <d v="1899-12-30T07:05:23"/>
    <d v="2012-07-14T07:05:23"/>
    <d v="2012-07-14T07:00:00"/>
    <x v="6"/>
    <d v="2012-07-14T06:00:00"/>
    <s v="Up"/>
    <n v="1"/>
    <n v="4.3600000000000003"/>
    <n v="96.9"/>
    <n v="1"/>
    <n v="2"/>
    <n v="9.59"/>
    <n v="10.42"/>
    <n v="2"/>
    <s v="JBER"/>
  </r>
  <r>
    <d v="2012-07-14T00:00:00"/>
    <d v="1899-12-30T08:21:24"/>
    <d v="2012-07-14T08:21:24"/>
    <d v="2012-07-14T08:00:00"/>
    <x v="8"/>
    <d v="2012-07-14T09:00:00"/>
    <s v="Up"/>
    <n v="1"/>
    <n v="13.64"/>
    <n v="64.099999999999994"/>
    <n v="2"/>
    <n v="2"/>
    <n v="9.59"/>
    <n v="10.42"/>
    <n v="2"/>
    <s v="JBER"/>
  </r>
  <r>
    <d v="2012-07-14T00:00:00"/>
    <d v="1899-12-30T16:12:54"/>
    <d v="2012-07-14T16:12:54"/>
    <d v="2012-07-14T16:00:00"/>
    <x v="14"/>
    <d v="2012-07-14T15:00:00"/>
    <s v="Up"/>
    <n v="1"/>
    <n v="4.38"/>
    <n v="59.5"/>
    <n v="1"/>
    <n v="2"/>
    <n v="9.59"/>
    <n v="10.42"/>
    <n v="2"/>
    <s v="JBER"/>
  </r>
  <r>
    <d v="2012-07-14T00:00:00"/>
    <d v="1899-12-30T16:27:55"/>
    <d v="2012-07-14T16:27:55"/>
    <d v="2012-07-14T16:00:00"/>
    <x v="14"/>
    <d v="2012-07-14T15:00:00"/>
    <s v="Up"/>
    <n v="1"/>
    <n v="11.38"/>
    <n v="72.099999999999994"/>
    <n v="2"/>
    <n v="2"/>
    <n v="9.59"/>
    <n v="10.42"/>
    <n v="2"/>
    <s v="JBER"/>
  </r>
  <r>
    <d v="2012-07-14T00:00:00"/>
    <d v="1899-12-30T18:42:32"/>
    <d v="2012-07-14T18:42:32"/>
    <d v="2012-07-14T18:00:00"/>
    <x v="17"/>
    <d v="2012-07-14T18:00:00"/>
    <s v="Up"/>
    <n v="1"/>
    <n v="3.09"/>
    <n v="82.7"/>
    <n v="1"/>
    <n v="2"/>
    <n v="9.59"/>
    <n v="10.42"/>
    <n v="2"/>
    <s v="JBER"/>
  </r>
  <r>
    <d v="2012-07-14T00:00:00"/>
    <d v="1899-12-30T19:01:52"/>
    <d v="2012-07-14T19:01:52"/>
    <d v="2012-07-14T19:00:00"/>
    <x v="21"/>
    <d v="2012-07-14T18:00:00"/>
    <s v="Up"/>
    <n v="1"/>
    <n v="7.13"/>
    <n v="85.1"/>
    <n v="1"/>
    <n v="2"/>
    <n v="9.59"/>
    <n v="10.42"/>
    <n v="2"/>
    <s v="JBER"/>
  </r>
  <r>
    <d v="2012-07-14T00:00:00"/>
    <d v="1899-12-30T20:54:42"/>
    <d v="2012-07-14T20:54:42"/>
    <d v="2012-07-14T20:00:00"/>
    <x v="19"/>
    <d v="2012-07-14T21:00:00"/>
    <s v="Up"/>
    <n v="1"/>
    <n v="17.32"/>
    <n v="106.7"/>
    <n v="2"/>
    <n v="2"/>
    <n v="9.59"/>
    <n v="10.42"/>
    <n v="2"/>
    <s v="JBER"/>
  </r>
  <r>
    <d v="2012-07-14T00:00:00"/>
    <d v="1899-12-30T21:41:42"/>
    <d v="2012-07-14T21:41:42"/>
    <d v="2012-07-14T21:00:00"/>
    <x v="12"/>
    <d v="2012-07-14T21:00:00"/>
    <s v="Up"/>
    <n v="1"/>
    <n v="1.88"/>
    <n v="116.9"/>
    <n v="1"/>
    <n v="2"/>
    <n v="9.59"/>
    <n v="10.42"/>
    <n v="2"/>
    <s v="JBER"/>
  </r>
  <r>
    <d v="2012-07-14T00:00:00"/>
    <d v="1899-12-30T23:57:09"/>
    <d v="2012-07-14T23:57:09"/>
    <d v="2012-07-14T23:00:00"/>
    <x v="18"/>
    <d v="2012-07-15T00:00:00"/>
    <s v="Up"/>
    <n v="1"/>
    <n v="13.68"/>
    <n v="79.8"/>
    <n v="2"/>
    <n v="2"/>
    <n v="9.59"/>
    <n v="10.42"/>
    <n v="2"/>
    <s v="JBER"/>
  </r>
  <r>
    <d v="2012-07-15T00:00:00"/>
    <d v="1899-12-30T00:27:47"/>
    <d v="2012-07-15T00:27:47"/>
    <d v="2012-07-15T00:00:00"/>
    <x v="7"/>
    <d v="2012-07-15T00:00:00"/>
    <s v="Up"/>
    <n v="1"/>
    <n v="12.25"/>
    <n v="67.2"/>
    <n v="2"/>
    <n v="2"/>
    <n v="9.59"/>
    <n v="10.42"/>
    <n v="2"/>
    <s v="JBER"/>
  </r>
  <r>
    <d v="2012-07-15T00:00:00"/>
    <d v="1899-12-30T01:02:01"/>
    <d v="2012-07-15T01:02:01"/>
    <d v="2012-07-15T01:00:00"/>
    <x v="0"/>
    <d v="2012-07-15T00:00:00"/>
    <s v="Up"/>
    <n v="1"/>
    <n v="8.36"/>
    <n v="73"/>
    <n v="1"/>
    <n v="2"/>
    <n v="9.59"/>
    <n v="10.42"/>
    <n v="2"/>
    <s v="JBER"/>
  </r>
  <r>
    <d v="2012-07-15T00:00:00"/>
    <d v="1899-12-30T01:38:45"/>
    <d v="2012-07-15T01:38:45"/>
    <d v="2012-07-15T01:00:00"/>
    <x v="0"/>
    <d v="2012-07-15T03:00:00"/>
    <s v="Up"/>
    <n v="1"/>
    <n v="3.75"/>
    <n v="77.900000000000006"/>
    <n v="1"/>
    <n v="2"/>
    <n v="9.59"/>
    <n v="10.42"/>
    <n v="2"/>
    <s v="JBER"/>
  </r>
  <r>
    <d v="2012-07-15T00:00:00"/>
    <d v="1899-12-30T04:35:34"/>
    <d v="2012-07-15T04:35:34"/>
    <d v="2012-07-15T04:00:00"/>
    <x v="3"/>
    <d v="2012-07-15T06:00:00"/>
    <s v="Up"/>
    <n v="1"/>
    <n v="3.18"/>
    <n v="73.599999999999994"/>
    <n v="1"/>
    <n v="2"/>
    <n v="9.59"/>
    <n v="10.42"/>
    <n v="2"/>
    <s v="JBER"/>
  </r>
  <r>
    <d v="2012-07-15T00:00:00"/>
    <d v="1899-12-30T05:08:34"/>
    <d v="2012-07-15T05:08:34"/>
    <d v="2012-07-15T05:00:00"/>
    <x v="4"/>
    <d v="2012-07-15T06:00:00"/>
    <s v="Up"/>
    <n v="1"/>
    <n v="1.87"/>
    <n v="99.7"/>
    <n v="1"/>
    <n v="2"/>
    <n v="9.59"/>
    <n v="10.42"/>
    <n v="2"/>
    <s v="JBER"/>
  </r>
  <r>
    <d v="2012-07-15T00:00:00"/>
    <d v="1899-12-30T12:33:38"/>
    <d v="2012-07-15T12:33:38"/>
    <d v="2012-07-15T12:00:00"/>
    <x v="22"/>
    <d v="2012-07-15T12:00:00"/>
    <s v="Up"/>
    <n v="1"/>
    <n v="4.47"/>
    <n v="60.1"/>
    <n v="1"/>
    <n v="2"/>
    <n v="9.59"/>
    <n v="10.42"/>
    <n v="2"/>
    <s v="JBER"/>
  </r>
  <r>
    <d v="2012-07-15T00:00:00"/>
    <d v="1899-12-30T12:37:01"/>
    <d v="2012-07-15T12:37:01"/>
    <d v="2012-07-15T12:00:00"/>
    <x v="22"/>
    <d v="2012-07-15T12:00:00"/>
    <s v="Up"/>
    <n v="1"/>
    <n v="3.08"/>
    <n v="88.6"/>
    <n v="1"/>
    <n v="2"/>
    <n v="9.59"/>
    <n v="10.42"/>
    <n v="2"/>
    <s v="JBER"/>
  </r>
  <r>
    <d v="2012-07-15T00:00:00"/>
    <d v="1899-12-30T13:03:20"/>
    <d v="2012-07-15T13:03:20"/>
    <d v="2012-07-15T13:00:00"/>
    <x v="15"/>
    <d v="2012-07-15T12:00:00"/>
    <s v="Up"/>
    <n v="1"/>
    <n v="2.0499999999999998"/>
    <n v="122.1"/>
    <n v="1"/>
    <n v="2"/>
    <n v="9.59"/>
    <n v="10.42"/>
    <n v="2"/>
    <s v="JBER"/>
  </r>
  <r>
    <d v="2012-07-15T00:00:00"/>
    <d v="1899-12-30T14:13:13"/>
    <d v="2012-07-15T14:13:13"/>
    <d v="2012-07-15T14:00:00"/>
    <x v="10"/>
    <d v="2012-07-15T15:00:00"/>
    <s v="Up"/>
    <n v="1"/>
    <n v="1.67"/>
    <n v="119.2"/>
    <n v="1"/>
    <n v="2"/>
    <n v="9.59"/>
    <n v="10.42"/>
    <n v="2"/>
    <s v="JBER"/>
  </r>
  <r>
    <d v="2012-07-15T00:00:00"/>
    <d v="1899-12-30T22:44:55"/>
    <d v="2012-07-15T22:44:55"/>
    <d v="2012-07-15T22:00:00"/>
    <x v="20"/>
    <d v="2012-07-16T00:00:00"/>
    <s v="Up"/>
    <n v="1"/>
    <n v="10.31"/>
    <n v="68.3"/>
    <n v="2"/>
    <n v="2"/>
    <n v="9.59"/>
    <n v="10.42"/>
    <n v="1"/>
    <s v="JBER"/>
  </r>
  <r>
    <d v="2012-07-16T00:00:00"/>
    <d v="1899-12-30T01:14:19"/>
    <d v="2012-07-16T01:14:19"/>
    <d v="2012-07-16T01:00:00"/>
    <x v="0"/>
    <d v="2012-07-16T00:00:00"/>
    <s v="Up"/>
    <n v="1"/>
    <n v="1.74"/>
    <n v="65.7"/>
    <n v="1"/>
    <n v="2"/>
    <n v="9.59"/>
    <n v="10.42"/>
    <n v="2"/>
    <s v="JBER"/>
  </r>
  <r>
    <d v="2012-07-16T00:00:00"/>
    <d v="1899-12-30T14:20:41"/>
    <d v="2012-07-16T14:20:41"/>
    <d v="2012-07-16T14:00:00"/>
    <x v="10"/>
    <d v="2012-07-16T15:00:00"/>
    <s v="Up"/>
    <n v="1"/>
    <n v="13.85"/>
    <n v="61.6"/>
    <n v="2"/>
    <n v="2"/>
    <n v="9.59"/>
    <n v="10.42"/>
    <n v="2"/>
    <s v="JBER"/>
  </r>
  <r>
    <d v="2012-07-16T00:00:00"/>
    <d v="1899-12-30T16:44:05"/>
    <d v="2012-07-16T16:44:05"/>
    <d v="2012-07-16T16:00:00"/>
    <x v="14"/>
    <d v="2012-07-16T18:00:00"/>
    <s v="Up"/>
    <n v="1"/>
    <n v="1.64"/>
    <n v="78.3"/>
    <n v="1"/>
    <n v="2"/>
    <n v="9.59"/>
    <n v="10.42"/>
    <n v="2"/>
    <s v="JBER"/>
  </r>
  <r>
    <d v="2012-07-16T00:00:00"/>
    <d v="1899-12-30T17:51:14"/>
    <d v="2012-07-16T17:51:14"/>
    <d v="2012-07-16T17:00:00"/>
    <x v="11"/>
    <d v="2012-07-16T18:00:00"/>
    <s v="Up"/>
    <n v="1"/>
    <n v="1.36"/>
    <n v="63.7"/>
    <n v="1"/>
    <n v="2"/>
    <n v="9.59"/>
    <n v="10.42"/>
    <n v="2"/>
    <s v="JBER"/>
  </r>
  <r>
    <d v="2012-07-16T00:00:00"/>
    <d v="1899-12-30T18:05:41"/>
    <d v="2012-07-16T18:05:41"/>
    <d v="2012-07-16T18:00:00"/>
    <x v="17"/>
    <d v="2012-07-16T18:00:00"/>
    <s v="Up"/>
    <n v="1"/>
    <n v="6.59"/>
    <n v="54.5"/>
    <n v="1"/>
    <n v="2"/>
    <n v="9.59"/>
    <n v="10.42"/>
    <n v="2"/>
    <s v="JBER"/>
  </r>
  <r>
    <d v="2012-07-16T00:00:00"/>
    <d v="1899-12-30T18:26:06"/>
    <d v="2012-07-16T18:26:06"/>
    <d v="2012-07-16T18:00:00"/>
    <x v="17"/>
    <d v="2012-07-16T18:00:00"/>
    <s v="Up"/>
    <n v="1"/>
    <n v="14.64"/>
    <n v="71.3"/>
    <n v="2"/>
    <n v="2"/>
    <n v="9.59"/>
    <n v="10.42"/>
    <n v="2"/>
    <s v="JBER"/>
  </r>
  <r>
    <d v="2012-07-16T00:00:00"/>
    <d v="1899-12-30T19:00:57"/>
    <d v="2012-07-16T19:00:57"/>
    <d v="2012-07-16T19:00:00"/>
    <x v="21"/>
    <d v="2012-07-16T18:00:00"/>
    <s v="Up"/>
    <n v="1"/>
    <n v="2.65"/>
    <n v="84.8"/>
    <n v="1"/>
    <n v="2"/>
    <n v="9.59"/>
    <n v="10.42"/>
    <n v="2"/>
    <s v="JBER"/>
  </r>
  <r>
    <d v="2012-07-17T00:00:00"/>
    <d v="1899-12-30T01:30:10"/>
    <d v="2012-07-17T01:30:10"/>
    <d v="2012-07-17T01:00:00"/>
    <x v="0"/>
    <d v="2012-07-17T03:00:00"/>
    <s v="Up"/>
    <n v="1"/>
    <n v="8.91"/>
    <n v="60.6"/>
    <n v="1"/>
    <n v="2"/>
    <n v="9.59"/>
    <n v="10.42"/>
    <n v="2"/>
    <s v="JBER"/>
  </r>
  <r>
    <d v="2012-07-17T00:00:00"/>
    <d v="1899-12-30T02:02:49"/>
    <d v="2012-07-17T02:02:49"/>
    <d v="2012-07-17T02:00:00"/>
    <x v="1"/>
    <d v="2012-07-17T03:00:00"/>
    <s v="Up"/>
    <n v="1"/>
    <n v="2.04"/>
    <n v="93.5"/>
    <n v="1"/>
    <n v="2"/>
    <n v="9.59"/>
    <n v="10.42"/>
    <n v="2"/>
    <s v="JBER"/>
  </r>
  <r>
    <d v="2012-07-17T00:00:00"/>
    <d v="1899-12-30T05:10:33"/>
    <d v="2012-07-17T05:10:33"/>
    <d v="2012-07-17T05:00:00"/>
    <x v="4"/>
    <d v="2012-07-17T06:00:00"/>
    <s v="Up"/>
    <n v="1"/>
    <n v="6.85"/>
    <n v="81.5"/>
    <n v="1"/>
    <n v="2"/>
    <n v="9.59"/>
    <n v="10.42"/>
    <n v="2"/>
    <s v="JBER"/>
  </r>
  <r>
    <d v="2012-07-17T00:00:00"/>
    <d v="1899-12-30T05:44:51"/>
    <d v="2012-07-17T05:44:51"/>
    <d v="2012-07-17T05:00:00"/>
    <x v="4"/>
    <d v="2012-07-17T06:00:00"/>
    <s v="Up"/>
    <n v="1"/>
    <n v="3.87"/>
    <n v="101"/>
    <n v="1"/>
    <n v="2"/>
    <n v="9.59"/>
    <n v="10.42"/>
    <n v="2"/>
    <s v="JBER"/>
  </r>
  <r>
    <d v="2012-07-17T00:00:00"/>
    <d v="1899-12-30T07:11:57"/>
    <d v="2012-07-17T07:11:57"/>
    <d v="2012-07-17T07:00:00"/>
    <x v="6"/>
    <d v="2012-07-17T06:00:00"/>
    <s v="Up"/>
    <n v="1"/>
    <n v="3.82"/>
    <n v="84.4"/>
    <n v="1"/>
    <n v="2"/>
    <n v="9.59"/>
    <n v="10.42"/>
    <n v="2"/>
    <s v="JBER"/>
  </r>
  <r>
    <d v="2012-07-17T00:00:00"/>
    <d v="1899-12-30T10:10:10"/>
    <d v="2012-07-17T10:10:10"/>
    <d v="2012-07-17T10:00:00"/>
    <x v="23"/>
    <d v="2012-07-17T09:00:00"/>
    <s v="Up"/>
    <n v="1"/>
    <n v="1.99"/>
    <n v="95.9"/>
    <n v="1"/>
    <n v="2"/>
    <n v="9.59"/>
    <n v="10.42"/>
    <n v="2"/>
    <s v="JBER"/>
  </r>
  <r>
    <d v="2012-07-17T00:00:00"/>
    <d v="1899-12-30T12:33:54"/>
    <d v="2012-07-17T12:33:54"/>
    <d v="2012-07-17T12:00:00"/>
    <x v="22"/>
    <d v="2012-07-17T12:00:00"/>
    <s v="Up"/>
    <n v="1"/>
    <n v="2.02"/>
    <n v="113.5"/>
    <n v="1"/>
    <n v="2"/>
    <n v="9.59"/>
    <n v="10.42"/>
    <n v="2"/>
    <s v="JBER"/>
  </r>
  <r>
    <d v="2012-07-17T00:00:00"/>
    <d v="1899-12-30T13:30:03"/>
    <d v="2012-07-17T13:30:03"/>
    <d v="2012-07-17T13:00:00"/>
    <x v="15"/>
    <d v="2012-07-17T15:00:00"/>
    <s v="Up"/>
    <n v="1"/>
    <n v="1.47"/>
    <n v="84.3"/>
    <n v="1"/>
    <n v="2"/>
    <n v="9.59"/>
    <n v="10.42"/>
    <n v="2"/>
    <s v="JBER"/>
  </r>
  <r>
    <d v="2012-07-17T00:00:00"/>
    <d v="1899-12-30T14:10:38"/>
    <d v="2012-07-17T14:10:38"/>
    <d v="2012-07-17T14:00:00"/>
    <x v="10"/>
    <d v="2012-07-17T15:00:00"/>
    <s v="Up"/>
    <n v="1"/>
    <n v="1.73"/>
    <n v="87"/>
    <n v="1"/>
    <n v="2"/>
    <n v="9.59"/>
    <n v="10.42"/>
    <n v="2"/>
    <s v="JBER"/>
  </r>
  <r>
    <d v="2012-07-17T00:00:00"/>
    <d v="1899-12-30T16:33:47"/>
    <d v="2012-07-17T16:33:47"/>
    <d v="2012-07-17T16:00:00"/>
    <x v="14"/>
    <d v="2012-07-17T18:00:00"/>
    <s v="Up"/>
    <n v="1"/>
    <n v="1.77"/>
    <n v="92"/>
    <n v="1"/>
    <n v="2"/>
    <n v="9.59"/>
    <n v="10.42"/>
    <n v="2"/>
    <s v="JBER"/>
  </r>
  <r>
    <d v="2012-07-17T00:00:00"/>
    <d v="1899-12-30T21:07:09"/>
    <d v="2012-07-17T21:07:09"/>
    <d v="2012-07-17T21:00:00"/>
    <x v="12"/>
    <d v="2012-07-17T21:00:00"/>
    <s v="Up"/>
    <n v="1"/>
    <n v="2.25"/>
    <n v="116.4"/>
    <n v="1"/>
    <n v="2"/>
    <n v="9.59"/>
    <n v="10.42"/>
    <n v="2"/>
    <s v="JBER"/>
  </r>
  <r>
    <d v="2012-07-17T00:00:00"/>
    <d v="1899-12-30T21:24:01"/>
    <d v="2012-07-17T21:24:01"/>
    <d v="2012-07-17T21:00:00"/>
    <x v="12"/>
    <d v="2012-07-17T21:00:00"/>
    <s v="Up"/>
    <n v="1"/>
    <n v="17.78"/>
    <n v="54.7"/>
    <n v="2"/>
    <n v="2"/>
    <n v="9.59"/>
    <n v="10.42"/>
    <n v="2"/>
    <s v="JBER"/>
  </r>
  <r>
    <d v="2012-07-17T00:00:00"/>
    <d v="1899-12-30T21:26:39"/>
    <d v="2012-07-17T21:26:39"/>
    <d v="2012-07-17T21:00:00"/>
    <x v="12"/>
    <d v="2012-07-17T21:00:00"/>
    <s v="Up"/>
    <n v="1"/>
    <n v="16.940000000000001"/>
    <n v="64.8"/>
    <n v="2"/>
    <n v="2"/>
    <n v="9.59"/>
    <n v="10.42"/>
    <n v="2"/>
    <s v="JBER"/>
  </r>
  <r>
    <d v="2012-07-17T00:00:00"/>
    <d v="1899-12-30T22:06:32"/>
    <d v="2012-07-17T22:06:32"/>
    <d v="2012-07-17T22:00:00"/>
    <x v="20"/>
    <d v="2012-07-17T21:00:00"/>
    <s v="Up"/>
    <n v="1"/>
    <n v="2.57"/>
    <n v="83.4"/>
    <n v="1"/>
    <n v="2"/>
    <n v="9.59"/>
    <n v="10.42"/>
    <n v="2"/>
    <s v="JBER"/>
  </r>
  <r>
    <d v="2012-07-17T00:00:00"/>
    <d v="1899-12-30T22:33:51"/>
    <d v="2012-07-17T22:33:51"/>
    <d v="2012-07-17T22:00:00"/>
    <x v="20"/>
    <d v="2012-07-18T00:00:00"/>
    <s v="Up"/>
    <n v="1"/>
    <n v="1.74"/>
    <n v="95.1"/>
    <n v="1"/>
    <n v="2"/>
    <n v="9.59"/>
    <n v="10.42"/>
    <n v="2"/>
    <s v="JB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">
  <location ref="U3:W44" firstHeaderRow="1" firstDataRow="2" firstDataCol="1"/>
  <pivotFields count="12">
    <pivotField axis="axisRow" numFmtId="14" showAll="0" sortType="ascending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umFmtId="21" showAll="0"/>
    <pivotField numFmtId="165" showAll="0"/>
    <pivotField showAll="0"/>
    <pivotField showAll="0"/>
    <pivotField showAll="0"/>
    <pivotField dataField="1" showAll="0"/>
    <pivotField showAll="0"/>
    <pivotField showAll="0" defaultSubtotal="0"/>
    <pivotField showAll="0"/>
    <pivotField showAll="0"/>
    <pivotField dataField="1"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-2"/>
  </colFields>
  <colItems count="2">
    <i>
      <x/>
    </i>
    <i i="1">
      <x v="1"/>
    </i>
  </colItems>
  <dataFields count="2">
    <dataField name="Fish Observed" fld="6" subtotal="count" baseField="0" baseItem="0"/>
    <dataField name="Expanded Net Count" fld="11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">
  <location ref="L3:N85" firstHeaderRow="1" firstDataRow="2" firstDataCol="1"/>
  <pivotFields count="12">
    <pivotField axis="axisRow" numFmtId="14" showAll="0" sortType="ascending">
      <items count="125">
        <item m="1" x="111"/>
        <item m="1" x="100"/>
        <item m="1" x="87"/>
        <item m="1" x="120"/>
        <item m="1" x="110"/>
        <item m="1" x="99"/>
        <item m="1" x="85"/>
        <item m="1" x="119"/>
        <item x="0"/>
        <item m="1" x="97"/>
        <item m="1" x="83"/>
        <item m="1" x="118"/>
        <item m="1" x="107"/>
        <item m="1" x="95"/>
        <item x="1"/>
        <item x="2"/>
        <item m="1" x="106"/>
        <item m="1" x="94"/>
        <item m="1" x="86"/>
        <item x="3"/>
        <item m="1" x="108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m="1" x="82"/>
        <item m="1" x="116"/>
        <item m="1" x="105"/>
        <item m="1" x="93"/>
        <item m="1" x="81"/>
        <item m="1" x="115"/>
        <item m="1" x="104"/>
        <item m="1" x="92"/>
        <item m="1" x="8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91"/>
        <item x="34"/>
        <item x="35"/>
        <item x="36"/>
        <item x="37"/>
        <item x="38"/>
        <item m="1" x="114"/>
        <item m="1" x="103"/>
        <item m="1" x="90"/>
        <item m="1" x="123"/>
        <item m="1" x="113"/>
        <item m="1" x="102"/>
        <item m="1" x="89"/>
        <item m="1" x="122"/>
        <item m="1" x="112"/>
        <item m="1" x="101"/>
        <item m="1" x="88"/>
        <item m="1" x="12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m="1" x="109"/>
        <item m="1" x="98"/>
        <item m="1" x="84"/>
        <item x="75"/>
        <item x="76"/>
        <item m="1" x="96"/>
        <item x="77"/>
        <item m="1" x="117"/>
        <item x="78"/>
        <item x="79"/>
        <item t="default"/>
      </items>
    </pivotField>
    <pivotField numFmtId="21" showAll="0"/>
    <pivotField numFmtId="165" showAll="0"/>
    <pivotField showAll="0"/>
    <pivotField showAll="0"/>
    <pivotField showAll="0"/>
    <pivotField dataField="1" showAll="0"/>
    <pivotField showAll="0"/>
    <pivotField showAll="0" defaultSubtotal="0"/>
    <pivotField showAll="0"/>
    <pivotField showAll="0"/>
    <pivotField dataField="1" showAll="0"/>
  </pivotFields>
  <rowFields count="1">
    <field x="0"/>
  </rowFields>
  <rowItems count="81">
    <i>
      <x v="8"/>
    </i>
    <i>
      <x v="14"/>
    </i>
    <i>
      <x v="15"/>
    </i>
    <i>
      <x v="19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7"/>
    </i>
    <i>
      <x v="118"/>
    </i>
    <i>
      <x v="120"/>
    </i>
    <i>
      <x v="122"/>
    </i>
    <i>
      <x v="123"/>
    </i>
    <i t="grand">
      <x/>
    </i>
  </rowItems>
  <colFields count="1">
    <field x="-2"/>
  </colFields>
  <colItems count="2">
    <i>
      <x/>
    </i>
    <i i="1">
      <x v="1"/>
    </i>
  </colItems>
  <dataFields count="2">
    <dataField name="Fish Observed" fld="6" subtotal="count" baseField="0" baseItem="0"/>
    <dataField name="Expanded Net Count" fld="11" baseField="0" baseItem="0"/>
  </dataFields>
  <formats count="10">
    <format dxfId="11">
      <pivotArea collapsedLevelsAreSubtotals="1" fieldPosition="0">
        <references count="2">
          <reference field="4294967294" count="1" selected="0">
            <x v="0"/>
          </reference>
          <reference field="0" count="12"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</reference>
        </references>
      </pivotArea>
    </format>
    <format dxfId="10">
      <pivotArea collapsedLevelsAreSubtotals="1" fieldPosition="0">
        <references count="2">
          <reference field="4294967294" count="1" selected="0">
            <x v="0"/>
          </reference>
          <reference field="0" count="12"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</reference>
        </references>
      </pivotArea>
    </format>
    <format dxfId="9">
      <pivotArea dataOnly="0" labelOnly="1" fieldPosition="0">
        <references count="1">
          <reference field="0" count="12"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</reference>
        </references>
      </pivotArea>
    </format>
    <format dxfId="8">
      <pivotArea dataOnly="0" fieldPosition="0">
        <references count="1">
          <reference field="0" count="1">
            <x v="37"/>
          </reference>
        </references>
      </pivotArea>
    </format>
    <format dxfId="7">
      <pivotArea collapsedLevelsAreSubtotals="1" fieldPosition="0">
        <references count="1">
          <reference field="0" count="9">
            <x v="38"/>
            <x v="39"/>
            <x v="40"/>
            <x v="41"/>
            <x v="42"/>
            <x v="43"/>
            <x v="44"/>
            <x v="45"/>
            <x v="46"/>
          </reference>
        </references>
      </pivotArea>
    </format>
    <format dxfId="6">
      <pivotArea dataOnly="0" labelOnly="1" fieldPosition="0">
        <references count="1">
          <reference field="0" count="9">
            <x v="38"/>
            <x v="39"/>
            <x v="40"/>
            <x v="41"/>
            <x v="42"/>
            <x v="43"/>
            <x v="44"/>
            <x v="45"/>
            <x v="46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0"/>
          </reference>
          <reference field="0" count="2">
            <x v="47"/>
            <x v="48"/>
          </reference>
        </references>
      </pivotArea>
    </format>
    <format dxfId="4">
      <pivotArea dataOnly="0" labelOnly="1" fieldPosition="0">
        <references count="1">
          <reference field="0" count="2">
            <x v="47"/>
            <x v="48"/>
          </reference>
        </references>
      </pivotArea>
    </format>
    <format dxfId="3">
      <pivotArea collapsedLevelsAreSubtotals="1" fieldPosition="0">
        <references count="1">
          <reference field="0" count="12"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</reference>
        </references>
      </pivotArea>
    </format>
    <format dxfId="2">
      <pivotArea dataOnly="0" labelOnly="1" fieldPosition="0">
        <references count="1">
          <reference field="0" count="12"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Hour of Day">
  <location ref="Q3:R28" firstHeaderRow="1" firstDataRow="1" firstDataCol="1"/>
  <pivotFields count="18">
    <pivotField showAll="0" defaultSubtotal="0"/>
    <pivotField showAll="0" defaultSubtotal="0"/>
    <pivotField numFmtId="165" showAll="0" defaultSubtotal="0"/>
    <pivotField numFmtId="165" showAll="0" defaultSubtotal="0"/>
    <pivotField axis="axisRow" numFmtId="1" showAll="0" defaultSubtotal="0">
      <items count="24">
        <item x="5"/>
        <item x="6"/>
        <item x="2"/>
        <item x="4"/>
        <item x="0"/>
        <item x="18"/>
        <item x="7"/>
        <item x="15"/>
        <item x="16"/>
        <item x="19"/>
        <item x="17"/>
        <item x="1"/>
        <item x="21"/>
        <item x="12"/>
        <item x="9"/>
        <item x="10"/>
        <item x="11"/>
        <item x="13"/>
        <item x="14"/>
        <item x="23"/>
        <item x="3"/>
        <item x="20"/>
        <item x="22"/>
        <item x="8"/>
      </items>
    </pivotField>
    <pivotField numFmtId="165" showAll="0"/>
    <pivotField numFmtId="165" showAll="0" defaultSubtotal="0"/>
    <pivotField numFmtId="166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/>
    <pivotField showAll="0" defaultSubtotal="0"/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Expanded Count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3:B58" firstHeaderRow="1" firstDataRow="1" firstDataCol="1"/>
  <pivotFields count="16">
    <pivotField showAll="0"/>
    <pivotField showAll="0"/>
    <pivotField showAll="0"/>
    <pivotField showAll="0"/>
    <pivotField axis="axisRow" showAll="0">
      <items count="25">
        <item x="7"/>
        <item x="0"/>
        <item x="1"/>
        <item x="2"/>
        <item x="3"/>
        <item x="4"/>
        <item x="5"/>
        <item x="6"/>
        <item x="8"/>
        <item x="9"/>
        <item x="23"/>
        <item x="13"/>
        <item x="22"/>
        <item x="15"/>
        <item x="10"/>
        <item x="16"/>
        <item x="14"/>
        <item x="11"/>
        <item x="17"/>
        <item x="21"/>
        <item x="19"/>
        <item x="12"/>
        <item x="20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 defaultSubtotal="0"/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Expanded Count" fld="14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Hour of Day">
  <location ref="A3:B28" firstHeaderRow="1" firstDataRow="1" firstDataCol="1"/>
  <pivotFields count="18">
    <pivotField showAll="0" defaultSubtotal="0"/>
    <pivotField showAll="0" defaultSubtotal="0"/>
    <pivotField numFmtId="165" showAll="0" defaultSubtotal="0"/>
    <pivotField numFmtId="165" showAll="0" defaultSubtotal="0"/>
    <pivotField axis="axisRow" numFmtId="1" showAll="0" defaultSubtotal="0">
      <items count="24">
        <item x="5"/>
        <item x="6"/>
        <item x="2"/>
        <item x="4"/>
        <item x="0"/>
        <item x="18"/>
        <item x="7"/>
        <item x="15"/>
        <item x="16"/>
        <item x="19"/>
        <item x="17"/>
        <item x="1"/>
        <item x="21"/>
        <item x="12"/>
        <item x="9"/>
        <item x="10"/>
        <item x="11"/>
        <item x="13"/>
        <item x="14"/>
        <item x="23"/>
        <item x="3"/>
        <item x="20"/>
        <item x="22"/>
        <item x="8"/>
      </items>
    </pivotField>
    <pivotField numFmtId="165" showAll="0"/>
    <pivotField numFmtId="165" showAll="0" defaultSubtotal="0"/>
    <pivotField numFmtId="166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/>
    <pivotField showAll="0" defaultSubtotal="0"/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Expanded Count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FC_CSOT_2012-08-17_000000_P095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647"/>
  <sheetViews>
    <sheetView tabSelected="1" zoomScaleNormal="100" workbookViewId="0">
      <pane ySplit="1" topLeftCell="A2" activePane="bottomLeft" state="frozen"/>
      <selection pane="bottomLeft" activeCell="A367" sqref="A367:P389"/>
    </sheetView>
  </sheetViews>
  <sheetFormatPr defaultRowHeight="15" x14ac:dyDescent="0.25"/>
  <cols>
    <col min="1" max="1" width="9.7109375" style="59" bestFit="1" customWidth="1"/>
    <col min="2" max="2" width="8.7109375" style="28" bestFit="1" customWidth="1"/>
    <col min="3" max="3" width="21.28515625" style="57" bestFit="1" customWidth="1"/>
    <col min="4" max="4" width="21.28515625" style="66" customWidth="1"/>
    <col min="5" max="5" width="21.28515625" style="37" customWidth="1"/>
    <col min="6" max="6" width="22.85546875" style="66" bestFit="1" customWidth="1"/>
    <col min="7" max="7" width="8.85546875" style="66" customWidth="1"/>
    <col min="8" max="8" width="8.42578125" style="56" customWidth="1"/>
    <col min="9" max="9" width="10.28515625" style="35" bestFit="1" customWidth="1"/>
    <col min="10" max="10" width="11.42578125" style="66" bestFit="1" customWidth="1"/>
    <col min="11" max="11" width="8" style="56" customWidth="1"/>
    <col min="12" max="12" width="20.140625" style="56" bestFit="1" customWidth="1"/>
    <col min="13" max="13" width="14.28515625" style="28" bestFit="1" customWidth="1"/>
    <col min="14" max="14" width="13.42578125" style="28" bestFit="1" customWidth="1"/>
    <col min="15" max="15" width="15.5703125" style="28" bestFit="1" customWidth="1"/>
    <col min="16" max="16" width="12.5703125" style="28" bestFit="1" customWidth="1"/>
    <col min="17" max="16384" width="9.140625" style="28"/>
  </cols>
  <sheetData>
    <row r="1" spans="1:16" x14ac:dyDescent="0.25">
      <c r="A1" s="58" t="s">
        <v>1</v>
      </c>
      <c r="B1" s="8" t="s">
        <v>2</v>
      </c>
      <c r="C1" s="32" t="s">
        <v>17</v>
      </c>
      <c r="D1" s="32" t="s">
        <v>95</v>
      </c>
      <c r="E1" s="93" t="s">
        <v>94</v>
      </c>
      <c r="F1" s="32" t="s">
        <v>61</v>
      </c>
      <c r="G1" s="8" t="s">
        <v>3</v>
      </c>
      <c r="H1" s="26" t="s">
        <v>22</v>
      </c>
      <c r="I1" s="34" t="s">
        <v>18</v>
      </c>
      <c r="J1" s="8" t="s">
        <v>19</v>
      </c>
      <c r="K1" s="7" t="s">
        <v>0</v>
      </c>
      <c r="L1" s="7" t="s">
        <v>33</v>
      </c>
      <c r="M1" s="7" t="s">
        <v>9</v>
      </c>
      <c r="N1" s="7" t="s">
        <v>8</v>
      </c>
      <c r="O1" s="7" t="s">
        <v>20</v>
      </c>
      <c r="P1" s="15" t="s">
        <v>31</v>
      </c>
    </row>
    <row r="2" spans="1:16" x14ac:dyDescent="0.25">
      <c r="A2" s="14">
        <v>41046</v>
      </c>
      <c r="B2" s="36">
        <v>0.20371527777777776</v>
      </c>
      <c r="C2" s="33">
        <f>A2+B2</f>
        <v>41046.203715277778</v>
      </c>
      <c r="D2" s="33">
        <f t="shared" ref="D2:D65" si="0">A2+(1/24)*E2</f>
        <v>41046.166666666664</v>
      </c>
      <c r="E2" s="37">
        <f t="shared" ref="E2:E65" si="1">VALUE(TEXT(C2,"hh"))</f>
        <v>4</v>
      </c>
      <c r="F2" s="33">
        <f t="shared" ref="F2:F65" si="2">MROUND(C2,0.125)</f>
        <v>41046.25</v>
      </c>
      <c r="G2" s="66" t="s">
        <v>16</v>
      </c>
      <c r="H2" s="56">
        <f t="shared" ref="H2:H65" si="3">IF(G2="Up", 1, -1)</f>
        <v>1</v>
      </c>
      <c r="I2" s="66">
        <v>9.6300000000000008</v>
      </c>
      <c r="J2" s="66">
        <v>39.299999999999997</v>
      </c>
      <c r="K2" s="66">
        <v>2</v>
      </c>
      <c r="L2" s="66">
        <v>1</v>
      </c>
      <c r="M2" s="66">
        <f>VLOOKUP(L2,'Stratification Schemes'!$J$2:$L$3,2,TRUE)</f>
        <v>3.33</v>
      </c>
      <c r="N2" s="66">
        <f>VLOOKUP(L2,'Stratification Schemes'!$J$2:$L$3,3,TRUE)</f>
        <v>10.42</v>
      </c>
      <c r="O2" s="66">
        <f t="shared" ref="O2:O65" si="4">IF(AND(I2&gt;M2,I2&lt;N2),1*H2,2*H2)</f>
        <v>1</v>
      </c>
      <c r="P2" s="66" t="s">
        <v>53</v>
      </c>
    </row>
    <row r="3" spans="1:16" x14ac:dyDescent="0.25">
      <c r="A3" s="14">
        <v>41049</v>
      </c>
      <c r="B3" s="13">
        <v>0.49299768518518516</v>
      </c>
      <c r="C3" s="33">
        <f>A3+B3</f>
        <v>41049.492997685185</v>
      </c>
      <c r="D3" s="33">
        <f t="shared" si="0"/>
        <v>41049.458333333336</v>
      </c>
      <c r="E3" s="37">
        <f t="shared" si="1"/>
        <v>11</v>
      </c>
      <c r="F3" s="33">
        <f t="shared" si="2"/>
        <v>41049.5</v>
      </c>
      <c r="G3" s="66" t="s">
        <v>16</v>
      </c>
      <c r="H3" s="57">
        <f t="shared" si="3"/>
        <v>1</v>
      </c>
      <c r="I3" s="66">
        <v>7.05</v>
      </c>
      <c r="J3" s="66">
        <v>34.6</v>
      </c>
      <c r="K3" s="56">
        <v>2</v>
      </c>
      <c r="L3" s="56">
        <v>1</v>
      </c>
      <c r="M3" s="28">
        <f>VLOOKUP(L3,'Stratification Schemes'!$J$2:$L$3,2,TRUE)</f>
        <v>3.33</v>
      </c>
      <c r="N3" s="28">
        <f>VLOOKUP(L3,'Stratification Schemes'!$J$2:$L$3,3,TRUE)</f>
        <v>10.42</v>
      </c>
      <c r="O3" s="28">
        <f t="shared" si="4"/>
        <v>1</v>
      </c>
      <c r="P3" s="28" t="s">
        <v>53</v>
      </c>
    </row>
    <row r="4" spans="1:16" x14ac:dyDescent="0.25">
      <c r="A4" s="14">
        <v>41051</v>
      </c>
      <c r="B4" s="13">
        <v>9.4745370370370383E-2</v>
      </c>
      <c r="C4" s="33">
        <f>A4+B4</f>
        <v>41051.09474537037</v>
      </c>
      <c r="D4" s="33">
        <f t="shared" si="0"/>
        <v>41051.083333333336</v>
      </c>
      <c r="E4" s="37">
        <f t="shared" si="1"/>
        <v>2</v>
      </c>
      <c r="F4" s="33">
        <f t="shared" si="2"/>
        <v>41051.125</v>
      </c>
      <c r="G4" s="66" t="s">
        <v>16</v>
      </c>
      <c r="H4" s="66">
        <f t="shared" si="3"/>
        <v>1</v>
      </c>
      <c r="I4" s="66">
        <v>5.63</v>
      </c>
      <c r="J4" s="66">
        <v>87.3</v>
      </c>
      <c r="K4" s="66">
        <v>2</v>
      </c>
      <c r="L4" s="66">
        <v>1</v>
      </c>
      <c r="M4" s="66">
        <f>VLOOKUP(L4,'Stratification Schemes'!$J$2:$L$3,2,TRUE)</f>
        <v>3.33</v>
      </c>
      <c r="N4" s="66">
        <f>VLOOKUP(L4,'Stratification Schemes'!$J$2:$L$3,3,TRUE)</f>
        <v>10.42</v>
      </c>
      <c r="O4" s="66">
        <f t="shared" si="4"/>
        <v>1</v>
      </c>
      <c r="P4" s="66" t="s">
        <v>53</v>
      </c>
    </row>
    <row r="5" spans="1:16" x14ac:dyDescent="0.25">
      <c r="A5" s="59">
        <v>41051</v>
      </c>
      <c r="B5" s="13">
        <v>0.83526620370370364</v>
      </c>
      <c r="C5" s="33">
        <f>B5+A5</f>
        <v>41051.835266203707</v>
      </c>
      <c r="D5" s="33">
        <f t="shared" si="0"/>
        <v>41051.833333333336</v>
      </c>
      <c r="E5" s="37">
        <f t="shared" si="1"/>
        <v>20</v>
      </c>
      <c r="F5" s="33">
        <f t="shared" si="2"/>
        <v>41051.875</v>
      </c>
      <c r="G5" s="66" t="s">
        <v>16</v>
      </c>
      <c r="H5" s="57">
        <f t="shared" si="3"/>
        <v>1</v>
      </c>
      <c r="I5" s="35">
        <v>2.36</v>
      </c>
      <c r="J5" s="66">
        <v>31.1</v>
      </c>
      <c r="K5" s="56">
        <v>1</v>
      </c>
      <c r="L5" s="56">
        <v>1</v>
      </c>
      <c r="M5" s="28">
        <f>VLOOKUP(L5,'Stratification Schemes'!$J$2:$L$3,2,TRUE)</f>
        <v>3.33</v>
      </c>
      <c r="N5" s="28">
        <f>VLOOKUP(L5,'Stratification Schemes'!$J$2:$L$3,3,TRUE)</f>
        <v>10.42</v>
      </c>
      <c r="O5" s="28">
        <f t="shared" si="4"/>
        <v>2</v>
      </c>
      <c r="P5" s="28" t="s">
        <v>53</v>
      </c>
    </row>
    <row r="6" spans="1:16" x14ac:dyDescent="0.25">
      <c r="A6" s="14">
        <v>41055</v>
      </c>
      <c r="B6" s="13">
        <v>0.12430555555555556</v>
      </c>
      <c r="C6" s="33">
        <f>A6+B6</f>
        <v>41055.124305555553</v>
      </c>
      <c r="D6" s="33">
        <f t="shared" si="0"/>
        <v>41055.083333333336</v>
      </c>
      <c r="E6" s="37">
        <f t="shared" si="1"/>
        <v>2</v>
      </c>
      <c r="F6" s="33">
        <f t="shared" si="2"/>
        <v>41055.125</v>
      </c>
      <c r="G6" s="66" t="s">
        <v>16</v>
      </c>
      <c r="H6" s="57">
        <f t="shared" si="3"/>
        <v>1</v>
      </c>
      <c r="I6" s="66">
        <v>15.91</v>
      </c>
      <c r="J6" s="66">
        <v>75.2</v>
      </c>
      <c r="K6" s="56">
        <v>2</v>
      </c>
      <c r="L6" s="56">
        <v>2</v>
      </c>
      <c r="M6" s="28">
        <f>VLOOKUP(L6,'Stratification Schemes'!$J$2:$L$3,2,TRUE)</f>
        <v>9.59</v>
      </c>
      <c r="N6" s="28">
        <f>VLOOKUP(L6,'Stratification Schemes'!$J$2:$L$3,3,TRUE)</f>
        <v>10.42</v>
      </c>
      <c r="O6" s="28">
        <f t="shared" si="4"/>
        <v>2</v>
      </c>
      <c r="P6" s="28" t="s">
        <v>53</v>
      </c>
    </row>
    <row r="7" spans="1:16" x14ac:dyDescent="0.25">
      <c r="A7" s="14">
        <v>41057</v>
      </c>
      <c r="B7" s="13">
        <v>0.12472222222222222</v>
      </c>
      <c r="C7" s="33">
        <f>A7+B7</f>
        <v>41057.124722222223</v>
      </c>
      <c r="D7" s="33">
        <f t="shared" si="0"/>
        <v>41057.083333333336</v>
      </c>
      <c r="E7" s="37">
        <f t="shared" si="1"/>
        <v>2</v>
      </c>
      <c r="F7" s="33">
        <f t="shared" si="2"/>
        <v>41057.125</v>
      </c>
      <c r="G7" s="66" t="s">
        <v>16</v>
      </c>
      <c r="H7" s="57">
        <f t="shared" si="3"/>
        <v>1</v>
      </c>
      <c r="I7" s="66">
        <v>9.93</v>
      </c>
      <c r="J7" s="66">
        <v>64.7</v>
      </c>
      <c r="K7" s="56">
        <v>2</v>
      </c>
      <c r="L7" s="56">
        <v>2</v>
      </c>
      <c r="M7" s="28">
        <f>VLOOKUP(L7,'Stratification Schemes'!$J$2:$L$3,2,TRUE)</f>
        <v>9.59</v>
      </c>
      <c r="N7" s="28">
        <f>VLOOKUP(L7,'Stratification Schemes'!$J$2:$L$3,3,TRUE)</f>
        <v>10.42</v>
      </c>
      <c r="O7" s="28">
        <f t="shared" si="4"/>
        <v>1</v>
      </c>
      <c r="P7" s="28" t="s">
        <v>53</v>
      </c>
    </row>
    <row r="8" spans="1:16" x14ac:dyDescent="0.25">
      <c r="A8" s="59">
        <v>41057</v>
      </c>
      <c r="B8" s="13">
        <v>0.12513888888888888</v>
      </c>
      <c r="C8" s="33">
        <f>B8+A8</f>
        <v>41057.125138888892</v>
      </c>
      <c r="D8" s="33">
        <f t="shared" si="0"/>
        <v>41057.125</v>
      </c>
      <c r="E8" s="37">
        <f t="shared" si="1"/>
        <v>3</v>
      </c>
      <c r="F8" s="33">
        <f t="shared" si="2"/>
        <v>41057.125</v>
      </c>
      <c r="G8" s="66" t="s">
        <v>16</v>
      </c>
      <c r="H8" s="57">
        <f t="shared" si="3"/>
        <v>1</v>
      </c>
      <c r="I8" s="35">
        <v>6.98</v>
      </c>
      <c r="J8" s="66">
        <v>66.599999999999994</v>
      </c>
      <c r="K8" s="56">
        <v>1</v>
      </c>
      <c r="L8" s="56">
        <v>2</v>
      </c>
      <c r="M8" s="28">
        <f>VLOOKUP(L8,'Stratification Schemes'!$J$2:$L$3,2,TRUE)</f>
        <v>9.59</v>
      </c>
      <c r="N8" s="28">
        <f>VLOOKUP(L8,'Stratification Schemes'!$J$2:$L$3,3,TRUE)</f>
        <v>10.42</v>
      </c>
      <c r="O8" s="28">
        <f t="shared" si="4"/>
        <v>2</v>
      </c>
      <c r="P8" s="28" t="s">
        <v>53</v>
      </c>
    </row>
    <row r="9" spans="1:16" x14ac:dyDescent="0.25">
      <c r="A9" s="59">
        <v>41058</v>
      </c>
      <c r="B9" s="13">
        <v>0.11269675925925926</v>
      </c>
      <c r="C9" s="33">
        <f>B9+A9</f>
        <v>41058.112696759257</v>
      </c>
      <c r="D9" s="33">
        <f t="shared" si="0"/>
        <v>41058.083333333336</v>
      </c>
      <c r="E9" s="37">
        <f t="shared" si="1"/>
        <v>2</v>
      </c>
      <c r="F9" s="33">
        <f t="shared" si="2"/>
        <v>41058.125</v>
      </c>
      <c r="G9" s="66" t="s">
        <v>16</v>
      </c>
      <c r="H9" s="57">
        <f t="shared" si="3"/>
        <v>1</v>
      </c>
      <c r="I9" s="35">
        <v>7.31</v>
      </c>
      <c r="J9" s="66">
        <v>62.8</v>
      </c>
      <c r="K9" s="56">
        <v>1</v>
      </c>
      <c r="L9" s="56">
        <v>2</v>
      </c>
      <c r="M9" s="28">
        <f>VLOOKUP(L9,'Stratification Schemes'!$J$2:$L$3,2,TRUE)</f>
        <v>9.59</v>
      </c>
      <c r="N9" s="28">
        <f>VLOOKUP(L9,'Stratification Schemes'!$J$2:$L$3,3,TRUE)</f>
        <v>10.42</v>
      </c>
      <c r="O9" s="28">
        <f t="shared" si="4"/>
        <v>2</v>
      </c>
      <c r="P9" s="28" t="s">
        <v>53</v>
      </c>
    </row>
    <row r="10" spans="1:16" x14ac:dyDescent="0.25">
      <c r="A10" s="14">
        <v>41059</v>
      </c>
      <c r="B10" s="13">
        <v>3.243055555555556E-2</v>
      </c>
      <c r="C10" s="33">
        <f t="shared" ref="C10:C15" si="5">A10+B10</f>
        <v>41059.032430555555</v>
      </c>
      <c r="D10" s="33">
        <f t="shared" si="0"/>
        <v>41059</v>
      </c>
      <c r="E10" s="37">
        <f t="shared" si="1"/>
        <v>0</v>
      </c>
      <c r="F10" s="33">
        <f t="shared" si="2"/>
        <v>41059</v>
      </c>
      <c r="G10" s="66" t="s">
        <v>16</v>
      </c>
      <c r="H10" s="57">
        <f t="shared" si="3"/>
        <v>1</v>
      </c>
      <c r="I10" s="66">
        <v>14.49</v>
      </c>
      <c r="J10" s="66">
        <v>93.1</v>
      </c>
      <c r="K10" s="56">
        <v>2</v>
      </c>
      <c r="L10" s="56">
        <v>2</v>
      </c>
      <c r="M10" s="28">
        <f>VLOOKUP(L10,'Stratification Schemes'!$J$2:$L$3,2,TRUE)</f>
        <v>9.59</v>
      </c>
      <c r="N10" s="28">
        <f>VLOOKUP(L10,'Stratification Schemes'!$J$2:$L$3,3,TRUE)</f>
        <v>10.42</v>
      </c>
      <c r="O10" s="28">
        <f t="shared" si="4"/>
        <v>2</v>
      </c>
      <c r="P10" s="28" t="s">
        <v>53</v>
      </c>
    </row>
    <row r="11" spans="1:16" x14ac:dyDescent="0.25">
      <c r="A11" s="14">
        <v>41059</v>
      </c>
      <c r="B11" s="13">
        <v>0.11983796296296297</v>
      </c>
      <c r="C11" s="33">
        <f t="shared" si="5"/>
        <v>41059.119837962964</v>
      </c>
      <c r="D11" s="33">
        <f t="shared" si="0"/>
        <v>41059.083333333336</v>
      </c>
      <c r="E11" s="37">
        <f t="shared" si="1"/>
        <v>2</v>
      </c>
      <c r="F11" s="33">
        <f t="shared" si="2"/>
        <v>41059.125</v>
      </c>
      <c r="G11" s="66" t="s">
        <v>16</v>
      </c>
      <c r="H11" s="57">
        <f t="shared" si="3"/>
        <v>1</v>
      </c>
      <c r="I11" s="66">
        <v>15.22</v>
      </c>
      <c r="J11" s="66">
        <v>80.400000000000006</v>
      </c>
      <c r="K11" s="56">
        <v>2</v>
      </c>
      <c r="L11" s="56">
        <v>2</v>
      </c>
      <c r="M11" s="28">
        <f>VLOOKUP(L11,'Stratification Schemes'!$J$2:$L$3,2,TRUE)</f>
        <v>9.59</v>
      </c>
      <c r="N11" s="28">
        <f>VLOOKUP(L11,'Stratification Schemes'!$J$2:$L$3,3,TRUE)</f>
        <v>10.42</v>
      </c>
      <c r="O11" s="28">
        <f t="shared" si="4"/>
        <v>2</v>
      </c>
      <c r="P11" s="28" t="s">
        <v>53</v>
      </c>
    </row>
    <row r="12" spans="1:16" x14ac:dyDescent="0.25">
      <c r="A12" s="14">
        <v>41059</v>
      </c>
      <c r="B12" s="13">
        <v>0.139375</v>
      </c>
      <c r="C12" s="33">
        <f t="shared" si="5"/>
        <v>41059.139374999999</v>
      </c>
      <c r="D12" s="33">
        <f t="shared" si="0"/>
        <v>41059.125</v>
      </c>
      <c r="E12" s="37">
        <f t="shared" si="1"/>
        <v>3</v>
      </c>
      <c r="F12" s="33">
        <f t="shared" si="2"/>
        <v>41059.125</v>
      </c>
      <c r="G12" s="66" t="s">
        <v>16</v>
      </c>
      <c r="H12" s="57">
        <f t="shared" si="3"/>
        <v>1</v>
      </c>
      <c r="I12" s="66">
        <v>14.42</v>
      </c>
      <c r="J12" s="66">
        <v>91.5</v>
      </c>
      <c r="K12" s="56">
        <v>2</v>
      </c>
      <c r="L12" s="56">
        <v>2</v>
      </c>
      <c r="M12" s="28">
        <f>VLOOKUP(L12,'Stratification Schemes'!$J$2:$L$3,2,TRUE)</f>
        <v>9.59</v>
      </c>
      <c r="N12" s="28">
        <f>VLOOKUP(L12,'Stratification Schemes'!$J$2:$L$3,3,TRUE)</f>
        <v>10.42</v>
      </c>
      <c r="O12" s="28">
        <f t="shared" si="4"/>
        <v>2</v>
      </c>
      <c r="P12" s="28" t="s">
        <v>53</v>
      </c>
    </row>
    <row r="13" spans="1:16" x14ac:dyDescent="0.25">
      <c r="A13" s="14">
        <v>41061</v>
      </c>
      <c r="B13" s="13">
        <v>0.14335648148148147</v>
      </c>
      <c r="C13" s="33">
        <f t="shared" si="5"/>
        <v>41061.14335648148</v>
      </c>
      <c r="D13" s="33">
        <f t="shared" si="0"/>
        <v>41061.125</v>
      </c>
      <c r="E13" s="37">
        <f t="shared" si="1"/>
        <v>3</v>
      </c>
      <c r="F13" s="33">
        <f t="shared" si="2"/>
        <v>41061.125</v>
      </c>
      <c r="G13" s="66" t="s">
        <v>16</v>
      </c>
      <c r="H13" s="57">
        <f t="shared" si="3"/>
        <v>1</v>
      </c>
      <c r="I13" s="66">
        <v>11.18</v>
      </c>
      <c r="J13" s="66">
        <v>102.2</v>
      </c>
      <c r="K13" s="56">
        <v>2</v>
      </c>
      <c r="L13" s="56">
        <v>2</v>
      </c>
      <c r="M13" s="28">
        <f>VLOOKUP(L13,'Stratification Schemes'!$J$2:$L$3,2,TRUE)</f>
        <v>9.59</v>
      </c>
      <c r="N13" s="28">
        <f>VLOOKUP(L13,'Stratification Schemes'!$J$2:$L$3,3,TRUE)</f>
        <v>10.42</v>
      </c>
      <c r="O13" s="28">
        <f t="shared" si="4"/>
        <v>2</v>
      </c>
      <c r="P13" s="28" t="s">
        <v>53</v>
      </c>
    </row>
    <row r="14" spans="1:16" x14ac:dyDescent="0.25">
      <c r="A14" s="14">
        <v>41062</v>
      </c>
      <c r="B14" s="13">
        <v>8.2442129629629629E-2</v>
      </c>
      <c r="C14" s="33">
        <f t="shared" si="5"/>
        <v>41062.082442129627</v>
      </c>
      <c r="D14" s="33">
        <f t="shared" si="0"/>
        <v>41062.041666666664</v>
      </c>
      <c r="E14" s="37">
        <f t="shared" si="1"/>
        <v>1</v>
      </c>
      <c r="F14" s="33">
        <f t="shared" si="2"/>
        <v>41062.125</v>
      </c>
      <c r="G14" s="66" t="s">
        <v>16</v>
      </c>
      <c r="H14" s="57">
        <f t="shared" si="3"/>
        <v>1</v>
      </c>
      <c r="I14" s="66">
        <v>12.84</v>
      </c>
      <c r="J14" s="66">
        <v>126.8</v>
      </c>
      <c r="K14" s="56">
        <v>2</v>
      </c>
      <c r="L14" s="56">
        <v>2</v>
      </c>
      <c r="M14" s="28">
        <f>VLOOKUP(L14,'Stratification Schemes'!$J$2:$L$3,2,TRUE)</f>
        <v>9.59</v>
      </c>
      <c r="N14" s="28">
        <f>VLOOKUP(L14,'Stratification Schemes'!$J$2:$L$3,3,TRUE)</f>
        <v>10.42</v>
      </c>
      <c r="O14" s="28">
        <f t="shared" si="4"/>
        <v>2</v>
      </c>
      <c r="P14" s="28" t="s">
        <v>53</v>
      </c>
    </row>
    <row r="15" spans="1:16" x14ac:dyDescent="0.25">
      <c r="A15" s="14">
        <v>41062</v>
      </c>
      <c r="B15" s="13">
        <v>0.26086805555555553</v>
      </c>
      <c r="C15" s="33">
        <f t="shared" si="5"/>
        <v>41062.260868055557</v>
      </c>
      <c r="D15" s="33">
        <f t="shared" si="0"/>
        <v>41062.25</v>
      </c>
      <c r="E15" s="37">
        <f t="shared" si="1"/>
        <v>6</v>
      </c>
      <c r="F15" s="33">
        <f t="shared" si="2"/>
        <v>41062.25</v>
      </c>
      <c r="G15" s="66" t="s">
        <v>16</v>
      </c>
      <c r="H15" s="57">
        <f t="shared" si="3"/>
        <v>1</v>
      </c>
      <c r="I15" s="66">
        <v>10.3</v>
      </c>
      <c r="J15" s="66">
        <v>100.6</v>
      </c>
      <c r="K15" s="56">
        <v>2</v>
      </c>
      <c r="L15" s="56">
        <v>2</v>
      </c>
      <c r="M15" s="28">
        <f>VLOOKUP(L15,'Stratification Schemes'!$J$2:$L$3,2,TRUE)</f>
        <v>9.59</v>
      </c>
      <c r="N15" s="28">
        <f>VLOOKUP(L15,'Stratification Schemes'!$J$2:$L$3,3,TRUE)</f>
        <v>10.42</v>
      </c>
      <c r="O15" s="28">
        <f t="shared" si="4"/>
        <v>1</v>
      </c>
      <c r="P15" s="28" t="s">
        <v>53</v>
      </c>
    </row>
    <row r="16" spans="1:16" x14ac:dyDescent="0.25">
      <c r="A16" s="59">
        <v>41062</v>
      </c>
      <c r="B16" s="13">
        <v>0.98600694444444448</v>
      </c>
      <c r="C16" s="33">
        <f>B16+A16</f>
        <v>41062.986006944448</v>
      </c>
      <c r="D16" s="33">
        <f t="shared" si="0"/>
        <v>41062.958333333336</v>
      </c>
      <c r="E16" s="37">
        <f t="shared" si="1"/>
        <v>23</v>
      </c>
      <c r="F16" s="33">
        <f t="shared" si="2"/>
        <v>41063</v>
      </c>
      <c r="G16" s="66" t="s">
        <v>16</v>
      </c>
      <c r="H16" s="57">
        <f t="shared" si="3"/>
        <v>1</v>
      </c>
      <c r="I16" s="35">
        <v>4.3499999999999996</v>
      </c>
      <c r="J16" s="66">
        <v>38.1</v>
      </c>
      <c r="K16" s="56">
        <v>1</v>
      </c>
      <c r="L16" s="56">
        <v>2</v>
      </c>
      <c r="M16" s="28">
        <f>VLOOKUP(L16,'Stratification Schemes'!$J$2:$L$3,2,TRUE)</f>
        <v>9.59</v>
      </c>
      <c r="N16" s="28">
        <f>VLOOKUP(L16,'Stratification Schemes'!$J$2:$L$3,3,TRUE)</f>
        <v>10.42</v>
      </c>
      <c r="O16" s="28">
        <f t="shared" si="4"/>
        <v>2</v>
      </c>
      <c r="P16" s="28" t="s">
        <v>53</v>
      </c>
    </row>
    <row r="17" spans="1:16" x14ac:dyDescent="0.25">
      <c r="A17" s="14">
        <v>41063</v>
      </c>
      <c r="B17" s="13">
        <v>6.0729166666666667E-2</v>
      </c>
      <c r="C17" s="33">
        <f t="shared" ref="C17:C23" si="6">A17+B17</f>
        <v>41063.060729166667</v>
      </c>
      <c r="D17" s="33">
        <f t="shared" si="0"/>
        <v>41063.041666666664</v>
      </c>
      <c r="E17" s="37">
        <f t="shared" si="1"/>
        <v>1</v>
      </c>
      <c r="F17" s="33">
        <f t="shared" si="2"/>
        <v>41063</v>
      </c>
      <c r="G17" s="66" t="s">
        <v>16</v>
      </c>
      <c r="H17" s="57">
        <f t="shared" si="3"/>
        <v>1</v>
      </c>
      <c r="I17" s="66">
        <v>15.38</v>
      </c>
      <c r="J17" s="66">
        <v>123.9</v>
      </c>
      <c r="K17" s="56">
        <v>2</v>
      </c>
      <c r="L17" s="56">
        <v>2</v>
      </c>
      <c r="M17" s="28">
        <f>VLOOKUP(L17,'Stratification Schemes'!$J$2:$L$3,2,TRUE)</f>
        <v>9.59</v>
      </c>
      <c r="N17" s="28">
        <f>VLOOKUP(L17,'Stratification Schemes'!$J$2:$L$3,3,TRUE)</f>
        <v>10.42</v>
      </c>
      <c r="O17" s="28">
        <f t="shared" si="4"/>
        <v>2</v>
      </c>
      <c r="P17" s="28" t="s">
        <v>53</v>
      </c>
    </row>
    <row r="18" spans="1:16" x14ac:dyDescent="0.25">
      <c r="A18" s="14">
        <v>41063</v>
      </c>
      <c r="B18" s="13">
        <v>7.8599537037037037E-2</v>
      </c>
      <c r="C18" s="33">
        <f t="shared" si="6"/>
        <v>41063.078599537039</v>
      </c>
      <c r="D18" s="33">
        <f t="shared" si="0"/>
        <v>41063.041666666664</v>
      </c>
      <c r="E18" s="37">
        <f t="shared" si="1"/>
        <v>1</v>
      </c>
      <c r="F18" s="33">
        <f t="shared" si="2"/>
        <v>41063.125</v>
      </c>
      <c r="G18" s="66" t="s">
        <v>16</v>
      </c>
      <c r="H18" s="57">
        <f t="shared" si="3"/>
        <v>1</v>
      </c>
      <c r="I18" s="66">
        <v>13.03</v>
      </c>
      <c r="J18" s="66">
        <v>127.8</v>
      </c>
      <c r="K18" s="56">
        <v>2</v>
      </c>
      <c r="L18" s="56">
        <v>2</v>
      </c>
      <c r="M18" s="28">
        <f>VLOOKUP(L18,'Stratification Schemes'!$J$2:$L$3,2,TRUE)</f>
        <v>9.59</v>
      </c>
      <c r="N18" s="28">
        <f>VLOOKUP(L18,'Stratification Schemes'!$J$2:$L$3,3,TRUE)</f>
        <v>10.42</v>
      </c>
      <c r="O18" s="28">
        <f t="shared" si="4"/>
        <v>2</v>
      </c>
      <c r="P18" s="28" t="s">
        <v>53</v>
      </c>
    </row>
    <row r="19" spans="1:16" x14ac:dyDescent="0.25">
      <c r="A19" s="14">
        <v>41063</v>
      </c>
      <c r="B19" s="13">
        <v>0.16376157407407407</v>
      </c>
      <c r="C19" s="33">
        <f t="shared" si="6"/>
        <v>41063.163761574076</v>
      </c>
      <c r="D19" s="33">
        <f t="shared" si="0"/>
        <v>41063.125</v>
      </c>
      <c r="E19" s="37">
        <f t="shared" si="1"/>
        <v>3</v>
      </c>
      <c r="F19" s="33">
        <f t="shared" si="2"/>
        <v>41063.125</v>
      </c>
      <c r="G19" s="66" t="s">
        <v>16</v>
      </c>
      <c r="H19" s="57">
        <f t="shared" si="3"/>
        <v>1</v>
      </c>
      <c r="I19" s="66">
        <v>12.69</v>
      </c>
      <c r="J19" s="66">
        <v>109.2</v>
      </c>
      <c r="K19" s="56">
        <v>2</v>
      </c>
      <c r="L19" s="56">
        <v>2</v>
      </c>
      <c r="M19" s="28">
        <f>VLOOKUP(L19,'Stratification Schemes'!$J$2:$L$3,2,TRUE)</f>
        <v>9.59</v>
      </c>
      <c r="N19" s="28">
        <f>VLOOKUP(L19,'Stratification Schemes'!$J$2:$L$3,3,TRUE)</f>
        <v>10.42</v>
      </c>
      <c r="O19" s="28">
        <f t="shared" si="4"/>
        <v>2</v>
      </c>
      <c r="P19" s="28" t="s">
        <v>53</v>
      </c>
    </row>
    <row r="20" spans="1:16" x14ac:dyDescent="0.25">
      <c r="A20" s="14">
        <v>41063</v>
      </c>
      <c r="B20" s="13">
        <v>0.62427083333333333</v>
      </c>
      <c r="C20" s="33">
        <f t="shared" si="6"/>
        <v>41063.62427083333</v>
      </c>
      <c r="D20" s="33">
        <f t="shared" si="0"/>
        <v>41063.583333333336</v>
      </c>
      <c r="E20" s="37">
        <f t="shared" si="1"/>
        <v>14</v>
      </c>
      <c r="F20" s="33">
        <f t="shared" si="2"/>
        <v>41063.625</v>
      </c>
      <c r="G20" s="66" t="s">
        <v>16</v>
      </c>
      <c r="H20" s="57">
        <f t="shared" si="3"/>
        <v>1</v>
      </c>
      <c r="I20" s="66">
        <v>12.99</v>
      </c>
      <c r="J20" s="66">
        <v>116.5</v>
      </c>
      <c r="K20" s="56">
        <v>2</v>
      </c>
      <c r="L20" s="56">
        <v>2</v>
      </c>
      <c r="M20" s="28">
        <f>VLOOKUP(L20,'Stratification Schemes'!$J$2:$L$3,2,TRUE)</f>
        <v>9.59</v>
      </c>
      <c r="N20" s="28">
        <f>VLOOKUP(L20,'Stratification Schemes'!$J$2:$L$3,3,TRUE)</f>
        <v>10.42</v>
      </c>
      <c r="O20" s="28">
        <f t="shared" si="4"/>
        <v>2</v>
      </c>
      <c r="P20" s="28" t="s">
        <v>53</v>
      </c>
    </row>
    <row r="21" spans="1:16" x14ac:dyDescent="0.25">
      <c r="A21" s="14">
        <v>41063</v>
      </c>
      <c r="B21" s="13">
        <v>0.64538194444444441</v>
      </c>
      <c r="C21" s="33">
        <f t="shared" si="6"/>
        <v>41063.645381944443</v>
      </c>
      <c r="D21" s="33">
        <f t="shared" si="0"/>
        <v>41063.625</v>
      </c>
      <c r="E21" s="37">
        <f t="shared" si="1"/>
        <v>15</v>
      </c>
      <c r="F21" s="33">
        <f t="shared" si="2"/>
        <v>41063.625</v>
      </c>
      <c r="G21" s="66" t="s">
        <v>16</v>
      </c>
      <c r="H21" s="57">
        <f t="shared" si="3"/>
        <v>1</v>
      </c>
      <c r="I21" s="66">
        <v>12.18</v>
      </c>
      <c r="J21" s="66">
        <v>117.3</v>
      </c>
      <c r="K21" s="56">
        <v>2</v>
      </c>
      <c r="L21" s="56">
        <v>2</v>
      </c>
      <c r="M21" s="28">
        <f>VLOOKUP(L21,'Stratification Schemes'!$J$2:$L$3,2,TRUE)</f>
        <v>9.59</v>
      </c>
      <c r="N21" s="28">
        <f>VLOOKUP(L21,'Stratification Schemes'!$J$2:$L$3,3,TRUE)</f>
        <v>10.42</v>
      </c>
      <c r="O21" s="28">
        <f t="shared" si="4"/>
        <v>2</v>
      </c>
      <c r="P21" s="28" t="s">
        <v>53</v>
      </c>
    </row>
    <row r="22" spans="1:16" x14ac:dyDescent="0.25">
      <c r="A22" s="14">
        <v>41063</v>
      </c>
      <c r="B22" s="13">
        <v>0.70222222222222219</v>
      </c>
      <c r="C22" s="33">
        <f t="shared" si="6"/>
        <v>41063.702222222222</v>
      </c>
      <c r="D22" s="33">
        <f t="shared" si="0"/>
        <v>41063.666666666664</v>
      </c>
      <c r="E22" s="37">
        <f t="shared" si="1"/>
        <v>16</v>
      </c>
      <c r="F22" s="33">
        <f t="shared" si="2"/>
        <v>41063.75</v>
      </c>
      <c r="G22" s="66" t="s">
        <v>16</v>
      </c>
      <c r="H22" s="57">
        <f t="shared" si="3"/>
        <v>1</v>
      </c>
      <c r="I22" s="66">
        <v>10.220000000000001</v>
      </c>
      <c r="J22" s="66">
        <v>102.9</v>
      </c>
      <c r="K22" s="56">
        <v>2</v>
      </c>
      <c r="L22" s="56">
        <v>2</v>
      </c>
      <c r="M22" s="28">
        <f>VLOOKUP(L22,'Stratification Schemes'!$J$2:$L$3,2,TRUE)</f>
        <v>9.59</v>
      </c>
      <c r="N22" s="28">
        <f>VLOOKUP(L22,'Stratification Schemes'!$J$2:$L$3,3,TRUE)</f>
        <v>10.42</v>
      </c>
      <c r="O22" s="28">
        <f t="shared" si="4"/>
        <v>1</v>
      </c>
      <c r="P22" s="28" t="s">
        <v>53</v>
      </c>
    </row>
    <row r="23" spans="1:16" x14ac:dyDescent="0.25">
      <c r="A23" s="14">
        <v>41064</v>
      </c>
      <c r="B23" s="13">
        <v>0.12415509259259259</v>
      </c>
      <c r="C23" s="33">
        <f t="shared" si="6"/>
        <v>41064.124155092592</v>
      </c>
      <c r="D23" s="33">
        <f t="shared" si="0"/>
        <v>41064.083333333336</v>
      </c>
      <c r="E23" s="37">
        <f t="shared" si="1"/>
        <v>2</v>
      </c>
      <c r="F23" s="33">
        <f t="shared" si="2"/>
        <v>41064.125</v>
      </c>
      <c r="G23" s="66" t="s">
        <v>16</v>
      </c>
      <c r="H23" s="57">
        <f t="shared" si="3"/>
        <v>1</v>
      </c>
      <c r="I23" s="66">
        <v>11.25</v>
      </c>
      <c r="J23" s="66">
        <v>128.30000000000001</v>
      </c>
      <c r="K23" s="66">
        <v>2</v>
      </c>
      <c r="L23" s="66">
        <v>2</v>
      </c>
      <c r="M23" s="66">
        <f>VLOOKUP(L23,'Stratification Schemes'!$J$2:$L$3,2,TRUE)</f>
        <v>9.59</v>
      </c>
      <c r="N23" s="66">
        <f>VLOOKUP(L23,'Stratification Schemes'!$J$2:$L$3,3,TRUE)</f>
        <v>10.42</v>
      </c>
      <c r="O23" s="66">
        <f t="shared" si="4"/>
        <v>2</v>
      </c>
      <c r="P23" s="66" t="s">
        <v>53</v>
      </c>
    </row>
    <row r="24" spans="1:16" x14ac:dyDescent="0.25">
      <c r="A24" s="59">
        <v>41064</v>
      </c>
      <c r="B24" s="13">
        <v>0.13251157407407407</v>
      </c>
      <c r="C24" s="33">
        <f>B24+A24</f>
        <v>41064.132511574076</v>
      </c>
      <c r="D24" s="33">
        <f t="shared" si="0"/>
        <v>41064.125</v>
      </c>
      <c r="E24" s="37">
        <f t="shared" si="1"/>
        <v>3</v>
      </c>
      <c r="F24" s="33">
        <f t="shared" si="2"/>
        <v>41064.125</v>
      </c>
      <c r="G24" s="66" t="s">
        <v>16</v>
      </c>
      <c r="H24" s="57">
        <f t="shared" si="3"/>
        <v>1</v>
      </c>
      <c r="I24" s="35">
        <v>5.77</v>
      </c>
      <c r="J24" s="66">
        <v>79.400000000000006</v>
      </c>
      <c r="K24" s="66">
        <v>1</v>
      </c>
      <c r="L24" s="66">
        <v>2</v>
      </c>
      <c r="M24" s="66">
        <f>VLOOKUP(L24,'Stratification Schemes'!$J$2:$L$3,2,TRUE)</f>
        <v>9.59</v>
      </c>
      <c r="N24" s="66">
        <f>VLOOKUP(L24,'Stratification Schemes'!$J$2:$L$3,3,TRUE)</f>
        <v>10.42</v>
      </c>
      <c r="O24" s="66">
        <f t="shared" si="4"/>
        <v>2</v>
      </c>
      <c r="P24" s="66" t="s">
        <v>53</v>
      </c>
    </row>
    <row r="25" spans="1:16" x14ac:dyDescent="0.25">
      <c r="A25" s="14">
        <v>41064</v>
      </c>
      <c r="B25" s="13">
        <v>0.46879629629629632</v>
      </c>
      <c r="C25" s="33">
        <f>A25+B25</f>
        <v>41064.4687962963</v>
      </c>
      <c r="D25" s="33">
        <f t="shared" si="0"/>
        <v>41064.458333333336</v>
      </c>
      <c r="E25" s="37">
        <f t="shared" si="1"/>
        <v>11</v>
      </c>
      <c r="F25" s="33">
        <f t="shared" si="2"/>
        <v>41064.5</v>
      </c>
      <c r="G25" s="66" t="s">
        <v>16</v>
      </c>
      <c r="H25" s="57">
        <f t="shared" si="3"/>
        <v>1</v>
      </c>
      <c r="I25" s="66">
        <v>10.79</v>
      </c>
      <c r="J25" s="66">
        <v>120.5</v>
      </c>
      <c r="K25" s="56">
        <v>2</v>
      </c>
      <c r="L25" s="56">
        <v>2</v>
      </c>
      <c r="M25" s="28">
        <f>VLOOKUP(L25,'Stratification Schemes'!$J$2:$L$3,2,TRUE)</f>
        <v>9.59</v>
      </c>
      <c r="N25" s="28">
        <f>VLOOKUP(L25,'Stratification Schemes'!$J$2:$L$3,3,TRUE)</f>
        <v>10.42</v>
      </c>
      <c r="O25" s="28">
        <f t="shared" si="4"/>
        <v>2</v>
      </c>
      <c r="P25" s="28" t="s">
        <v>53</v>
      </c>
    </row>
    <row r="26" spans="1:16" x14ac:dyDescent="0.25">
      <c r="A26" s="14">
        <v>41065</v>
      </c>
      <c r="B26" s="13">
        <v>6.1678240740740742E-2</v>
      </c>
      <c r="C26" s="33">
        <f>A26+B26</f>
        <v>41065.061678240738</v>
      </c>
      <c r="D26" s="33">
        <f t="shared" si="0"/>
        <v>41065.041666666664</v>
      </c>
      <c r="E26" s="37">
        <f t="shared" si="1"/>
        <v>1</v>
      </c>
      <c r="F26" s="33">
        <f t="shared" si="2"/>
        <v>41065</v>
      </c>
      <c r="G26" s="66" t="s">
        <v>16</v>
      </c>
      <c r="H26" s="57">
        <f t="shared" si="3"/>
        <v>1</v>
      </c>
      <c r="I26" s="66">
        <v>10.33</v>
      </c>
      <c r="J26" s="66">
        <v>86.2</v>
      </c>
      <c r="K26" s="56">
        <v>2</v>
      </c>
      <c r="L26" s="56">
        <v>2</v>
      </c>
      <c r="M26" s="28">
        <f>VLOOKUP(L26,'Stratification Schemes'!$J$2:$L$3,2,TRUE)</f>
        <v>9.59</v>
      </c>
      <c r="N26" s="28">
        <f>VLOOKUP(L26,'Stratification Schemes'!$J$2:$L$3,3,TRUE)</f>
        <v>10.42</v>
      </c>
      <c r="O26" s="28">
        <f t="shared" si="4"/>
        <v>1</v>
      </c>
      <c r="P26" s="28" t="s">
        <v>53</v>
      </c>
    </row>
    <row r="27" spans="1:16" x14ac:dyDescent="0.25">
      <c r="A27" s="59">
        <v>41065</v>
      </c>
      <c r="B27" s="13">
        <v>0.4883912037037037</v>
      </c>
      <c r="C27" s="33">
        <f>B27+A27</f>
        <v>41065.488391203704</v>
      </c>
      <c r="D27" s="33">
        <f t="shared" si="0"/>
        <v>41065.458333333336</v>
      </c>
      <c r="E27" s="37">
        <f t="shared" si="1"/>
        <v>11</v>
      </c>
      <c r="F27" s="33">
        <f t="shared" si="2"/>
        <v>41065.5</v>
      </c>
      <c r="G27" s="66" t="s">
        <v>16</v>
      </c>
      <c r="H27" s="57">
        <f t="shared" si="3"/>
        <v>1</v>
      </c>
      <c r="I27" s="35">
        <v>9.4700000000000006</v>
      </c>
      <c r="J27" s="66">
        <v>87.6</v>
      </c>
      <c r="K27" s="56">
        <v>1</v>
      </c>
      <c r="L27" s="56">
        <v>2</v>
      </c>
      <c r="M27" s="28">
        <f>VLOOKUP(L27,'Stratification Schemes'!$J$2:$L$3,2,TRUE)</f>
        <v>9.59</v>
      </c>
      <c r="N27" s="28">
        <f>VLOOKUP(L27,'Stratification Schemes'!$J$2:$L$3,3,TRUE)</f>
        <v>10.42</v>
      </c>
      <c r="O27" s="28">
        <f t="shared" si="4"/>
        <v>2</v>
      </c>
      <c r="P27" s="28" t="s">
        <v>53</v>
      </c>
    </row>
    <row r="28" spans="1:16" x14ac:dyDescent="0.25">
      <c r="A28" s="14">
        <v>41065</v>
      </c>
      <c r="B28" s="13">
        <v>0.5621180555555555</v>
      </c>
      <c r="C28" s="33">
        <f>A28+B28</f>
        <v>41065.562118055554</v>
      </c>
      <c r="D28" s="33">
        <f t="shared" si="0"/>
        <v>41065.541666666664</v>
      </c>
      <c r="E28" s="37">
        <f t="shared" si="1"/>
        <v>13</v>
      </c>
      <c r="F28" s="33">
        <f t="shared" si="2"/>
        <v>41065.5</v>
      </c>
      <c r="G28" s="66" t="s">
        <v>16</v>
      </c>
      <c r="H28" s="57">
        <f t="shared" si="3"/>
        <v>1</v>
      </c>
      <c r="I28" s="66">
        <v>13.03</v>
      </c>
      <c r="J28" s="66">
        <v>115.2</v>
      </c>
      <c r="K28" s="56">
        <v>2</v>
      </c>
      <c r="L28" s="56">
        <v>2</v>
      </c>
      <c r="M28" s="28">
        <f>VLOOKUP(L28,'Stratification Schemes'!$J$2:$L$3,2,TRUE)</f>
        <v>9.59</v>
      </c>
      <c r="N28" s="28">
        <f>VLOOKUP(L28,'Stratification Schemes'!$J$2:$L$3,3,TRUE)</f>
        <v>10.42</v>
      </c>
      <c r="O28" s="28">
        <f t="shared" si="4"/>
        <v>2</v>
      </c>
      <c r="P28" s="28" t="s">
        <v>53</v>
      </c>
    </row>
    <row r="29" spans="1:16" x14ac:dyDescent="0.25">
      <c r="A29" s="14">
        <v>41065</v>
      </c>
      <c r="B29" s="13">
        <v>0.74651620370370375</v>
      </c>
      <c r="C29" s="33">
        <f>A29+B29</f>
        <v>41065.746516203704</v>
      </c>
      <c r="D29" s="33">
        <f t="shared" si="0"/>
        <v>41065.708333333336</v>
      </c>
      <c r="E29" s="37">
        <f t="shared" si="1"/>
        <v>17</v>
      </c>
      <c r="F29" s="33">
        <f t="shared" si="2"/>
        <v>41065.75</v>
      </c>
      <c r="G29" s="66" t="s">
        <v>16</v>
      </c>
      <c r="H29" s="57">
        <f t="shared" si="3"/>
        <v>1</v>
      </c>
      <c r="I29" s="66">
        <v>14.74</v>
      </c>
      <c r="J29" s="66">
        <v>105.7</v>
      </c>
      <c r="K29" s="56">
        <v>2</v>
      </c>
      <c r="L29" s="56">
        <v>2</v>
      </c>
      <c r="M29" s="28">
        <f>VLOOKUP(L29,'Stratification Schemes'!$J$2:$L$3,2,TRUE)</f>
        <v>9.59</v>
      </c>
      <c r="N29" s="28">
        <f>VLOOKUP(L29,'Stratification Schemes'!$J$2:$L$3,3,TRUE)</f>
        <v>10.42</v>
      </c>
      <c r="O29" s="28">
        <f t="shared" si="4"/>
        <v>2</v>
      </c>
      <c r="P29" s="28" t="s">
        <v>53</v>
      </c>
    </row>
    <row r="30" spans="1:16" x14ac:dyDescent="0.25">
      <c r="A30" s="14">
        <v>41065</v>
      </c>
      <c r="B30" s="13">
        <v>0.76194444444444442</v>
      </c>
      <c r="C30" s="33">
        <f>A30+B30</f>
        <v>41065.761944444443</v>
      </c>
      <c r="D30" s="33">
        <f t="shared" si="0"/>
        <v>41065.75</v>
      </c>
      <c r="E30" s="37">
        <f t="shared" si="1"/>
        <v>18</v>
      </c>
      <c r="F30" s="33">
        <f t="shared" si="2"/>
        <v>41065.75</v>
      </c>
      <c r="G30" s="66" t="s">
        <v>16</v>
      </c>
      <c r="H30" s="57">
        <f t="shared" si="3"/>
        <v>1</v>
      </c>
      <c r="I30" s="66">
        <v>12.58</v>
      </c>
      <c r="J30" s="66">
        <v>107.9</v>
      </c>
      <c r="K30" s="56">
        <v>2</v>
      </c>
      <c r="L30" s="56">
        <v>2</v>
      </c>
      <c r="M30" s="28">
        <f>VLOOKUP(L30,'Stratification Schemes'!$J$2:$L$3,2,TRUE)</f>
        <v>9.59</v>
      </c>
      <c r="N30" s="28">
        <f>VLOOKUP(L30,'Stratification Schemes'!$J$2:$L$3,3,TRUE)</f>
        <v>10.42</v>
      </c>
      <c r="O30" s="28">
        <f t="shared" si="4"/>
        <v>2</v>
      </c>
      <c r="P30" s="28" t="s">
        <v>53</v>
      </c>
    </row>
    <row r="31" spans="1:16" x14ac:dyDescent="0.25">
      <c r="A31" s="59">
        <v>41066</v>
      </c>
      <c r="B31" s="13">
        <v>1.712962962962963E-3</v>
      </c>
      <c r="C31" s="33">
        <f>B31+A31</f>
        <v>41066.001712962963</v>
      </c>
      <c r="D31" s="33">
        <f t="shared" si="0"/>
        <v>41066</v>
      </c>
      <c r="E31" s="37">
        <f t="shared" si="1"/>
        <v>0</v>
      </c>
      <c r="F31" s="33">
        <f t="shared" si="2"/>
        <v>41066</v>
      </c>
      <c r="G31" s="66" t="s">
        <v>16</v>
      </c>
      <c r="H31" s="57">
        <f t="shared" si="3"/>
        <v>1</v>
      </c>
      <c r="I31" s="35">
        <v>3.07</v>
      </c>
      <c r="J31" s="66">
        <v>42.3</v>
      </c>
      <c r="K31" s="56">
        <v>1</v>
      </c>
      <c r="L31" s="56">
        <v>2</v>
      </c>
      <c r="M31" s="28">
        <f>VLOOKUP(L31,'Stratification Schemes'!$J$2:$L$3,2,TRUE)</f>
        <v>9.59</v>
      </c>
      <c r="N31" s="28">
        <f>VLOOKUP(L31,'Stratification Schemes'!$J$2:$L$3,3,TRUE)</f>
        <v>10.42</v>
      </c>
      <c r="O31" s="28">
        <f t="shared" si="4"/>
        <v>2</v>
      </c>
      <c r="P31" s="28" t="s">
        <v>53</v>
      </c>
    </row>
    <row r="32" spans="1:16" x14ac:dyDescent="0.25">
      <c r="A32" s="59">
        <v>41066</v>
      </c>
      <c r="B32" s="13">
        <v>4.8900462962962965E-2</v>
      </c>
      <c r="C32" s="33">
        <f>B32+A32</f>
        <v>41066.048900462964</v>
      </c>
      <c r="D32" s="33">
        <f t="shared" si="0"/>
        <v>41066.041666666664</v>
      </c>
      <c r="E32" s="37">
        <f t="shared" si="1"/>
        <v>1</v>
      </c>
      <c r="F32" s="33">
        <f t="shared" si="2"/>
        <v>41066</v>
      </c>
      <c r="G32" s="66" t="s">
        <v>16</v>
      </c>
      <c r="H32" s="57">
        <f t="shared" si="3"/>
        <v>1</v>
      </c>
      <c r="I32" s="35">
        <v>5.9</v>
      </c>
      <c r="J32" s="66">
        <v>49.1</v>
      </c>
      <c r="K32" s="56">
        <v>1</v>
      </c>
      <c r="L32" s="56">
        <v>2</v>
      </c>
      <c r="M32" s="28">
        <f>VLOOKUP(L32,'Stratification Schemes'!$J$2:$L$3,2,TRUE)</f>
        <v>9.59</v>
      </c>
      <c r="N32" s="28">
        <f>VLOOKUP(L32,'Stratification Schemes'!$J$2:$L$3,3,TRUE)</f>
        <v>10.42</v>
      </c>
      <c r="O32" s="28">
        <f t="shared" si="4"/>
        <v>2</v>
      </c>
      <c r="P32" s="28" t="s">
        <v>53</v>
      </c>
    </row>
    <row r="33" spans="1:16" x14ac:dyDescent="0.25">
      <c r="A33" s="59">
        <v>41066</v>
      </c>
      <c r="B33" s="13">
        <v>4.9155092592592597E-2</v>
      </c>
      <c r="C33" s="33">
        <f>B33+A33</f>
        <v>41066.049155092594</v>
      </c>
      <c r="D33" s="33">
        <f t="shared" si="0"/>
        <v>41066.041666666664</v>
      </c>
      <c r="E33" s="37">
        <f t="shared" si="1"/>
        <v>1</v>
      </c>
      <c r="F33" s="33">
        <f t="shared" si="2"/>
        <v>41066</v>
      </c>
      <c r="G33" s="66" t="s">
        <v>16</v>
      </c>
      <c r="H33" s="57">
        <f t="shared" si="3"/>
        <v>1</v>
      </c>
      <c r="I33" s="35">
        <v>5.47</v>
      </c>
      <c r="J33" s="66">
        <v>73.5</v>
      </c>
      <c r="K33" s="56">
        <v>1</v>
      </c>
      <c r="L33" s="56">
        <v>2</v>
      </c>
      <c r="M33" s="28">
        <f>VLOOKUP(L33,'Stratification Schemes'!$J$2:$L$3,2,TRUE)</f>
        <v>9.59</v>
      </c>
      <c r="N33" s="28">
        <f>VLOOKUP(L33,'Stratification Schemes'!$J$2:$L$3,3,TRUE)</f>
        <v>10.42</v>
      </c>
      <c r="O33" s="28">
        <f t="shared" si="4"/>
        <v>2</v>
      </c>
      <c r="P33" s="28" t="s">
        <v>53</v>
      </c>
    </row>
    <row r="34" spans="1:16" x14ac:dyDescent="0.25">
      <c r="A34" s="14">
        <v>41066</v>
      </c>
      <c r="B34" s="13">
        <v>5.4571759259259257E-2</v>
      </c>
      <c r="C34" s="33">
        <f>A34+B34</f>
        <v>41066.054571759261</v>
      </c>
      <c r="D34" s="33">
        <f t="shared" si="0"/>
        <v>41066.041666666664</v>
      </c>
      <c r="E34" s="37">
        <f t="shared" si="1"/>
        <v>1</v>
      </c>
      <c r="F34" s="33">
        <f t="shared" si="2"/>
        <v>41066</v>
      </c>
      <c r="G34" s="66" t="s">
        <v>16</v>
      </c>
      <c r="H34" s="57">
        <f t="shared" si="3"/>
        <v>1</v>
      </c>
      <c r="I34" s="66">
        <v>10.6</v>
      </c>
      <c r="J34" s="66">
        <v>72.5</v>
      </c>
      <c r="K34" s="56">
        <v>2</v>
      </c>
      <c r="L34" s="56">
        <v>2</v>
      </c>
      <c r="M34" s="28">
        <f>VLOOKUP(L34,'Stratification Schemes'!$J$2:$L$3,2,TRUE)</f>
        <v>9.59</v>
      </c>
      <c r="N34" s="28">
        <f>VLOOKUP(L34,'Stratification Schemes'!$J$2:$L$3,3,TRUE)</f>
        <v>10.42</v>
      </c>
      <c r="O34" s="28">
        <f t="shared" si="4"/>
        <v>2</v>
      </c>
      <c r="P34" s="28" t="s">
        <v>53</v>
      </c>
    </row>
    <row r="35" spans="1:16" x14ac:dyDescent="0.25">
      <c r="A35" s="59">
        <v>41066</v>
      </c>
      <c r="B35" s="13">
        <v>0.12768518518518518</v>
      </c>
      <c r="C35" s="33">
        <f>B35+A35</f>
        <v>41066.127685185187</v>
      </c>
      <c r="D35" s="33">
        <f t="shared" si="0"/>
        <v>41066.125</v>
      </c>
      <c r="E35" s="37">
        <f t="shared" si="1"/>
        <v>3</v>
      </c>
      <c r="F35" s="33">
        <f t="shared" si="2"/>
        <v>41066.125</v>
      </c>
      <c r="G35" s="66" t="s">
        <v>16</v>
      </c>
      <c r="H35" s="57">
        <f t="shared" si="3"/>
        <v>1</v>
      </c>
      <c r="I35" s="35">
        <v>3.53</v>
      </c>
      <c r="J35" s="66">
        <v>48.8</v>
      </c>
      <c r="K35" s="56">
        <v>1</v>
      </c>
      <c r="L35" s="56">
        <v>2</v>
      </c>
      <c r="M35" s="28">
        <f>VLOOKUP(L35,'Stratification Schemes'!$J$2:$L$3,2,TRUE)</f>
        <v>9.59</v>
      </c>
      <c r="N35" s="28">
        <f>VLOOKUP(L35,'Stratification Schemes'!$J$2:$L$3,3,TRUE)</f>
        <v>10.42</v>
      </c>
      <c r="O35" s="28">
        <f t="shared" si="4"/>
        <v>2</v>
      </c>
      <c r="P35" s="28" t="s">
        <v>53</v>
      </c>
    </row>
    <row r="36" spans="1:16" x14ac:dyDescent="0.25">
      <c r="A36" s="14">
        <v>41066</v>
      </c>
      <c r="B36" s="13">
        <v>0.13603009259259261</v>
      </c>
      <c r="C36" s="33">
        <f t="shared" ref="C36:C42" si="7">A36+B36</f>
        <v>41066.136030092595</v>
      </c>
      <c r="D36" s="33">
        <f t="shared" si="0"/>
        <v>41066.125</v>
      </c>
      <c r="E36" s="37">
        <f t="shared" si="1"/>
        <v>3</v>
      </c>
      <c r="F36" s="33">
        <f t="shared" si="2"/>
        <v>41066.125</v>
      </c>
      <c r="G36" s="66" t="s">
        <v>16</v>
      </c>
      <c r="H36" s="57">
        <f t="shared" si="3"/>
        <v>1</v>
      </c>
      <c r="I36" s="66">
        <v>13.81</v>
      </c>
      <c r="J36" s="66">
        <v>90.1</v>
      </c>
      <c r="K36" s="56">
        <v>2</v>
      </c>
      <c r="L36" s="56">
        <v>2</v>
      </c>
      <c r="M36" s="28">
        <f>VLOOKUP(L36,'Stratification Schemes'!$J$2:$L$3,2,TRUE)</f>
        <v>9.59</v>
      </c>
      <c r="N36" s="28">
        <f>VLOOKUP(L36,'Stratification Schemes'!$J$2:$L$3,3,TRUE)</f>
        <v>10.42</v>
      </c>
      <c r="O36" s="28">
        <f t="shared" si="4"/>
        <v>2</v>
      </c>
      <c r="P36" s="28" t="s">
        <v>53</v>
      </c>
    </row>
    <row r="37" spans="1:16" x14ac:dyDescent="0.25">
      <c r="A37" s="14">
        <v>41066</v>
      </c>
      <c r="B37" s="13">
        <v>0.32839120370370373</v>
      </c>
      <c r="C37" s="33">
        <f t="shared" si="7"/>
        <v>41066.3283912037</v>
      </c>
      <c r="D37" s="33">
        <f t="shared" si="0"/>
        <v>41066.291666666664</v>
      </c>
      <c r="E37" s="37">
        <f t="shared" si="1"/>
        <v>7</v>
      </c>
      <c r="F37" s="33">
        <f t="shared" si="2"/>
        <v>41066.375</v>
      </c>
      <c r="G37" s="66" t="s">
        <v>16</v>
      </c>
      <c r="H37" s="57">
        <f t="shared" si="3"/>
        <v>1</v>
      </c>
      <c r="I37" s="66">
        <v>11.45</v>
      </c>
      <c r="J37" s="66">
        <v>66.900000000000006</v>
      </c>
      <c r="K37" s="56">
        <v>2</v>
      </c>
      <c r="L37" s="56">
        <v>2</v>
      </c>
      <c r="M37" s="28">
        <f>VLOOKUP(L37,'Stratification Schemes'!$J$2:$L$3,2,TRUE)</f>
        <v>9.59</v>
      </c>
      <c r="N37" s="28">
        <f>VLOOKUP(L37,'Stratification Schemes'!$J$2:$L$3,3,TRUE)</f>
        <v>10.42</v>
      </c>
      <c r="O37" s="28">
        <f t="shared" si="4"/>
        <v>2</v>
      </c>
      <c r="P37" s="28" t="s">
        <v>53</v>
      </c>
    </row>
    <row r="38" spans="1:16" x14ac:dyDescent="0.25">
      <c r="A38" s="14">
        <v>41066</v>
      </c>
      <c r="B38" s="13">
        <v>0.35391203703703705</v>
      </c>
      <c r="C38" s="33">
        <f t="shared" si="7"/>
        <v>41066.353912037041</v>
      </c>
      <c r="D38" s="33">
        <f t="shared" si="0"/>
        <v>41066.333333333336</v>
      </c>
      <c r="E38" s="37">
        <f t="shared" si="1"/>
        <v>8</v>
      </c>
      <c r="F38" s="33">
        <f t="shared" si="2"/>
        <v>41066.375</v>
      </c>
      <c r="G38" s="66" t="s">
        <v>16</v>
      </c>
      <c r="H38" s="57">
        <f t="shared" si="3"/>
        <v>1</v>
      </c>
      <c r="I38" s="66">
        <v>9.82</v>
      </c>
      <c r="J38" s="66">
        <v>65.099999999999994</v>
      </c>
      <c r="K38" s="56">
        <v>2</v>
      </c>
      <c r="L38" s="56">
        <v>2</v>
      </c>
      <c r="M38" s="28">
        <f>VLOOKUP(L38,'Stratification Schemes'!$J$2:$L$3,2,TRUE)</f>
        <v>9.59</v>
      </c>
      <c r="N38" s="28">
        <f>VLOOKUP(L38,'Stratification Schemes'!$J$2:$L$3,3,TRUE)</f>
        <v>10.42</v>
      </c>
      <c r="O38" s="28">
        <f t="shared" si="4"/>
        <v>1</v>
      </c>
      <c r="P38" s="28" t="s">
        <v>53</v>
      </c>
    </row>
    <row r="39" spans="1:16" x14ac:dyDescent="0.25">
      <c r="A39" s="14">
        <v>41066</v>
      </c>
      <c r="B39" s="13">
        <v>0.42936342592592597</v>
      </c>
      <c r="C39" s="33">
        <f t="shared" si="7"/>
        <v>41066.429363425923</v>
      </c>
      <c r="D39" s="33">
        <f t="shared" si="0"/>
        <v>41066.416666666664</v>
      </c>
      <c r="E39" s="37">
        <f t="shared" si="1"/>
        <v>10</v>
      </c>
      <c r="F39" s="33">
        <f t="shared" si="2"/>
        <v>41066.375</v>
      </c>
      <c r="G39" s="66" t="s">
        <v>16</v>
      </c>
      <c r="H39" s="57">
        <f t="shared" si="3"/>
        <v>1</v>
      </c>
      <c r="I39" s="66">
        <v>14.63</v>
      </c>
      <c r="J39" s="66">
        <v>74.2</v>
      </c>
      <c r="K39" s="56">
        <v>2</v>
      </c>
      <c r="L39" s="56">
        <v>2</v>
      </c>
      <c r="M39" s="28">
        <f>VLOOKUP(L39,'Stratification Schemes'!$J$2:$L$3,2,TRUE)</f>
        <v>9.59</v>
      </c>
      <c r="N39" s="28">
        <f>VLOOKUP(L39,'Stratification Schemes'!$J$2:$L$3,3,TRUE)</f>
        <v>10.42</v>
      </c>
      <c r="O39" s="28">
        <f t="shared" si="4"/>
        <v>2</v>
      </c>
      <c r="P39" s="28" t="s">
        <v>53</v>
      </c>
    </row>
    <row r="40" spans="1:16" x14ac:dyDescent="0.25">
      <c r="A40" s="14">
        <v>41066</v>
      </c>
      <c r="B40" s="13">
        <v>0.74021990740740751</v>
      </c>
      <c r="C40" s="33">
        <f t="shared" si="7"/>
        <v>41066.740219907406</v>
      </c>
      <c r="D40" s="33">
        <f t="shared" si="0"/>
        <v>41066.708333333336</v>
      </c>
      <c r="E40" s="37">
        <f t="shared" si="1"/>
        <v>17</v>
      </c>
      <c r="F40" s="33">
        <f t="shared" si="2"/>
        <v>41066.75</v>
      </c>
      <c r="G40" s="66" t="s">
        <v>16</v>
      </c>
      <c r="H40" s="57">
        <f t="shared" si="3"/>
        <v>1</v>
      </c>
      <c r="I40" s="66">
        <v>14.76</v>
      </c>
      <c r="J40" s="66">
        <v>79.099999999999994</v>
      </c>
      <c r="K40" s="56">
        <v>2</v>
      </c>
      <c r="L40" s="56">
        <v>2</v>
      </c>
      <c r="M40" s="28">
        <f>VLOOKUP(L40,'Stratification Schemes'!$J$2:$L$3,2,TRUE)</f>
        <v>9.59</v>
      </c>
      <c r="N40" s="28">
        <f>VLOOKUP(L40,'Stratification Schemes'!$J$2:$L$3,3,TRUE)</f>
        <v>10.42</v>
      </c>
      <c r="O40" s="28">
        <f t="shared" si="4"/>
        <v>2</v>
      </c>
      <c r="P40" s="28" t="s">
        <v>53</v>
      </c>
    </row>
    <row r="41" spans="1:16" x14ac:dyDescent="0.25">
      <c r="A41" s="14">
        <v>41066</v>
      </c>
      <c r="B41" s="13">
        <v>0.96908564814814813</v>
      </c>
      <c r="C41" s="33">
        <f t="shared" si="7"/>
        <v>41066.969085648147</v>
      </c>
      <c r="D41" s="33">
        <f t="shared" si="0"/>
        <v>41066.958333333336</v>
      </c>
      <c r="E41" s="37">
        <f t="shared" si="1"/>
        <v>23</v>
      </c>
      <c r="F41" s="33">
        <f t="shared" si="2"/>
        <v>41067</v>
      </c>
      <c r="G41" s="66" t="s">
        <v>16</v>
      </c>
      <c r="H41" s="57">
        <f t="shared" si="3"/>
        <v>1</v>
      </c>
      <c r="I41" s="66">
        <v>11.96</v>
      </c>
      <c r="J41" s="66">
        <v>84.5</v>
      </c>
      <c r="K41" s="56">
        <v>2</v>
      </c>
      <c r="L41" s="56">
        <v>2</v>
      </c>
      <c r="M41" s="28">
        <f>VLOOKUP(L41,'Stratification Schemes'!$J$2:$L$3,2,TRUE)</f>
        <v>9.59</v>
      </c>
      <c r="N41" s="28">
        <f>VLOOKUP(L41,'Stratification Schemes'!$J$2:$L$3,3,TRUE)</f>
        <v>10.42</v>
      </c>
      <c r="O41" s="28">
        <f t="shared" si="4"/>
        <v>2</v>
      </c>
      <c r="P41" s="28" t="s">
        <v>53</v>
      </c>
    </row>
    <row r="42" spans="1:16" x14ac:dyDescent="0.25">
      <c r="A42" s="14">
        <v>41067</v>
      </c>
      <c r="B42" s="13">
        <v>3.5798611111111107E-2</v>
      </c>
      <c r="C42" s="33">
        <f t="shared" si="7"/>
        <v>41067.035798611112</v>
      </c>
      <c r="D42" s="33">
        <f t="shared" si="0"/>
        <v>41067</v>
      </c>
      <c r="E42" s="37">
        <f t="shared" si="1"/>
        <v>0</v>
      </c>
      <c r="F42" s="33">
        <f t="shared" si="2"/>
        <v>41067</v>
      </c>
      <c r="G42" s="66" t="s">
        <v>16</v>
      </c>
      <c r="H42" s="57">
        <f t="shared" si="3"/>
        <v>1</v>
      </c>
      <c r="I42" s="66">
        <v>15.6</v>
      </c>
      <c r="J42" s="66">
        <v>99.4</v>
      </c>
      <c r="K42" s="56">
        <v>2</v>
      </c>
      <c r="L42" s="56">
        <v>2</v>
      </c>
      <c r="M42" s="28">
        <f>VLOOKUP(L42,'Stratification Schemes'!$J$2:$L$3,2,TRUE)</f>
        <v>9.59</v>
      </c>
      <c r="N42" s="28">
        <f>VLOOKUP(L42,'Stratification Schemes'!$J$2:$L$3,3,TRUE)</f>
        <v>10.42</v>
      </c>
      <c r="O42" s="28">
        <f t="shared" si="4"/>
        <v>2</v>
      </c>
      <c r="P42" s="28" t="s">
        <v>53</v>
      </c>
    </row>
    <row r="43" spans="1:16" x14ac:dyDescent="0.25">
      <c r="A43" s="59">
        <v>41067</v>
      </c>
      <c r="B43" s="13">
        <v>0.10607638888888889</v>
      </c>
      <c r="C43" s="33">
        <f>B43+A43</f>
        <v>41067.106076388889</v>
      </c>
      <c r="D43" s="33">
        <f t="shared" si="0"/>
        <v>41067.083333333336</v>
      </c>
      <c r="E43" s="37">
        <f t="shared" si="1"/>
        <v>2</v>
      </c>
      <c r="F43" s="33">
        <f t="shared" si="2"/>
        <v>41067.125</v>
      </c>
      <c r="G43" s="66" t="s">
        <v>16</v>
      </c>
      <c r="H43" s="57">
        <f t="shared" si="3"/>
        <v>1</v>
      </c>
      <c r="I43" s="35">
        <v>5.33</v>
      </c>
      <c r="J43" s="66">
        <v>70.900000000000006</v>
      </c>
      <c r="K43" s="56">
        <v>1</v>
      </c>
      <c r="L43" s="56">
        <v>2</v>
      </c>
      <c r="M43" s="28">
        <f>VLOOKUP(L43,'Stratification Schemes'!$J$2:$L$3,2,TRUE)</f>
        <v>9.59</v>
      </c>
      <c r="N43" s="28">
        <f>VLOOKUP(L43,'Stratification Schemes'!$J$2:$L$3,3,TRUE)</f>
        <v>10.42</v>
      </c>
      <c r="O43" s="28">
        <f t="shared" si="4"/>
        <v>2</v>
      </c>
      <c r="P43" s="28" t="s">
        <v>53</v>
      </c>
    </row>
    <row r="44" spans="1:16" x14ac:dyDescent="0.25">
      <c r="A44" s="59">
        <v>41067</v>
      </c>
      <c r="B44" s="13">
        <v>0.20966435185185184</v>
      </c>
      <c r="C44" s="33">
        <f>B44+A44</f>
        <v>41067.209664351853</v>
      </c>
      <c r="D44" s="33">
        <f t="shared" si="0"/>
        <v>41067.208333333336</v>
      </c>
      <c r="E44" s="37">
        <f t="shared" si="1"/>
        <v>5</v>
      </c>
      <c r="F44" s="33">
        <f t="shared" si="2"/>
        <v>41067.25</v>
      </c>
      <c r="G44" s="66" t="s">
        <v>16</v>
      </c>
      <c r="H44" s="57">
        <f t="shared" si="3"/>
        <v>1</v>
      </c>
      <c r="I44" s="35">
        <v>5.7</v>
      </c>
      <c r="J44" s="66">
        <v>109.7</v>
      </c>
      <c r="K44" s="66">
        <v>1</v>
      </c>
      <c r="L44" s="66">
        <v>2</v>
      </c>
      <c r="M44" s="66">
        <f>VLOOKUP(L44,'Stratification Schemes'!$J$2:$L$3,2,TRUE)</f>
        <v>9.59</v>
      </c>
      <c r="N44" s="66">
        <f>VLOOKUP(L44,'Stratification Schemes'!$J$2:$L$3,3,TRUE)</f>
        <v>10.42</v>
      </c>
      <c r="O44" s="66">
        <f t="shared" si="4"/>
        <v>2</v>
      </c>
      <c r="P44" s="66" t="s">
        <v>53</v>
      </c>
    </row>
    <row r="45" spans="1:16" x14ac:dyDescent="0.25">
      <c r="A45" s="59">
        <v>41067</v>
      </c>
      <c r="B45" s="13">
        <v>0.21650462962962966</v>
      </c>
      <c r="C45" s="33">
        <f>B45+A45</f>
        <v>41067.216504629629</v>
      </c>
      <c r="D45" s="33">
        <f t="shared" si="0"/>
        <v>41067.208333333336</v>
      </c>
      <c r="E45" s="37">
        <f t="shared" si="1"/>
        <v>5</v>
      </c>
      <c r="F45" s="33">
        <f t="shared" si="2"/>
        <v>41067.25</v>
      </c>
      <c r="G45" s="66" t="s">
        <v>16</v>
      </c>
      <c r="H45" s="57">
        <f t="shared" si="3"/>
        <v>1</v>
      </c>
      <c r="I45" s="35">
        <v>8.19</v>
      </c>
      <c r="J45" s="66">
        <v>70.400000000000006</v>
      </c>
      <c r="K45" s="56">
        <v>1</v>
      </c>
      <c r="L45" s="56">
        <v>2</v>
      </c>
      <c r="M45" s="28">
        <f>VLOOKUP(L45,'Stratification Schemes'!$J$2:$L$3,2,TRUE)</f>
        <v>9.59</v>
      </c>
      <c r="N45" s="28">
        <f>VLOOKUP(L45,'Stratification Schemes'!$J$2:$L$3,3,TRUE)</f>
        <v>10.42</v>
      </c>
      <c r="O45" s="28">
        <f t="shared" si="4"/>
        <v>2</v>
      </c>
      <c r="P45" s="28" t="s">
        <v>53</v>
      </c>
    </row>
    <row r="46" spans="1:16" x14ac:dyDescent="0.25">
      <c r="A46" s="14">
        <v>41067</v>
      </c>
      <c r="B46" s="13">
        <v>0.22576388888888888</v>
      </c>
      <c r="C46" s="33">
        <f>A46+B46</f>
        <v>41067.225763888891</v>
      </c>
      <c r="D46" s="33">
        <f t="shared" si="0"/>
        <v>41067.208333333336</v>
      </c>
      <c r="E46" s="37">
        <f t="shared" si="1"/>
        <v>5</v>
      </c>
      <c r="F46" s="33">
        <f t="shared" si="2"/>
        <v>41067.25</v>
      </c>
      <c r="G46" s="66" t="s">
        <v>16</v>
      </c>
      <c r="H46" s="57">
        <f t="shared" si="3"/>
        <v>1</v>
      </c>
      <c r="I46" s="66">
        <v>10.029999999999999</v>
      </c>
      <c r="J46" s="66">
        <v>59.6</v>
      </c>
      <c r="K46" s="56">
        <v>2</v>
      </c>
      <c r="L46" s="56">
        <v>2</v>
      </c>
      <c r="M46" s="28">
        <f>VLOOKUP(L46,'Stratification Schemes'!$J$2:$L$3,2,TRUE)</f>
        <v>9.59</v>
      </c>
      <c r="N46" s="28">
        <f>VLOOKUP(L46,'Stratification Schemes'!$J$2:$L$3,3,TRUE)</f>
        <v>10.42</v>
      </c>
      <c r="O46" s="28">
        <f t="shared" si="4"/>
        <v>1</v>
      </c>
      <c r="P46" s="28" t="s">
        <v>53</v>
      </c>
    </row>
    <row r="47" spans="1:16" x14ac:dyDescent="0.25">
      <c r="A47" s="59">
        <v>41067</v>
      </c>
      <c r="B47" s="13">
        <v>0.25482638888888892</v>
      </c>
      <c r="C47" s="33">
        <f>B47+A47</f>
        <v>41067.254826388889</v>
      </c>
      <c r="D47" s="33">
        <f t="shared" si="0"/>
        <v>41067.25</v>
      </c>
      <c r="E47" s="37">
        <f t="shared" si="1"/>
        <v>6</v>
      </c>
      <c r="F47" s="33">
        <f t="shared" si="2"/>
        <v>41067.25</v>
      </c>
      <c r="G47" s="66" t="s">
        <v>16</v>
      </c>
      <c r="H47" s="57">
        <f t="shared" si="3"/>
        <v>1</v>
      </c>
      <c r="I47" s="35">
        <v>5.69</v>
      </c>
      <c r="J47" s="66">
        <v>57.9</v>
      </c>
      <c r="K47" s="56">
        <v>1</v>
      </c>
      <c r="L47" s="56">
        <v>2</v>
      </c>
      <c r="M47" s="28">
        <f>VLOOKUP(L47,'Stratification Schemes'!$J$2:$L$3,2,TRUE)</f>
        <v>9.59</v>
      </c>
      <c r="N47" s="28">
        <f>VLOOKUP(L47,'Stratification Schemes'!$J$2:$L$3,3,TRUE)</f>
        <v>10.42</v>
      </c>
      <c r="O47" s="28">
        <f t="shared" si="4"/>
        <v>2</v>
      </c>
      <c r="P47" s="28" t="s">
        <v>53</v>
      </c>
    </row>
    <row r="48" spans="1:16" x14ac:dyDescent="0.25">
      <c r="A48" s="14">
        <v>41067</v>
      </c>
      <c r="B48" s="13">
        <v>0.30888888888888888</v>
      </c>
      <c r="C48" s="33">
        <f t="shared" ref="C48:C79" si="8">A48+B48</f>
        <v>41067.308888888889</v>
      </c>
      <c r="D48" s="33">
        <f t="shared" si="0"/>
        <v>41067.291666666664</v>
      </c>
      <c r="E48" s="37">
        <f t="shared" si="1"/>
        <v>7</v>
      </c>
      <c r="F48" s="33">
        <f t="shared" si="2"/>
        <v>41067.25</v>
      </c>
      <c r="G48" s="66" t="s">
        <v>16</v>
      </c>
      <c r="H48" s="57">
        <f t="shared" si="3"/>
        <v>1</v>
      </c>
      <c r="I48" s="66">
        <v>13.74</v>
      </c>
      <c r="J48" s="66">
        <v>88.6</v>
      </c>
      <c r="K48" s="56">
        <v>2</v>
      </c>
      <c r="L48" s="56">
        <v>2</v>
      </c>
      <c r="M48" s="28">
        <f>VLOOKUP(L48,'Stratification Schemes'!$J$2:$L$3,2,TRUE)</f>
        <v>9.59</v>
      </c>
      <c r="N48" s="28">
        <f>VLOOKUP(L48,'Stratification Schemes'!$J$2:$L$3,3,TRUE)</f>
        <v>10.42</v>
      </c>
      <c r="O48" s="28">
        <f t="shared" si="4"/>
        <v>2</v>
      </c>
      <c r="P48" s="28" t="s">
        <v>53</v>
      </c>
    </row>
    <row r="49" spans="1:16" x14ac:dyDescent="0.25">
      <c r="A49" s="14">
        <v>41067</v>
      </c>
      <c r="B49" s="13">
        <v>0.44909722222222226</v>
      </c>
      <c r="C49" s="33">
        <f t="shared" si="8"/>
        <v>41067.449097222219</v>
      </c>
      <c r="D49" s="33">
        <f t="shared" si="0"/>
        <v>41067.416666666664</v>
      </c>
      <c r="E49" s="37">
        <f t="shared" si="1"/>
        <v>10</v>
      </c>
      <c r="F49" s="33">
        <f t="shared" si="2"/>
        <v>41067.5</v>
      </c>
      <c r="G49" s="66" t="s">
        <v>16</v>
      </c>
      <c r="H49" s="57">
        <f t="shared" si="3"/>
        <v>1</v>
      </c>
      <c r="I49" s="66">
        <v>15.86</v>
      </c>
      <c r="J49" s="66">
        <v>82.9</v>
      </c>
      <c r="K49" s="56">
        <v>2</v>
      </c>
      <c r="L49" s="56">
        <v>2</v>
      </c>
      <c r="M49" s="28">
        <f>VLOOKUP(L49,'Stratification Schemes'!$J$2:$L$3,2,TRUE)</f>
        <v>9.59</v>
      </c>
      <c r="N49" s="28">
        <f>VLOOKUP(L49,'Stratification Schemes'!$J$2:$L$3,3,TRUE)</f>
        <v>10.42</v>
      </c>
      <c r="O49" s="28">
        <f t="shared" si="4"/>
        <v>2</v>
      </c>
      <c r="P49" s="28" t="s">
        <v>53</v>
      </c>
    </row>
    <row r="50" spans="1:16" x14ac:dyDescent="0.25">
      <c r="A50" s="59">
        <v>41067</v>
      </c>
      <c r="B50" s="13">
        <v>0.65055555555555555</v>
      </c>
      <c r="C50" s="33">
        <f t="shared" si="8"/>
        <v>41067.650555555556</v>
      </c>
      <c r="D50" s="33">
        <f t="shared" si="0"/>
        <v>41067.625</v>
      </c>
      <c r="E50" s="37">
        <f t="shared" si="1"/>
        <v>15</v>
      </c>
      <c r="F50" s="33">
        <f t="shared" si="2"/>
        <v>41067.625</v>
      </c>
      <c r="G50" s="66" t="s">
        <v>16</v>
      </c>
      <c r="H50" s="57">
        <f t="shared" si="3"/>
        <v>1</v>
      </c>
      <c r="I50" s="35">
        <v>2.77</v>
      </c>
      <c r="J50" s="66">
        <v>36.299999999999997</v>
      </c>
      <c r="K50" s="56">
        <v>1</v>
      </c>
      <c r="L50" s="56">
        <v>2</v>
      </c>
      <c r="M50" s="28">
        <f>VLOOKUP(L50,'Stratification Schemes'!$J$2:$L$3,2,TRUE)</f>
        <v>9.59</v>
      </c>
      <c r="N50" s="28">
        <f>VLOOKUP(L50,'Stratification Schemes'!$J$2:$L$3,3,TRUE)</f>
        <v>10.42</v>
      </c>
      <c r="O50" s="28">
        <f t="shared" si="4"/>
        <v>2</v>
      </c>
      <c r="P50" s="28" t="s">
        <v>53</v>
      </c>
    </row>
    <row r="51" spans="1:16" x14ac:dyDescent="0.25">
      <c r="A51" s="14">
        <v>41067</v>
      </c>
      <c r="B51" s="13">
        <v>0.76991898148148152</v>
      </c>
      <c r="C51" s="33">
        <f t="shared" si="8"/>
        <v>41067.769918981481</v>
      </c>
      <c r="D51" s="33">
        <f t="shared" si="0"/>
        <v>41067.75</v>
      </c>
      <c r="E51" s="37">
        <f t="shared" si="1"/>
        <v>18</v>
      </c>
      <c r="F51" s="33">
        <f t="shared" si="2"/>
        <v>41067.75</v>
      </c>
      <c r="G51" s="66" t="s">
        <v>16</v>
      </c>
      <c r="H51" s="57">
        <f t="shared" si="3"/>
        <v>1</v>
      </c>
      <c r="I51" s="66">
        <v>14.3</v>
      </c>
      <c r="J51" s="66">
        <v>108.6</v>
      </c>
      <c r="K51" s="56">
        <v>2</v>
      </c>
      <c r="L51" s="56">
        <v>2</v>
      </c>
      <c r="M51" s="28">
        <f>VLOOKUP(L51,'Stratification Schemes'!$J$2:$L$3,2,TRUE)</f>
        <v>9.59</v>
      </c>
      <c r="N51" s="28">
        <f>VLOOKUP(L51,'Stratification Schemes'!$J$2:$L$3,3,TRUE)</f>
        <v>10.42</v>
      </c>
      <c r="O51" s="28">
        <f t="shared" si="4"/>
        <v>2</v>
      </c>
      <c r="P51" s="28" t="s">
        <v>53</v>
      </c>
    </row>
    <row r="52" spans="1:16" x14ac:dyDescent="0.25">
      <c r="A52" s="14">
        <v>41067</v>
      </c>
      <c r="B52" s="13">
        <v>0.97453703703703709</v>
      </c>
      <c r="C52" s="33">
        <f t="shared" si="8"/>
        <v>41067.974537037036</v>
      </c>
      <c r="D52" s="33">
        <f t="shared" si="0"/>
        <v>41067.958333333336</v>
      </c>
      <c r="E52" s="37">
        <f t="shared" si="1"/>
        <v>23</v>
      </c>
      <c r="F52" s="33">
        <f t="shared" si="2"/>
        <v>41068</v>
      </c>
      <c r="G52" s="66" t="s">
        <v>16</v>
      </c>
      <c r="H52" s="57">
        <f t="shared" si="3"/>
        <v>1</v>
      </c>
      <c r="I52" s="66">
        <v>14.62</v>
      </c>
      <c r="J52" s="66">
        <v>105.5</v>
      </c>
      <c r="K52" s="56">
        <v>2</v>
      </c>
      <c r="L52" s="56">
        <v>2</v>
      </c>
      <c r="M52" s="28">
        <f>VLOOKUP(L52,'Stratification Schemes'!$J$2:$L$3,2,TRUE)</f>
        <v>9.59</v>
      </c>
      <c r="N52" s="28">
        <f>VLOOKUP(L52,'Stratification Schemes'!$J$2:$L$3,3,TRUE)</f>
        <v>10.42</v>
      </c>
      <c r="O52" s="28">
        <f t="shared" si="4"/>
        <v>2</v>
      </c>
      <c r="P52" s="28" t="s">
        <v>53</v>
      </c>
    </row>
    <row r="53" spans="1:16" x14ac:dyDescent="0.25">
      <c r="A53" s="14">
        <v>41068</v>
      </c>
      <c r="B53" s="13">
        <v>3.5231481481481482E-2</v>
      </c>
      <c r="C53" s="33">
        <f t="shared" si="8"/>
        <v>41068.035231481481</v>
      </c>
      <c r="D53" s="33">
        <f t="shared" si="0"/>
        <v>41068</v>
      </c>
      <c r="E53" s="37">
        <f t="shared" si="1"/>
        <v>0</v>
      </c>
      <c r="F53" s="33">
        <f t="shared" si="2"/>
        <v>41068</v>
      </c>
      <c r="G53" s="66" t="s">
        <v>16</v>
      </c>
      <c r="H53" s="57">
        <f t="shared" si="3"/>
        <v>1</v>
      </c>
      <c r="I53" s="66">
        <v>16.18</v>
      </c>
      <c r="J53" s="66">
        <v>83.5</v>
      </c>
      <c r="K53" s="56">
        <v>2</v>
      </c>
      <c r="L53" s="56">
        <v>2</v>
      </c>
      <c r="M53" s="28">
        <f>VLOOKUP(L53,'Stratification Schemes'!$J$2:$L$3,2,TRUE)</f>
        <v>9.59</v>
      </c>
      <c r="N53" s="28">
        <f>VLOOKUP(L53,'Stratification Schemes'!$J$2:$L$3,3,TRUE)</f>
        <v>10.42</v>
      </c>
      <c r="O53" s="28">
        <f t="shared" si="4"/>
        <v>2</v>
      </c>
      <c r="P53" s="28" t="s">
        <v>53</v>
      </c>
    </row>
    <row r="54" spans="1:16" x14ac:dyDescent="0.25">
      <c r="A54" s="14">
        <v>41068</v>
      </c>
      <c r="B54" s="13">
        <v>3.5856481481481482E-2</v>
      </c>
      <c r="C54" s="33">
        <f t="shared" si="8"/>
        <v>41068.035856481481</v>
      </c>
      <c r="D54" s="33">
        <f t="shared" si="0"/>
        <v>41068</v>
      </c>
      <c r="E54" s="37">
        <f t="shared" si="1"/>
        <v>0</v>
      </c>
      <c r="F54" s="33">
        <f t="shared" si="2"/>
        <v>41068</v>
      </c>
      <c r="G54" s="66" t="s">
        <v>16</v>
      </c>
      <c r="H54" s="57">
        <f t="shared" si="3"/>
        <v>1</v>
      </c>
      <c r="I54" s="66">
        <v>15.97</v>
      </c>
      <c r="J54" s="66">
        <v>58.6</v>
      </c>
      <c r="K54" s="56">
        <v>2</v>
      </c>
      <c r="L54" s="56">
        <v>2</v>
      </c>
      <c r="M54" s="28">
        <f>VLOOKUP(L54,'Stratification Schemes'!$J$2:$L$3,2,TRUE)</f>
        <v>9.59</v>
      </c>
      <c r="N54" s="28">
        <f>VLOOKUP(L54,'Stratification Schemes'!$J$2:$L$3,3,TRUE)</f>
        <v>10.42</v>
      </c>
      <c r="O54" s="28">
        <f t="shared" si="4"/>
        <v>2</v>
      </c>
      <c r="P54" s="28" t="s">
        <v>53</v>
      </c>
    </row>
    <row r="55" spans="1:16" x14ac:dyDescent="0.25">
      <c r="A55" s="14">
        <v>41068</v>
      </c>
      <c r="B55" s="13">
        <v>3.6770833333333336E-2</v>
      </c>
      <c r="C55" s="33">
        <f t="shared" si="8"/>
        <v>41068.036770833336</v>
      </c>
      <c r="D55" s="33">
        <f t="shared" si="0"/>
        <v>41068</v>
      </c>
      <c r="E55" s="37">
        <f t="shared" si="1"/>
        <v>0</v>
      </c>
      <c r="F55" s="33">
        <f t="shared" si="2"/>
        <v>41068</v>
      </c>
      <c r="G55" s="66" t="s">
        <v>23</v>
      </c>
      <c r="H55" s="57">
        <f t="shared" si="3"/>
        <v>-1</v>
      </c>
      <c r="I55" s="66">
        <v>11.4</v>
      </c>
      <c r="J55" s="66">
        <v>79</v>
      </c>
      <c r="K55" s="56">
        <v>2</v>
      </c>
      <c r="L55" s="56">
        <v>2</v>
      </c>
      <c r="M55" s="28">
        <f>VLOOKUP(L55,'Stratification Schemes'!$J$2:$L$3,2,TRUE)</f>
        <v>9.59</v>
      </c>
      <c r="N55" s="28">
        <f>VLOOKUP(L55,'Stratification Schemes'!$J$2:$L$3,3,TRUE)</f>
        <v>10.42</v>
      </c>
      <c r="O55" s="28">
        <f t="shared" si="4"/>
        <v>-2</v>
      </c>
      <c r="P55" s="28" t="s">
        <v>53</v>
      </c>
    </row>
    <row r="56" spans="1:16" x14ac:dyDescent="0.25">
      <c r="A56" s="14">
        <v>41068</v>
      </c>
      <c r="B56" s="13">
        <v>3.8287037037037036E-2</v>
      </c>
      <c r="C56" s="33">
        <f t="shared" si="8"/>
        <v>41068.038287037038</v>
      </c>
      <c r="D56" s="33">
        <f t="shared" si="0"/>
        <v>41068</v>
      </c>
      <c r="E56" s="37">
        <f t="shared" si="1"/>
        <v>0</v>
      </c>
      <c r="F56" s="33">
        <f t="shared" si="2"/>
        <v>41068</v>
      </c>
      <c r="G56" s="66" t="s">
        <v>16</v>
      </c>
      <c r="H56" s="57">
        <f t="shared" si="3"/>
        <v>1</v>
      </c>
      <c r="I56" s="66">
        <v>17.07</v>
      </c>
      <c r="J56" s="66">
        <v>50.7</v>
      </c>
      <c r="K56" s="56">
        <v>2</v>
      </c>
      <c r="L56" s="56">
        <v>2</v>
      </c>
      <c r="M56" s="28">
        <f>VLOOKUP(L56,'Stratification Schemes'!$J$2:$L$3,2,TRUE)</f>
        <v>9.59</v>
      </c>
      <c r="N56" s="28">
        <f>VLOOKUP(L56,'Stratification Schemes'!$J$2:$L$3,3,TRUE)</f>
        <v>10.42</v>
      </c>
      <c r="O56" s="28">
        <f t="shared" si="4"/>
        <v>2</v>
      </c>
      <c r="P56" s="28" t="s">
        <v>53</v>
      </c>
    </row>
    <row r="57" spans="1:16" x14ac:dyDescent="0.25">
      <c r="A57" s="59">
        <v>41068</v>
      </c>
      <c r="B57" s="13">
        <v>4.8113425925925928E-2</v>
      </c>
      <c r="C57" s="33">
        <f t="shared" si="8"/>
        <v>41068.048113425924</v>
      </c>
      <c r="D57" s="33">
        <f t="shared" si="0"/>
        <v>41068.041666666664</v>
      </c>
      <c r="E57" s="37">
        <f t="shared" si="1"/>
        <v>1</v>
      </c>
      <c r="F57" s="33">
        <f t="shared" si="2"/>
        <v>41068</v>
      </c>
      <c r="G57" s="66" t="s">
        <v>16</v>
      </c>
      <c r="H57" s="57">
        <f t="shared" si="3"/>
        <v>1</v>
      </c>
      <c r="I57" s="35">
        <v>2.64</v>
      </c>
      <c r="J57" s="66">
        <v>46.7</v>
      </c>
      <c r="K57" s="56">
        <v>1</v>
      </c>
      <c r="L57" s="56">
        <v>2</v>
      </c>
      <c r="M57" s="28">
        <f>VLOOKUP(L57,'Stratification Schemes'!$J$2:$L$3,2,TRUE)</f>
        <v>9.59</v>
      </c>
      <c r="N57" s="28">
        <f>VLOOKUP(L57,'Stratification Schemes'!$J$2:$L$3,3,TRUE)</f>
        <v>10.42</v>
      </c>
      <c r="O57" s="28">
        <f t="shared" si="4"/>
        <v>2</v>
      </c>
      <c r="P57" s="28" t="s">
        <v>53</v>
      </c>
    </row>
    <row r="58" spans="1:16" x14ac:dyDescent="0.25">
      <c r="A58" s="14">
        <v>41068</v>
      </c>
      <c r="B58" s="13">
        <v>9.5532407407407413E-2</v>
      </c>
      <c r="C58" s="33">
        <f t="shared" si="8"/>
        <v>41068.095532407409</v>
      </c>
      <c r="D58" s="33">
        <f t="shared" si="0"/>
        <v>41068.083333333336</v>
      </c>
      <c r="E58" s="37">
        <f t="shared" si="1"/>
        <v>2</v>
      </c>
      <c r="F58" s="33">
        <f t="shared" si="2"/>
        <v>41068.125</v>
      </c>
      <c r="G58" s="66" t="s">
        <v>16</v>
      </c>
      <c r="H58" s="57">
        <f t="shared" si="3"/>
        <v>1</v>
      </c>
      <c r="I58" s="66">
        <v>16.16</v>
      </c>
      <c r="J58" s="66">
        <v>70.3</v>
      </c>
      <c r="K58" s="56">
        <v>2</v>
      </c>
      <c r="L58" s="56">
        <v>2</v>
      </c>
      <c r="M58" s="28">
        <f>VLOOKUP(L58,'Stratification Schemes'!$J$2:$L$3,2,TRUE)</f>
        <v>9.59</v>
      </c>
      <c r="N58" s="28">
        <f>VLOOKUP(L58,'Stratification Schemes'!$J$2:$L$3,3,TRUE)</f>
        <v>10.42</v>
      </c>
      <c r="O58" s="28">
        <f t="shared" si="4"/>
        <v>2</v>
      </c>
      <c r="P58" s="28" t="s">
        <v>53</v>
      </c>
    </row>
    <row r="59" spans="1:16" x14ac:dyDescent="0.25">
      <c r="A59" s="14">
        <v>41068</v>
      </c>
      <c r="B59" s="13">
        <v>9.554398148148148E-2</v>
      </c>
      <c r="C59" s="33">
        <f t="shared" si="8"/>
        <v>41068.095543981479</v>
      </c>
      <c r="D59" s="33">
        <f t="shared" si="0"/>
        <v>41068.083333333336</v>
      </c>
      <c r="E59" s="37">
        <f t="shared" si="1"/>
        <v>2</v>
      </c>
      <c r="F59" s="33">
        <f t="shared" si="2"/>
        <v>41068.125</v>
      </c>
      <c r="G59" s="66" t="s">
        <v>16</v>
      </c>
      <c r="H59" s="57">
        <f t="shared" si="3"/>
        <v>1</v>
      </c>
      <c r="I59" s="66">
        <v>13.1</v>
      </c>
      <c r="J59" s="66">
        <v>113.3</v>
      </c>
      <c r="K59" s="56">
        <v>2</v>
      </c>
      <c r="L59" s="56">
        <v>2</v>
      </c>
      <c r="M59" s="28">
        <f>VLOOKUP(L59,'Stratification Schemes'!$J$2:$L$3,2,TRUE)</f>
        <v>9.59</v>
      </c>
      <c r="N59" s="28">
        <f>VLOOKUP(L59,'Stratification Schemes'!$J$2:$L$3,3,TRUE)</f>
        <v>10.42</v>
      </c>
      <c r="O59" s="28">
        <f t="shared" si="4"/>
        <v>2</v>
      </c>
      <c r="P59" s="28" t="s">
        <v>53</v>
      </c>
    </row>
    <row r="60" spans="1:16" x14ac:dyDescent="0.25">
      <c r="A60" s="59">
        <v>41068</v>
      </c>
      <c r="B60" s="13">
        <v>0.12774305555555557</v>
      </c>
      <c r="C60" s="33">
        <f t="shared" si="8"/>
        <v>41068.127743055556</v>
      </c>
      <c r="D60" s="33">
        <f t="shared" si="0"/>
        <v>41068.125</v>
      </c>
      <c r="E60" s="37">
        <f t="shared" si="1"/>
        <v>3</v>
      </c>
      <c r="F60" s="33">
        <f t="shared" si="2"/>
        <v>41068.125</v>
      </c>
      <c r="G60" s="66" t="s">
        <v>16</v>
      </c>
      <c r="H60" s="57">
        <f t="shared" si="3"/>
        <v>1</v>
      </c>
      <c r="I60" s="35">
        <v>5.66</v>
      </c>
      <c r="J60" s="66">
        <v>78.5</v>
      </c>
      <c r="K60" s="56">
        <v>1</v>
      </c>
      <c r="L60" s="56">
        <v>2</v>
      </c>
      <c r="M60" s="28">
        <f>VLOOKUP(L60,'Stratification Schemes'!$J$2:$L$3,2,TRUE)</f>
        <v>9.59</v>
      </c>
      <c r="N60" s="28">
        <f>VLOOKUP(L60,'Stratification Schemes'!$J$2:$L$3,3,TRUE)</f>
        <v>10.42</v>
      </c>
      <c r="O60" s="28">
        <f t="shared" si="4"/>
        <v>2</v>
      </c>
      <c r="P60" s="28" t="s">
        <v>53</v>
      </c>
    </row>
    <row r="61" spans="1:16" x14ac:dyDescent="0.25">
      <c r="A61" s="59">
        <v>41068</v>
      </c>
      <c r="B61" s="13">
        <v>0.12909722222222222</v>
      </c>
      <c r="C61" s="33">
        <f t="shared" si="8"/>
        <v>41068.12909722222</v>
      </c>
      <c r="D61" s="33">
        <f t="shared" si="0"/>
        <v>41068.125</v>
      </c>
      <c r="E61" s="37">
        <f t="shared" si="1"/>
        <v>3</v>
      </c>
      <c r="F61" s="33">
        <f t="shared" si="2"/>
        <v>41068.125</v>
      </c>
      <c r="G61" s="66" t="s">
        <v>16</v>
      </c>
      <c r="H61" s="57">
        <f t="shared" si="3"/>
        <v>1</v>
      </c>
      <c r="I61" s="35">
        <v>2.63</v>
      </c>
      <c r="J61" s="66">
        <v>47.5</v>
      </c>
      <c r="K61" s="56">
        <v>1</v>
      </c>
      <c r="L61" s="56">
        <v>2</v>
      </c>
      <c r="M61" s="28">
        <f>VLOOKUP(L61,'Stratification Schemes'!$J$2:$L$3,2,TRUE)</f>
        <v>9.59</v>
      </c>
      <c r="N61" s="28">
        <f>VLOOKUP(L61,'Stratification Schemes'!$J$2:$L$3,3,TRUE)</f>
        <v>10.42</v>
      </c>
      <c r="O61" s="28">
        <f t="shared" si="4"/>
        <v>2</v>
      </c>
      <c r="P61" s="28" t="s">
        <v>53</v>
      </c>
    </row>
    <row r="62" spans="1:16" x14ac:dyDescent="0.25">
      <c r="A62" s="59">
        <v>41068</v>
      </c>
      <c r="B62" s="13">
        <v>0.6466319444444445</v>
      </c>
      <c r="C62" s="33">
        <f t="shared" si="8"/>
        <v>41068.646631944444</v>
      </c>
      <c r="D62" s="33">
        <f t="shared" si="0"/>
        <v>41068.625</v>
      </c>
      <c r="E62" s="37">
        <f t="shared" si="1"/>
        <v>15</v>
      </c>
      <c r="F62" s="33">
        <f t="shared" si="2"/>
        <v>41068.625</v>
      </c>
      <c r="G62" s="66" t="s">
        <v>16</v>
      </c>
      <c r="H62" s="57">
        <f t="shared" si="3"/>
        <v>1</v>
      </c>
      <c r="I62" s="35">
        <v>4.22</v>
      </c>
      <c r="J62" s="66">
        <v>42.1</v>
      </c>
      <c r="K62" s="56">
        <v>1</v>
      </c>
      <c r="L62" s="56">
        <v>2</v>
      </c>
      <c r="M62" s="28">
        <f>VLOOKUP(L62,'Stratification Schemes'!$J$2:$L$3,2,TRUE)</f>
        <v>9.59</v>
      </c>
      <c r="N62" s="28">
        <f>VLOOKUP(L62,'Stratification Schemes'!$J$2:$L$3,3,TRUE)</f>
        <v>10.42</v>
      </c>
      <c r="O62" s="28">
        <f t="shared" si="4"/>
        <v>2</v>
      </c>
      <c r="P62" s="28" t="s">
        <v>53</v>
      </c>
    </row>
    <row r="63" spans="1:16" x14ac:dyDescent="0.25">
      <c r="A63" s="59">
        <v>41068</v>
      </c>
      <c r="B63" s="13">
        <v>0.7572916666666667</v>
      </c>
      <c r="C63" s="33">
        <f t="shared" si="8"/>
        <v>41068.757291666669</v>
      </c>
      <c r="D63" s="33">
        <f t="shared" si="0"/>
        <v>41068.75</v>
      </c>
      <c r="E63" s="37">
        <f t="shared" si="1"/>
        <v>18</v>
      </c>
      <c r="F63" s="33">
        <f t="shared" si="2"/>
        <v>41068.75</v>
      </c>
      <c r="G63" s="66" t="s">
        <v>16</v>
      </c>
      <c r="H63" s="57">
        <f t="shared" si="3"/>
        <v>1</v>
      </c>
      <c r="I63" s="35">
        <v>2.54</v>
      </c>
      <c r="J63" s="66">
        <v>52.2</v>
      </c>
      <c r="K63" s="56">
        <v>1</v>
      </c>
      <c r="L63" s="56">
        <v>2</v>
      </c>
      <c r="M63" s="28">
        <f>VLOOKUP(L63,'Stratification Schemes'!$J$2:$L$3,2,TRUE)</f>
        <v>9.59</v>
      </c>
      <c r="N63" s="28">
        <f>VLOOKUP(L63,'Stratification Schemes'!$J$2:$L$3,3,TRUE)</f>
        <v>10.42</v>
      </c>
      <c r="O63" s="28">
        <f t="shared" si="4"/>
        <v>2</v>
      </c>
      <c r="P63" s="28" t="s">
        <v>53</v>
      </c>
    </row>
    <row r="64" spans="1:16" x14ac:dyDescent="0.25">
      <c r="A64" s="59">
        <v>41068</v>
      </c>
      <c r="B64" s="13">
        <v>0.75932870370370376</v>
      </c>
      <c r="C64" s="33">
        <f t="shared" si="8"/>
        <v>41068.759328703702</v>
      </c>
      <c r="D64" s="33">
        <f t="shared" si="0"/>
        <v>41068.75</v>
      </c>
      <c r="E64" s="37">
        <f t="shared" si="1"/>
        <v>18</v>
      </c>
      <c r="F64" s="33">
        <f t="shared" si="2"/>
        <v>41068.75</v>
      </c>
      <c r="G64" s="66" t="s">
        <v>16</v>
      </c>
      <c r="H64" s="57">
        <f t="shared" si="3"/>
        <v>1</v>
      </c>
      <c r="I64" s="35">
        <v>4.43</v>
      </c>
      <c r="J64" s="66">
        <v>74.599999999999994</v>
      </c>
      <c r="K64" s="56">
        <v>1</v>
      </c>
      <c r="L64" s="56">
        <v>2</v>
      </c>
      <c r="M64" s="28">
        <f>VLOOKUP(L64,'Stratification Schemes'!$J$2:$L$3,2,TRUE)</f>
        <v>9.59</v>
      </c>
      <c r="N64" s="28">
        <f>VLOOKUP(L64,'Stratification Schemes'!$J$2:$L$3,3,TRUE)</f>
        <v>10.42</v>
      </c>
      <c r="O64" s="28">
        <f t="shared" si="4"/>
        <v>2</v>
      </c>
      <c r="P64" s="28" t="s">
        <v>53</v>
      </c>
    </row>
    <row r="65" spans="1:16" x14ac:dyDescent="0.25">
      <c r="A65" s="59">
        <v>41069</v>
      </c>
      <c r="B65" s="13">
        <v>2.704861111111111E-2</v>
      </c>
      <c r="C65" s="33">
        <f t="shared" si="8"/>
        <v>41069.027048611111</v>
      </c>
      <c r="D65" s="33">
        <f t="shared" si="0"/>
        <v>41069</v>
      </c>
      <c r="E65" s="37">
        <f t="shared" si="1"/>
        <v>0</v>
      </c>
      <c r="F65" s="33">
        <f t="shared" si="2"/>
        <v>41069</v>
      </c>
      <c r="G65" s="66" t="s">
        <v>16</v>
      </c>
      <c r="H65" s="57">
        <f t="shared" si="3"/>
        <v>1</v>
      </c>
      <c r="I65" s="35">
        <v>1.31</v>
      </c>
      <c r="J65" s="66">
        <v>48.9</v>
      </c>
      <c r="K65" s="56">
        <v>1</v>
      </c>
      <c r="L65" s="56">
        <v>2</v>
      </c>
      <c r="M65" s="28">
        <f>VLOOKUP(L65,'Stratification Schemes'!$J$2:$L$3,2,TRUE)</f>
        <v>9.59</v>
      </c>
      <c r="N65" s="28">
        <f>VLOOKUP(L65,'Stratification Schemes'!$J$2:$L$3,3,TRUE)</f>
        <v>10.42</v>
      </c>
      <c r="O65" s="28">
        <f t="shared" si="4"/>
        <v>2</v>
      </c>
      <c r="P65" s="28" t="s">
        <v>53</v>
      </c>
    </row>
    <row r="66" spans="1:16" x14ac:dyDescent="0.25">
      <c r="A66" s="59">
        <v>41069</v>
      </c>
      <c r="B66" s="13">
        <v>6.6701388888888893E-2</v>
      </c>
      <c r="C66" s="33">
        <f t="shared" si="8"/>
        <v>41069.066701388889</v>
      </c>
      <c r="D66" s="33">
        <f t="shared" ref="D66:D129" si="9">A66+(1/24)*E66</f>
        <v>41069.041666666664</v>
      </c>
      <c r="E66" s="37">
        <f t="shared" ref="E66:E129" si="10">VALUE(TEXT(C66,"hh"))</f>
        <v>1</v>
      </c>
      <c r="F66" s="33">
        <f t="shared" ref="F66:F129" si="11">MROUND(C66,0.125)</f>
        <v>41069.125</v>
      </c>
      <c r="G66" s="66" t="s">
        <v>16</v>
      </c>
      <c r="H66" s="57">
        <f t="shared" ref="H66:H129" si="12">IF(G66="Up", 1, -1)</f>
        <v>1</v>
      </c>
      <c r="I66" s="35">
        <v>2.64</v>
      </c>
      <c r="J66" s="66">
        <v>95.2</v>
      </c>
      <c r="K66" s="56">
        <v>1</v>
      </c>
      <c r="L66" s="56">
        <v>2</v>
      </c>
      <c r="M66" s="28">
        <f>VLOOKUP(L66,'Stratification Schemes'!$J$2:$L$3,2,TRUE)</f>
        <v>9.59</v>
      </c>
      <c r="N66" s="28">
        <f>VLOOKUP(L66,'Stratification Schemes'!$J$2:$L$3,3,TRUE)</f>
        <v>10.42</v>
      </c>
      <c r="O66" s="28">
        <f t="shared" ref="O66:O129" si="13">IF(AND(I66&gt;M66,I66&lt;N66),1*H66,2*H66)</f>
        <v>2</v>
      </c>
      <c r="P66" s="28" t="s">
        <v>53</v>
      </c>
    </row>
    <row r="67" spans="1:16" x14ac:dyDescent="0.25">
      <c r="A67" s="14">
        <v>41069</v>
      </c>
      <c r="B67" s="13">
        <v>7.9444444444444443E-2</v>
      </c>
      <c r="C67" s="33">
        <f t="shared" si="8"/>
        <v>41069.079444444447</v>
      </c>
      <c r="D67" s="33">
        <f t="shared" si="9"/>
        <v>41069.041666666664</v>
      </c>
      <c r="E67" s="37">
        <f t="shared" si="10"/>
        <v>1</v>
      </c>
      <c r="F67" s="33">
        <f t="shared" si="11"/>
        <v>41069.125</v>
      </c>
      <c r="G67" s="66" t="s">
        <v>16</v>
      </c>
      <c r="H67" s="57">
        <f t="shared" si="12"/>
        <v>1</v>
      </c>
      <c r="I67" s="66">
        <v>15.53</v>
      </c>
      <c r="J67" s="66">
        <v>75.400000000000006</v>
      </c>
      <c r="K67" s="66">
        <v>2</v>
      </c>
      <c r="L67" s="66">
        <v>2</v>
      </c>
      <c r="M67" s="66">
        <f>VLOOKUP(L67,'Stratification Schemes'!$J$2:$L$3,2,TRUE)</f>
        <v>9.59</v>
      </c>
      <c r="N67" s="66">
        <f>VLOOKUP(L67,'Stratification Schemes'!$J$2:$L$3,3,TRUE)</f>
        <v>10.42</v>
      </c>
      <c r="O67" s="66">
        <f t="shared" si="13"/>
        <v>2</v>
      </c>
      <c r="P67" s="66" t="s">
        <v>53</v>
      </c>
    </row>
    <row r="68" spans="1:16" x14ac:dyDescent="0.25">
      <c r="A68" s="14">
        <v>41069</v>
      </c>
      <c r="B68" s="13">
        <v>7.9594907407407406E-2</v>
      </c>
      <c r="C68" s="33">
        <f t="shared" si="8"/>
        <v>41069.079594907409</v>
      </c>
      <c r="D68" s="33">
        <f t="shared" si="9"/>
        <v>41069.041666666664</v>
      </c>
      <c r="E68" s="37">
        <f t="shared" si="10"/>
        <v>1</v>
      </c>
      <c r="F68" s="33">
        <f t="shared" si="11"/>
        <v>41069.125</v>
      </c>
      <c r="G68" s="66" t="s">
        <v>16</v>
      </c>
      <c r="H68" s="57">
        <f t="shared" si="12"/>
        <v>1</v>
      </c>
      <c r="I68" s="66">
        <v>14.9</v>
      </c>
      <c r="J68" s="66">
        <v>68.400000000000006</v>
      </c>
      <c r="K68" s="56">
        <v>2</v>
      </c>
      <c r="L68" s="56">
        <v>2</v>
      </c>
      <c r="M68" s="28">
        <f>VLOOKUP(L68,'Stratification Schemes'!$J$2:$L$3,2,TRUE)</f>
        <v>9.59</v>
      </c>
      <c r="N68" s="28">
        <f>VLOOKUP(L68,'Stratification Schemes'!$J$2:$L$3,3,TRUE)</f>
        <v>10.42</v>
      </c>
      <c r="O68" s="28">
        <f t="shared" si="13"/>
        <v>2</v>
      </c>
      <c r="P68" s="28" t="s">
        <v>53</v>
      </c>
    </row>
    <row r="69" spans="1:16" x14ac:dyDescent="0.25">
      <c r="A69" s="14">
        <v>41069</v>
      </c>
      <c r="B69" s="13">
        <v>0.11646990740740741</v>
      </c>
      <c r="C69" s="33">
        <f t="shared" si="8"/>
        <v>41069.116469907407</v>
      </c>
      <c r="D69" s="33">
        <f t="shared" si="9"/>
        <v>41069.083333333336</v>
      </c>
      <c r="E69" s="37">
        <f t="shared" si="10"/>
        <v>2</v>
      </c>
      <c r="F69" s="33">
        <f t="shared" si="11"/>
        <v>41069.125</v>
      </c>
      <c r="G69" s="66" t="s">
        <v>16</v>
      </c>
      <c r="H69" s="57">
        <f t="shared" si="12"/>
        <v>1</v>
      </c>
      <c r="I69" s="66">
        <v>15.31</v>
      </c>
      <c r="J69" s="66">
        <v>94</v>
      </c>
      <c r="K69" s="56">
        <v>2</v>
      </c>
      <c r="L69" s="56">
        <v>2</v>
      </c>
      <c r="M69" s="28">
        <f>VLOOKUP(L69,'Stratification Schemes'!$J$2:$L$3,2,TRUE)</f>
        <v>9.59</v>
      </c>
      <c r="N69" s="28">
        <f>VLOOKUP(L69,'Stratification Schemes'!$J$2:$L$3,3,TRUE)</f>
        <v>10.42</v>
      </c>
      <c r="O69" s="28">
        <f t="shared" si="13"/>
        <v>2</v>
      </c>
      <c r="P69" s="28" t="s">
        <v>53</v>
      </c>
    </row>
    <row r="70" spans="1:16" x14ac:dyDescent="0.25">
      <c r="A70" s="59">
        <v>41069</v>
      </c>
      <c r="B70" s="13">
        <v>0.14856481481481482</v>
      </c>
      <c r="C70" s="33">
        <f t="shared" si="8"/>
        <v>41069.148564814815</v>
      </c>
      <c r="D70" s="33">
        <f t="shared" si="9"/>
        <v>41069.125</v>
      </c>
      <c r="E70" s="37">
        <f t="shared" si="10"/>
        <v>3</v>
      </c>
      <c r="F70" s="33">
        <f t="shared" si="11"/>
        <v>41069.125</v>
      </c>
      <c r="G70" s="66" t="s">
        <v>16</v>
      </c>
      <c r="H70" s="57">
        <f t="shared" si="12"/>
        <v>1</v>
      </c>
      <c r="I70" s="35">
        <v>4.45</v>
      </c>
      <c r="J70" s="66">
        <v>91.9</v>
      </c>
      <c r="K70" s="56">
        <v>1</v>
      </c>
      <c r="L70" s="56">
        <v>2</v>
      </c>
      <c r="M70" s="28">
        <f>VLOOKUP(L70,'Stratification Schemes'!$J$2:$L$3,2,TRUE)</f>
        <v>9.59</v>
      </c>
      <c r="N70" s="28">
        <f>VLOOKUP(L70,'Stratification Schemes'!$J$2:$L$3,3,TRUE)</f>
        <v>10.42</v>
      </c>
      <c r="O70" s="28">
        <f t="shared" si="13"/>
        <v>2</v>
      </c>
      <c r="P70" s="28" t="s">
        <v>53</v>
      </c>
    </row>
    <row r="71" spans="1:16" x14ac:dyDescent="0.25">
      <c r="A71" s="14">
        <v>41069</v>
      </c>
      <c r="B71" s="13">
        <v>0.19999999999999998</v>
      </c>
      <c r="C71" s="33">
        <f t="shared" si="8"/>
        <v>41069.199999999997</v>
      </c>
      <c r="D71" s="33">
        <f t="shared" si="9"/>
        <v>41069.166666666664</v>
      </c>
      <c r="E71" s="37">
        <f t="shared" si="10"/>
        <v>4</v>
      </c>
      <c r="F71" s="33">
        <f t="shared" si="11"/>
        <v>41069.25</v>
      </c>
      <c r="G71" s="66" t="s">
        <v>16</v>
      </c>
      <c r="H71" s="57">
        <f t="shared" si="12"/>
        <v>1</v>
      </c>
      <c r="I71" s="66">
        <v>10.15</v>
      </c>
      <c r="J71" s="66">
        <v>58.1</v>
      </c>
      <c r="K71" s="56">
        <v>2</v>
      </c>
      <c r="L71" s="56">
        <v>2</v>
      </c>
      <c r="M71" s="28">
        <f>VLOOKUP(L71,'Stratification Schemes'!$J$2:$L$3,2,TRUE)</f>
        <v>9.59</v>
      </c>
      <c r="N71" s="28">
        <f>VLOOKUP(L71,'Stratification Schemes'!$J$2:$L$3,3,TRUE)</f>
        <v>10.42</v>
      </c>
      <c r="O71" s="28">
        <f t="shared" si="13"/>
        <v>1</v>
      </c>
      <c r="P71" s="28" t="s">
        <v>53</v>
      </c>
    </row>
    <row r="72" spans="1:16" x14ac:dyDescent="0.25">
      <c r="A72" s="14">
        <v>41069</v>
      </c>
      <c r="B72" s="13">
        <v>0.30739583333333337</v>
      </c>
      <c r="C72" s="33">
        <f t="shared" si="8"/>
        <v>41069.307395833333</v>
      </c>
      <c r="D72" s="33">
        <f t="shared" si="9"/>
        <v>41069.291666666664</v>
      </c>
      <c r="E72" s="37">
        <f t="shared" si="10"/>
        <v>7</v>
      </c>
      <c r="F72" s="33">
        <f t="shared" si="11"/>
        <v>41069.25</v>
      </c>
      <c r="G72" s="66" t="s">
        <v>16</v>
      </c>
      <c r="H72" s="57">
        <f t="shared" si="12"/>
        <v>1</v>
      </c>
      <c r="I72" s="66">
        <v>14.55</v>
      </c>
      <c r="J72" s="66">
        <v>101.9</v>
      </c>
      <c r="K72" s="56">
        <v>2</v>
      </c>
      <c r="L72" s="56">
        <v>2</v>
      </c>
      <c r="M72" s="28">
        <f>VLOOKUP(L72,'Stratification Schemes'!$J$2:$L$3,2,TRUE)</f>
        <v>9.59</v>
      </c>
      <c r="N72" s="28">
        <f>VLOOKUP(L72,'Stratification Schemes'!$J$2:$L$3,3,TRUE)</f>
        <v>10.42</v>
      </c>
      <c r="O72" s="28">
        <f t="shared" si="13"/>
        <v>2</v>
      </c>
      <c r="P72" s="28" t="s">
        <v>53</v>
      </c>
    </row>
    <row r="73" spans="1:16" x14ac:dyDescent="0.25">
      <c r="A73" s="14">
        <v>41069</v>
      </c>
      <c r="B73" s="13">
        <v>0.34637731481481482</v>
      </c>
      <c r="C73" s="33">
        <f t="shared" si="8"/>
        <v>41069.346377314818</v>
      </c>
      <c r="D73" s="33">
        <f t="shared" si="9"/>
        <v>41069.333333333336</v>
      </c>
      <c r="E73" s="37">
        <f t="shared" si="10"/>
        <v>8</v>
      </c>
      <c r="F73" s="33">
        <f t="shared" si="11"/>
        <v>41069.375</v>
      </c>
      <c r="G73" s="66" t="s">
        <v>16</v>
      </c>
      <c r="H73" s="57">
        <f t="shared" si="12"/>
        <v>1</v>
      </c>
      <c r="I73" s="66">
        <v>16.41</v>
      </c>
      <c r="J73" s="66">
        <v>62.6</v>
      </c>
      <c r="K73" s="56">
        <v>2</v>
      </c>
      <c r="L73" s="56">
        <v>2</v>
      </c>
      <c r="M73" s="28">
        <f>VLOOKUP(L73,'Stratification Schemes'!$J$2:$L$3,2,TRUE)</f>
        <v>9.59</v>
      </c>
      <c r="N73" s="28">
        <f>VLOOKUP(L73,'Stratification Schemes'!$J$2:$L$3,3,TRUE)</f>
        <v>10.42</v>
      </c>
      <c r="O73" s="28">
        <f t="shared" si="13"/>
        <v>2</v>
      </c>
      <c r="P73" s="28" t="s">
        <v>53</v>
      </c>
    </row>
    <row r="74" spans="1:16" x14ac:dyDescent="0.25">
      <c r="A74" s="59">
        <v>41069</v>
      </c>
      <c r="B74" s="13">
        <v>0.35760416666666667</v>
      </c>
      <c r="C74" s="33">
        <f t="shared" si="8"/>
        <v>41069.357604166667</v>
      </c>
      <c r="D74" s="33">
        <f t="shared" si="9"/>
        <v>41069.333333333336</v>
      </c>
      <c r="E74" s="37">
        <f t="shared" si="10"/>
        <v>8</v>
      </c>
      <c r="F74" s="33">
        <f t="shared" si="11"/>
        <v>41069.375</v>
      </c>
      <c r="G74" s="66" t="s">
        <v>16</v>
      </c>
      <c r="H74" s="57">
        <f t="shared" si="12"/>
        <v>1</v>
      </c>
      <c r="I74" s="35">
        <v>3.01</v>
      </c>
      <c r="J74" s="66">
        <v>39.6</v>
      </c>
      <c r="K74" s="56">
        <v>1</v>
      </c>
      <c r="L74" s="56">
        <v>2</v>
      </c>
      <c r="M74" s="28">
        <f>VLOOKUP(L74,'Stratification Schemes'!$J$2:$L$3,2,TRUE)</f>
        <v>9.59</v>
      </c>
      <c r="N74" s="28">
        <f>VLOOKUP(L74,'Stratification Schemes'!$J$2:$L$3,3,TRUE)</f>
        <v>10.42</v>
      </c>
      <c r="O74" s="28">
        <f t="shared" si="13"/>
        <v>2</v>
      </c>
      <c r="P74" s="28" t="s">
        <v>53</v>
      </c>
    </row>
    <row r="75" spans="1:16" x14ac:dyDescent="0.25">
      <c r="A75" s="14">
        <v>41069</v>
      </c>
      <c r="B75" s="13">
        <v>0.41195601851851849</v>
      </c>
      <c r="C75" s="33">
        <f t="shared" si="8"/>
        <v>41069.411956018521</v>
      </c>
      <c r="D75" s="33">
        <f t="shared" si="9"/>
        <v>41069.375</v>
      </c>
      <c r="E75" s="37">
        <f t="shared" si="10"/>
        <v>9</v>
      </c>
      <c r="F75" s="33">
        <f t="shared" si="11"/>
        <v>41069.375</v>
      </c>
      <c r="G75" s="66" t="s">
        <v>16</v>
      </c>
      <c r="H75" s="57">
        <f t="shared" si="12"/>
        <v>1</v>
      </c>
      <c r="I75" s="66">
        <v>15.34</v>
      </c>
      <c r="J75" s="66">
        <v>82</v>
      </c>
      <c r="K75" s="56">
        <v>2</v>
      </c>
      <c r="L75" s="56">
        <v>2</v>
      </c>
      <c r="M75" s="28">
        <f>VLOOKUP(L75,'Stratification Schemes'!$J$2:$L$3,2,TRUE)</f>
        <v>9.59</v>
      </c>
      <c r="N75" s="28">
        <f>VLOOKUP(L75,'Stratification Schemes'!$J$2:$L$3,3,TRUE)</f>
        <v>10.42</v>
      </c>
      <c r="O75" s="28">
        <f t="shared" si="13"/>
        <v>2</v>
      </c>
      <c r="P75" s="28" t="s">
        <v>53</v>
      </c>
    </row>
    <row r="76" spans="1:16" x14ac:dyDescent="0.25">
      <c r="A76" s="59">
        <v>41069</v>
      </c>
      <c r="B76" s="13">
        <v>0.56398148148148153</v>
      </c>
      <c r="C76" s="33">
        <f t="shared" si="8"/>
        <v>41069.563981481479</v>
      </c>
      <c r="D76" s="33">
        <f t="shared" si="9"/>
        <v>41069.541666666664</v>
      </c>
      <c r="E76" s="37">
        <f t="shared" si="10"/>
        <v>13</v>
      </c>
      <c r="F76" s="33">
        <f t="shared" si="11"/>
        <v>41069.625</v>
      </c>
      <c r="G76" s="66" t="s">
        <v>16</v>
      </c>
      <c r="H76" s="57">
        <f t="shared" si="12"/>
        <v>1</v>
      </c>
      <c r="I76" s="35">
        <v>1.35</v>
      </c>
      <c r="J76" s="66">
        <v>58.1</v>
      </c>
      <c r="K76" s="56">
        <v>1</v>
      </c>
      <c r="L76" s="56">
        <v>2</v>
      </c>
      <c r="M76" s="28">
        <f>VLOOKUP(L76,'Stratification Schemes'!$J$2:$L$3,2,TRUE)</f>
        <v>9.59</v>
      </c>
      <c r="N76" s="28">
        <f>VLOOKUP(L76,'Stratification Schemes'!$J$2:$L$3,3,TRUE)</f>
        <v>10.42</v>
      </c>
      <c r="O76" s="28">
        <f t="shared" si="13"/>
        <v>2</v>
      </c>
      <c r="P76" s="28" t="s">
        <v>53</v>
      </c>
    </row>
    <row r="77" spans="1:16" x14ac:dyDescent="0.25">
      <c r="A77" s="59">
        <v>41069</v>
      </c>
      <c r="B77" s="13">
        <v>0.68868055555555552</v>
      </c>
      <c r="C77" s="33">
        <f t="shared" si="8"/>
        <v>41069.688680555555</v>
      </c>
      <c r="D77" s="33">
        <f t="shared" si="9"/>
        <v>41069.666666666664</v>
      </c>
      <c r="E77" s="37">
        <f t="shared" si="10"/>
        <v>16</v>
      </c>
      <c r="F77" s="33">
        <f t="shared" si="11"/>
        <v>41069.75</v>
      </c>
      <c r="G77" s="66" t="s">
        <v>16</v>
      </c>
      <c r="H77" s="57">
        <f t="shared" si="12"/>
        <v>1</v>
      </c>
      <c r="I77" s="35">
        <v>4.3600000000000003</v>
      </c>
      <c r="J77" s="66">
        <v>93</v>
      </c>
      <c r="K77" s="56">
        <v>1</v>
      </c>
      <c r="L77" s="56">
        <v>2</v>
      </c>
      <c r="M77" s="28">
        <f>VLOOKUP(L77,'Stratification Schemes'!$J$2:$L$3,2,TRUE)</f>
        <v>9.59</v>
      </c>
      <c r="N77" s="28">
        <f>VLOOKUP(L77,'Stratification Schemes'!$J$2:$L$3,3,TRUE)</f>
        <v>10.42</v>
      </c>
      <c r="O77" s="28">
        <f t="shared" si="13"/>
        <v>2</v>
      </c>
      <c r="P77" s="28" t="s">
        <v>53</v>
      </c>
    </row>
    <row r="78" spans="1:16" x14ac:dyDescent="0.25">
      <c r="A78" s="59">
        <v>41069</v>
      </c>
      <c r="B78" s="13">
        <v>0.6960763888888889</v>
      </c>
      <c r="C78" s="33">
        <f t="shared" si="8"/>
        <v>41069.696076388886</v>
      </c>
      <c r="D78" s="33">
        <f t="shared" si="9"/>
        <v>41069.666666666664</v>
      </c>
      <c r="E78" s="37">
        <f t="shared" si="10"/>
        <v>16</v>
      </c>
      <c r="F78" s="33">
        <f t="shared" si="11"/>
        <v>41069.75</v>
      </c>
      <c r="G78" s="66" t="s">
        <v>16</v>
      </c>
      <c r="H78" s="57">
        <f t="shared" si="12"/>
        <v>1</v>
      </c>
      <c r="I78" s="35">
        <v>2.72</v>
      </c>
      <c r="J78" s="66">
        <v>63.1</v>
      </c>
      <c r="K78" s="56">
        <v>1</v>
      </c>
      <c r="L78" s="56">
        <v>2</v>
      </c>
      <c r="M78" s="28">
        <f>VLOOKUP(L78,'Stratification Schemes'!$J$2:$L$3,2,TRUE)</f>
        <v>9.59</v>
      </c>
      <c r="N78" s="28">
        <f>VLOOKUP(L78,'Stratification Schemes'!$J$2:$L$3,3,TRUE)</f>
        <v>10.42</v>
      </c>
      <c r="O78" s="28">
        <f t="shared" si="13"/>
        <v>2</v>
      </c>
      <c r="P78" s="28" t="s">
        <v>53</v>
      </c>
    </row>
    <row r="79" spans="1:16" x14ac:dyDescent="0.25">
      <c r="A79" s="14">
        <v>41070</v>
      </c>
      <c r="B79" s="13">
        <v>6.2488425925925926E-2</v>
      </c>
      <c r="C79" s="33">
        <f t="shared" si="8"/>
        <v>41070.062488425923</v>
      </c>
      <c r="D79" s="33">
        <f t="shared" si="9"/>
        <v>41070.041666666664</v>
      </c>
      <c r="E79" s="37">
        <f t="shared" si="10"/>
        <v>1</v>
      </c>
      <c r="F79" s="33">
        <f t="shared" si="11"/>
        <v>41070</v>
      </c>
      <c r="G79" s="66" t="s">
        <v>16</v>
      </c>
      <c r="H79" s="57">
        <f t="shared" si="12"/>
        <v>1</v>
      </c>
      <c r="I79" s="66">
        <v>15.99</v>
      </c>
      <c r="J79" s="66">
        <v>102.9</v>
      </c>
      <c r="K79" s="56">
        <v>2</v>
      </c>
      <c r="L79" s="56">
        <v>2</v>
      </c>
      <c r="M79" s="28">
        <f>VLOOKUP(L79,'Stratification Schemes'!$J$2:$L$3,2,TRUE)</f>
        <v>9.59</v>
      </c>
      <c r="N79" s="28">
        <f>VLOOKUP(L79,'Stratification Schemes'!$J$2:$L$3,3,TRUE)</f>
        <v>10.42</v>
      </c>
      <c r="O79" s="28">
        <f t="shared" si="13"/>
        <v>2</v>
      </c>
      <c r="P79" s="28" t="s">
        <v>53</v>
      </c>
    </row>
    <row r="80" spans="1:16" x14ac:dyDescent="0.25">
      <c r="A80" s="59">
        <v>41070</v>
      </c>
      <c r="B80" s="13">
        <v>6.7511574074074085E-2</v>
      </c>
      <c r="C80" s="33">
        <f t="shared" ref="C80:C111" si="14">A80+B80</f>
        <v>41070.067511574074</v>
      </c>
      <c r="D80" s="33">
        <f t="shared" si="9"/>
        <v>41070.041666666664</v>
      </c>
      <c r="E80" s="37">
        <f t="shared" si="10"/>
        <v>1</v>
      </c>
      <c r="F80" s="33">
        <f t="shared" si="11"/>
        <v>41070.125</v>
      </c>
      <c r="G80" s="66" t="s">
        <v>16</v>
      </c>
      <c r="H80" s="57">
        <f t="shared" si="12"/>
        <v>1</v>
      </c>
      <c r="I80" s="35">
        <v>2.42</v>
      </c>
      <c r="J80" s="66">
        <v>92.4</v>
      </c>
      <c r="K80" s="66">
        <v>1</v>
      </c>
      <c r="L80" s="66">
        <v>2</v>
      </c>
      <c r="M80" s="66">
        <f>VLOOKUP(L80,'Stratification Schemes'!$J$2:$L$3,2,TRUE)</f>
        <v>9.59</v>
      </c>
      <c r="N80" s="66">
        <f>VLOOKUP(L80,'Stratification Schemes'!$J$2:$L$3,3,TRUE)</f>
        <v>10.42</v>
      </c>
      <c r="O80" s="66">
        <f t="shared" si="13"/>
        <v>2</v>
      </c>
      <c r="P80" s="66" t="s">
        <v>53</v>
      </c>
    </row>
    <row r="81" spans="1:16" x14ac:dyDescent="0.25">
      <c r="A81" s="59">
        <v>41070</v>
      </c>
      <c r="B81" s="13">
        <v>0.18802083333333333</v>
      </c>
      <c r="C81" s="33">
        <f t="shared" si="14"/>
        <v>41070.188020833331</v>
      </c>
      <c r="D81" s="33">
        <f t="shared" si="9"/>
        <v>41070.166666666664</v>
      </c>
      <c r="E81" s="37">
        <f t="shared" si="10"/>
        <v>4</v>
      </c>
      <c r="F81" s="33">
        <f t="shared" si="11"/>
        <v>41070.25</v>
      </c>
      <c r="G81" s="66" t="s">
        <v>16</v>
      </c>
      <c r="H81" s="57">
        <f t="shared" si="12"/>
        <v>1</v>
      </c>
      <c r="I81" s="35">
        <v>1.23</v>
      </c>
      <c r="J81" s="66">
        <v>81.2</v>
      </c>
      <c r="K81" s="56">
        <v>1</v>
      </c>
      <c r="L81" s="56">
        <v>2</v>
      </c>
      <c r="M81" s="28">
        <f>VLOOKUP(L81,'Stratification Schemes'!$J$2:$L$3,2,TRUE)</f>
        <v>9.59</v>
      </c>
      <c r="N81" s="28">
        <f>VLOOKUP(L81,'Stratification Schemes'!$J$2:$L$3,3,TRUE)</f>
        <v>10.42</v>
      </c>
      <c r="O81" s="28">
        <f t="shared" si="13"/>
        <v>2</v>
      </c>
      <c r="P81" s="28" t="s">
        <v>53</v>
      </c>
    </row>
    <row r="82" spans="1:16" x14ac:dyDescent="0.25">
      <c r="A82" s="59">
        <v>41070</v>
      </c>
      <c r="B82" s="13">
        <v>0.21679398148148146</v>
      </c>
      <c r="C82" s="33">
        <f t="shared" si="14"/>
        <v>41070.216793981483</v>
      </c>
      <c r="D82" s="33">
        <f t="shared" si="9"/>
        <v>41070.208333333336</v>
      </c>
      <c r="E82" s="37">
        <f t="shared" si="10"/>
        <v>5</v>
      </c>
      <c r="F82" s="33">
        <f t="shared" si="11"/>
        <v>41070.25</v>
      </c>
      <c r="G82" s="66" t="s">
        <v>16</v>
      </c>
      <c r="H82" s="57">
        <f t="shared" si="12"/>
        <v>1</v>
      </c>
      <c r="I82" s="35">
        <v>2.74</v>
      </c>
      <c r="J82" s="66">
        <v>48</v>
      </c>
      <c r="K82" s="56">
        <v>1</v>
      </c>
      <c r="L82" s="56">
        <v>2</v>
      </c>
      <c r="M82" s="28">
        <f>VLOOKUP(L82,'Stratification Schemes'!$J$2:$L$3,2,TRUE)</f>
        <v>9.59</v>
      </c>
      <c r="N82" s="28">
        <f>VLOOKUP(L82,'Stratification Schemes'!$J$2:$L$3,3,TRUE)</f>
        <v>10.42</v>
      </c>
      <c r="O82" s="28">
        <f t="shared" si="13"/>
        <v>2</v>
      </c>
      <c r="P82" s="28" t="s">
        <v>53</v>
      </c>
    </row>
    <row r="83" spans="1:16" x14ac:dyDescent="0.25">
      <c r="A83" s="59">
        <v>41070</v>
      </c>
      <c r="B83" s="13">
        <v>0.32282407407407404</v>
      </c>
      <c r="C83" s="33">
        <f t="shared" si="14"/>
        <v>41070.322824074072</v>
      </c>
      <c r="D83" s="33">
        <f t="shared" si="9"/>
        <v>41070.291666666664</v>
      </c>
      <c r="E83" s="37">
        <f t="shared" si="10"/>
        <v>7</v>
      </c>
      <c r="F83" s="33">
        <f t="shared" si="11"/>
        <v>41070.375</v>
      </c>
      <c r="G83" s="66" t="s">
        <v>16</v>
      </c>
      <c r="H83" s="57">
        <f t="shared" si="12"/>
        <v>1</v>
      </c>
      <c r="I83" s="35">
        <v>10.07</v>
      </c>
      <c r="J83" s="66">
        <v>95.1</v>
      </c>
      <c r="K83" s="56">
        <v>1</v>
      </c>
      <c r="L83" s="56">
        <v>2</v>
      </c>
      <c r="M83" s="28">
        <f>VLOOKUP(L83,'Stratification Schemes'!$J$2:$L$3,2,TRUE)</f>
        <v>9.59</v>
      </c>
      <c r="N83" s="28">
        <f>VLOOKUP(L83,'Stratification Schemes'!$J$2:$L$3,3,TRUE)</f>
        <v>10.42</v>
      </c>
      <c r="O83" s="28">
        <f t="shared" si="13"/>
        <v>1</v>
      </c>
      <c r="P83" s="28" t="s">
        <v>53</v>
      </c>
    </row>
    <row r="84" spans="1:16" x14ac:dyDescent="0.25">
      <c r="A84" s="14">
        <v>41070</v>
      </c>
      <c r="B84" s="13">
        <v>0.33203703703703707</v>
      </c>
      <c r="C84" s="33">
        <f t="shared" si="14"/>
        <v>41070.332037037035</v>
      </c>
      <c r="D84" s="33">
        <f t="shared" si="9"/>
        <v>41070.291666666664</v>
      </c>
      <c r="E84" s="37">
        <f t="shared" si="10"/>
        <v>7</v>
      </c>
      <c r="F84" s="33">
        <f t="shared" si="11"/>
        <v>41070.375</v>
      </c>
      <c r="G84" s="66" t="s">
        <v>16</v>
      </c>
      <c r="H84" s="57">
        <f t="shared" si="12"/>
        <v>1</v>
      </c>
      <c r="I84" s="66">
        <v>15.81</v>
      </c>
      <c r="J84" s="66">
        <v>103.1</v>
      </c>
      <c r="K84" s="56">
        <v>2</v>
      </c>
      <c r="L84" s="56">
        <v>2</v>
      </c>
      <c r="M84" s="28">
        <f>VLOOKUP(L84,'Stratification Schemes'!$J$2:$L$3,2,TRUE)</f>
        <v>9.59</v>
      </c>
      <c r="N84" s="28">
        <f>VLOOKUP(L84,'Stratification Schemes'!$J$2:$L$3,3,TRUE)</f>
        <v>10.42</v>
      </c>
      <c r="O84" s="28">
        <f t="shared" si="13"/>
        <v>2</v>
      </c>
      <c r="P84" s="28" t="s">
        <v>53</v>
      </c>
    </row>
    <row r="85" spans="1:16" x14ac:dyDescent="0.25">
      <c r="A85" s="59">
        <v>41070</v>
      </c>
      <c r="B85" s="13">
        <v>0.3628703703703704</v>
      </c>
      <c r="C85" s="33">
        <f t="shared" si="14"/>
        <v>41070.362870370373</v>
      </c>
      <c r="D85" s="33">
        <f t="shared" si="9"/>
        <v>41070.333333333336</v>
      </c>
      <c r="E85" s="37">
        <f t="shared" si="10"/>
        <v>8</v>
      </c>
      <c r="F85" s="33">
        <f t="shared" si="11"/>
        <v>41070.375</v>
      </c>
      <c r="G85" s="66" t="s">
        <v>16</v>
      </c>
      <c r="H85" s="57">
        <f t="shared" si="12"/>
        <v>1</v>
      </c>
      <c r="I85" s="35">
        <v>4.33</v>
      </c>
      <c r="J85" s="66">
        <v>91.4</v>
      </c>
      <c r="K85" s="56">
        <v>1</v>
      </c>
      <c r="L85" s="56">
        <v>2</v>
      </c>
      <c r="M85" s="28">
        <f>VLOOKUP(L85,'Stratification Schemes'!$J$2:$L$3,2,TRUE)</f>
        <v>9.59</v>
      </c>
      <c r="N85" s="28">
        <f>VLOOKUP(L85,'Stratification Schemes'!$J$2:$L$3,3,TRUE)</f>
        <v>10.42</v>
      </c>
      <c r="O85" s="28">
        <f t="shared" si="13"/>
        <v>2</v>
      </c>
      <c r="P85" s="28" t="s">
        <v>53</v>
      </c>
    </row>
    <row r="86" spans="1:16" x14ac:dyDescent="0.25">
      <c r="A86" s="59">
        <v>41070</v>
      </c>
      <c r="B86" s="13">
        <v>0.44163194444444448</v>
      </c>
      <c r="C86" s="33">
        <f t="shared" si="14"/>
        <v>41070.441631944443</v>
      </c>
      <c r="D86" s="33">
        <f t="shared" si="9"/>
        <v>41070.416666666664</v>
      </c>
      <c r="E86" s="37">
        <f t="shared" si="10"/>
        <v>10</v>
      </c>
      <c r="F86" s="33">
        <f t="shared" si="11"/>
        <v>41070.5</v>
      </c>
      <c r="G86" s="66" t="s">
        <v>16</v>
      </c>
      <c r="H86" s="57">
        <f t="shared" si="12"/>
        <v>1</v>
      </c>
      <c r="I86" s="35">
        <v>2.93</v>
      </c>
      <c r="J86" s="66">
        <v>47.4</v>
      </c>
      <c r="K86" s="56">
        <v>1</v>
      </c>
      <c r="L86" s="56">
        <v>2</v>
      </c>
      <c r="M86" s="28">
        <f>VLOOKUP(L86,'Stratification Schemes'!$J$2:$L$3,2,TRUE)</f>
        <v>9.59</v>
      </c>
      <c r="N86" s="28">
        <f>VLOOKUP(L86,'Stratification Schemes'!$J$2:$L$3,3,TRUE)</f>
        <v>10.42</v>
      </c>
      <c r="O86" s="28">
        <f t="shared" si="13"/>
        <v>2</v>
      </c>
      <c r="P86" s="28" t="s">
        <v>53</v>
      </c>
    </row>
    <row r="87" spans="1:16" x14ac:dyDescent="0.25">
      <c r="A87" s="59">
        <v>41070</v>
      </c>
      <c r="B87" s="13">
        <v>0.64848379629629627</v>
      </c>
      <c r="C87" s="33">
        <f t="shared" si="14"/>
        <v>41070.6484837963</v>
      </c>
      <c r="D87" s="33">
        <f t="shared" si="9"/>
        <v>41070.625</v>
      </c>
      <c r="E87" s="37">
        <f t="shared" si="10"/>
        <v>15</v>
      </c>
      <c r="F87" s="33">
        <f t="shared" si="11"/>
        <v>41070.625</v>
      </c>
      <c r="G87" s="66" t="s">
        <v>16</v>
      </c>
      <c r="H87" s="57">
        <f t="shared" si="12"/>
        <v>1</v>
      </c>
      <c r="I87" s="35">
        <v>1.56</v>
      </c>
      <c r="J87" s="66">
        <v>54.7</v>
      </c>
      <c r="K87" s="56">
        <v>1</v>
      </c>
      <c r="L87" s="56">
        <v>2</v>
      </c>
      <c r="M87" s="28">
        <f>VLOOKUP(L87,'Stratification Schemes'!$J$2:$L$3,2,TRUE)</f>
        <v>9.59</v>
      </c>
      <c r="N87" s="28">
        <f>VLOOKUP(L87,'Stratification Schemes'!$J$2:$L$3,3,TRUE)</f>
        <v>10.42</v>
      </c>
      <c r="O87" s="28">
        <f t="shared" si="13"/>
        <v>2</v>
      </c>
      <c r="P87" s="28" t="s">
        <v>53</v>
      </c>
    </row>
    <row r="88" spans="1:16" x14ac:dyDescent="0.25">
      <c r="A88" s="59">
        <v>41070</v>
      </c>
      <c r="B88" s="13">
        <v>0.75141203703703707</v>
      </c>
      <c r="C88" s="33">
        <f t="shared" si="14"/>
        <v>41070.75141203704</v>
      </c>
      <c r="D88" s="33">
        <f t="shared" si="9"/>
        <v>41070.75</v>
      </c>
      <c r="E88" s="37">
        <f t="shared" si="10"/>
        <v>18</v>
      </c>
      <c r="F88" s="33">
        <f t="shared" si="11"/>
        <v>41070.75</v>
      </c>
      <c r="G88" s="66" t="s">
        <v>16</v>
      </c>
      <c r="H88" s="57">
        <f t="shared" si="12"/>
        <v>1</v>
      </c>
      <c r="I88" s="35">
        <v>2.08</v>
      </c>
      <c r="J88" s="66">
        <v>45.6</v>
      </c>
      <c r="K88" s="56">
        <v>1</v>
      </c>
      <c r="L88" s="56">
        <v>2</v>
      </c>
      <c r="M88" s="28">
        <f>VLOOKUP(L88,'Stratification Schemes'!$J$2:$L$3,2,TRUE)</f>
        <v>9.59</v>
      </c>
      <c r="N88" s="28">
        <f>VLOOKUP(L88,'Stratification Schemes'!$J$2:$L$3,3,TRUE)</f>
        <v>10.42</v>
      </c>
      <c r="O88" s="28">
        <f t="shared" si="13"/>
        <v>2</v>
      </c>
      <c r="P88" s="28" t="s">
        <v>53</v>
      </c>
    </row>
    <row r="89" spans="1:16" x14ac:dyDescent="0.25">
      <c r="A89" s="59">
        <v>41070</v>
      </c>
      <c r="B89" s="13">
        <v>0.7745023148148148</v>
      </c>
      <c r="C89" s="33">
        <f t="shared" si="14"/>
        <v>41070.774502314816</v>
      </c>
      <c r="D89" s="33">
        <f t="shared" si="9"/>
        <v>41070.75</v>
      </c>
      <c r="E89" s="37">
        <f t="shared" si="10"/>
        <v>18</v>
      </c>
      <c r="F89" s="33">
        <f t="shared" si="11"/>
        <v>41070.75</v>
      </c>
      <c r="G89" s="66" t="s">
        <v>16</v>
      </c>
      <c r="H89" s="57">
        <f t="shared" si="12"/>
        <v>1</v>
      </c>
      <c r="I89" s="35">
        <v>2.3199999999999998</v>
      </c>
      <c r="J89" s="66">
        <v>51.3</v>
      </c>
      <c r="K89" s="56">
        <v>1</v>
      </c>
      <c r="L89" s="56">
        <v>2</v>
      </c>
      <c r="M89" s="28">
        <f>VLOOKUP(L89,'Stratification Schemes'!$J$2:$L$3,2,TRUE)</f>
        <v>9.59</v>
      </c>
      <c r="N89" s="28">
        <f>VLOOKUP(L89,'Stratification Schemes'!$J$2:$L$3,3,TRUE)</f>
        <v>10.42</v>
      </c>
      <c r="O89" s="28">
        <f t="shared" si="13"/>
        <v>2</v>
      </c>
      <c r="P89" s="28" t="s">
        <v>53</v>
      </c>
    </row>
    <row r="90" spans="1:16" x14ac:dyDescent="0.25">
      <c r="A90" s="14">
        <v>41070</v>
      </c>
      <c r="B90" s="13">
        <v>0.91368055555555561</v>
      </c>
      <c r="C90" s="33">
        <f t="shared" si="14"/>
        <v>41070.913680555554</v>
      </c>
      <c r="D90" s="33">
        <f t="shared" si="9"/>
        <v>41070.875</v>
      </c>
      <c r="E90" s="37">
        <f t="shared" si="10"/>
        <v>21</v>
      </c>
      <c r="F90" s="33">
        <f t="shared" si="11"/>
        <v>41070.875</v>
      </c>
      <c r="G90" s="66" t="s">
        <v>16</v>
      </c>
      <c r="H90" s="57">
        <f t="shared" si="12"/>
        <v>1</v>
      </c>
      <c r="I90" s="66">
        <v>11.36</v>
      </c>
      <c r="J90" s="66">
        <v>53.6</v>
      </c>
      <c r="K90" s="66">
        <v>2</v>
      </c>
      <c r="L90" s="66">
        <v>2</v>
      </c>
      <c r="M90" s="66">
        <f>VLOOKUP(L90,'Stratification Schemes'!$J$2:$L$3,2,TRUE)</f>
        <v>9.59</v>
      </c>
      <c r="N90" s="66">
        <f>VLOOKUP(L90,'Stratification Schemes'!$J$2:$L$3,3,TRUE)</f>
        <v>10.42</v>
      </c>
      <c r="O90" s="66">
        <f t="shared" si="13"/>
        <v>2</v>
      </c>
      <c r="P90" s="66" t="s">
        <v>53</v>
      </c>
    </row>
    <row r="91" spans="1:16" x14ac:dyDescent="0.25">
      <c r="A91" s="59">
        <v>41071</v>
      </c>
      <c r="B91" s="13">
        <v>1.03125E-2</v>
      </c>
      <c r="C91" s="33">
        <f t="shared" si="14"/>
        <v>41071.010312500002</v>
      </c>
      <c r="D91" s="33">
        <f t="shared" si="9"/>
        <v>41071</v>
      </c>
      <c r="E91" s="37">
        <f t="shared" si="10"/>
        <v>0</v>
      </c>
      <c r="F91" s="33">
        <f t="shared" si="11"/>
        <v>41071</v>
      </c>
      <c r="G91" s="66" t="s">
        <v>16</v>
      </c>
      <c r="H91" s="57">
        <f t="shared" si="12"/>
        <v>1</v>
      </c>
      <c r="I91" s="35">
        <v>0.9</v>
      </c>
      <c r="J91" s="66">
        <v>69.3</v>
      </c>
      <c r="K91" s="56">
        <v>1</v>
      </c>
      <c r="L91" s="56">
        <v>2</v>
      </c>
      <c r="M91" s="28">
        <f>VLOOKUP(L91,'Stratification Schemes'!$J$2:$L$3,2,TRUE)</f>
        <v>9.59</v>
      </c>
      <c r="N91" s="28">
        <f>VLOOKUP(L91,'Stratification Schemes'!$J$2:$L$3,3,TRUE)</f>
        <v>10.42</v>
      </c>
      <c r="O91" s="28">
        <f t="shared" si="13"/>
        <v>2</v>
      </c>
      <c r="P91" s="28" t="s">
        <v>53</v>
      </c>
    </row>
    <row r="92" spans="1:16" x14ac:dyDescent="0.25">
      <c r="A92" s="59">
        <v>41071</v>
      </c>
      <c r="B92" s="13">
        <v>5.1527777777777777E-2</v>
      </c>
      <c r="C92" s="33">
        <f t="shared" si="14"/>
        <v>41071.051527777781</v>
      </c>
      <c r="D92" s="33">
        <f t="shared" si="9"/>
        <v>41071.041666666664</v>
      </c>
      <c r="E92" s="37">
        <f t="shared" si="10"/>
        <v>1</v>
      </c>
      <c r="F92" s="33">
        <f t="shared" si="11"/>
        <v>41071</v>
      </c>
      <c r="G92" s="66" t="s">
        <v>16</v>
      </c>
      <c r="H92" s="57">
        <f t="shared" si="12"/>
        <v>1</v>
      </c>
      <c r="I92" s="35">
        <v>2.95</v>
      </c>
      <c r="J92" s="66">
        <v>73.900000000000006</v>
      </c>
      <c r="K92" s="66">
        <v>1</v>
      </c>
      <c r="L92" s="66">
        <v>2</v>
      </c>
      <c r="M92" s="66">
        <f>VLOOKUP(L92,'Stratification Schemes'!$J$2:$L$3,2,TRUE)</f>
        <v>9.59</v>
      </c>
      <c r="N92" s="66">
        <f>VLOOKUP(L92,'Stratification Schemes'!$J$2:$L$3,3,TRUE)</f>
        <v>10.42</v>
      </c>
      <c r="O92" s="66">
        <f t="shared" si="13"/>
        <v>2</v>
      </c>
      <c r="P92" s="66" t="s">
        <v>53</v>
      </c>
    </row>
    <row r="93" spans="1:16" x14ac:dyDescent="0.25">
      <c r="A93" s="59">
        <v>41071</v>
      </c>
      <c r="B93" s="13">
        <v>6.4953703703703694E-2</v>
      </c>
      <c r="C93" s="33">
        <f t="shared" si="14"/>
        <v>41071.064953703702</v>
      </c>
      <c r="D93" s="33">
        <f t="shared" si="9"/>
        <v>41071.041666666664</v>
      </c>
      <c r="E93" s="37">
        <f t="shared" si="10"/>
        <v>1</v>
      </c>
      <c r="F93" s="33">
        <f t="shared" si="11"/>
        <v>41071.125</v>
      </c>
      <c r="G93" s="66" t="s">
        <v>16</v>
      </c>
      <c r="H93" s="57">
        <f t="shared" si="12"/>
        <v>1</v>
      </c>
      <c r="I93" s="35">
        <v>3.5</v>
      </c>
      <c r="J93" s="66">
        <v>75.400000000000006</v>
      </c>
      <c r="K93" s="56">
        <v>1</v>
      </c>
      <c r="L93" s="56">
        <v>2</v>
      </c>
      <c r="M93" s="28">
        <f>VLOOKUP(L93,'Stratification Schemes'!$J$2:$L$3,2,TRUE)</f>
        <v>9.59</v>
      </c>
      <c r="N93" s="28">
        <f>VLOOKUP(L93,'Stratification Schemes'!$J$2:$L$3,3,TRUE)</f>
        <v>10.42</v>
      </c>
      <c r="O93" s="28">
        <f t="shared" si="13"/>
        <v>2</v>
      </c>
      <c r="P93" s="28" t="s">
        <v>53</v>
      </c>
    </row>
    <row r="94" spans="1:16" x14ac:dyDescent="0.25">
      <c r="A94" s="59">
        <v>41071</v>
      </c>
      <c r="B94" s="13">
        <v>7.0462962962962963E-2</v>
      </c>
      <c r="C94" s="33">
        <f t="shared" si="14"/>
        <v>41071.070462962962</v>
      </c>
      <c r="D94" s="33">
        <f t="shared" si="9"/>
        <v>41071.041666666664</v>
      </c>
      <c r="E94" s="37">
        <f t="shared" si="10"/>
        <v>1</v>
      </c>
      <c r="F94" s="33">
        <f t="shared" si="11"/>
        <v>41071.125</v>
      </c>
      <c r="G94" s="66" t="s">
        <v>16</v>
      </c>
      <c r="H94" s="57">
        <f t="shared" si="12"/>
        <v>1</v>
      </c>
      <c r="I94" s="35">
        <v>1.57</v>
      </c>
      <c r="J94" s="66">
        <v>60.2</v>
      </c>
      <c r="K94" s="56">
        <v>1</v>
      </c>
      <c r="L94" s="56">
        <v>2</v>
      </c>
      <c r="M94" s="28">
        <f>VLOOKUP(L94,'Stratification Schemes'!$J$2:$L$3,2,TRUE)</f>
        <v>9.59</v>
      </c>
      <c r="N94" s="28">
        <f>VLOOKUP(L94,'Stratification Schemes'!$J$2:$L$3,3,TRUE)</f>
        <v>10.42</v>
      </c>
      <c r="O94" s="28">
        <f t="shared" si="13"/>
        <v>2</v>
      </c>
      <c r="P94" s="28" t="s">
        <v>53</v>
      </c>
    </row>
    <row r="95" spans="1:16" x14ac:dyDescent="0.25">
      <c r="A95" s="59">
        <v>41071</v>
      </c>
      <c r="B95" s="13">
        <v>7.166666666666667E-2</v>
      </c>
      <c r="C95" s="33">
        <f t="shared" si="14"/>
        <v>41071.071666666663</v>
      </c>
      <c r="D95" s="33">
        <f t="shared" si="9"/>
        <v>41071.041666666664</v>
      </c>
      <c r="E95" s="37">
        <f t="shared" si="10"/>
        <v>1</v>
      </c>
      <c r="F95" s="33">
        <f t="shared" si="11"/>
        <v>41071.125</v>
      </c>
      <c r="G95" s="66" t="s">
        <v>16</v>
      </c>
      <c r="H95" s="57">
        <f t="shared" si="12"/>
        <v>1</v>
      </c>
      <c r="I95" s="35">
        <v>7.04</v>
      </c>
      <c r="J95" s="66">
        <v>97</v>
      </c>
      <c r="K95" s="56">
        <v>1</v>
      </c>
      <c r="L95" s="56">
        <v>2</v>
      </c>
      <c r="M95" s="28">
        <f>VLOOKUP(L95,'Stratification Schemes'!$J$2:$L$3,2,TRUE)</f>
        <v>9.59</v>
      </c>
      <c r="N95" s="28">
        <f>VLOOKUP(L95,'Stratification Schemes'!$J$2:$L$3,3,TRUE)</f>
        <v>10.42</v>
      </c>
      <c r="O95" s="28">
        <f t="shared" si="13"/>
        <v>2</v>
      </c>
      <c r="P95" s="28" t="s">
        <v>53</v>
      </c>
    </row>
    <row r="96" spans="1:16" x14ac:dyDescent="0.25">
      <c r="A96" s="59">
        <v>41071</v>
      </c>
      <c r="B96" s="13">
        <v>8.6192129629629632E-2</v>
      </c>
      <c r="C96" s="33">
        <f t="shared" si="14"/>
        <v>41071.086192129631</v>
      </c>
      <c r="D96" s="33">
        <f t="shared" si="9"/>
        <v>41071.083333333336</v>
      </c>
      <c r="E96" s="37">
        <f t="shared" si="10"/>
        <v>2</v>
      </c>
      <c r="F96" s="33">
        <f t="shared" si="11"/>
        <v>41071.125</v>
      </c>
      <c r="G96" s="66" t="s">
        <v>16</v>
      </c>
      <c r="H96" s="57">
        <f t="shared" si="12"/>
        <v>1</v>
      </c>
      <c r="I96" s="35">
        <v>8.85</v>
      </c>
      <c r="J96" s="66">
        <v>102.9</v>
      </c>
      <c r="K96" s="56">
        <v>1</v>
      </c>
      <c r="L96" s="56">
        <v>2</v>
      </c>
      <c r="M96" s="28">
        <f>VLOOKUP(L96,'Stratification Schemes'!$J$2:$L$3,2,TRUE)</f>
        <v>9.59</v>
      </c>
      <c r="N96" s="28">
        <f>VLOOKUP(L96,'Stratification Schemes'!$J$2:$L$3,3,TRUE)</f>
        <v>10.42</v>
      </c>
      <c r="O96" s="28">
        <f t="shared" si="13"/>
        <v>2</v>
      </c>
      <c r="P96" s="28" t="s">
        <v>53</v>
      </c>
    </row>
    <row r="97" spans="1:16" x14ac:dyDescent="0.25">
      <c r="A97" s="59">
        <v>41071</v>
      </c>
      <c r="B97" s="13">
        <v>8.7858796296296296E-2</v>
      </c>
      <c r="C97" s="33">
        <f t="shared" si="14"/>
        <v>41071.087858796294</v>
      </c>
      <c r="D97" s="33">
        <f t="shared" si="9"/>
        <v>41071.083333333336</v>
      </c>
      <c r="E97" s="37">
        <f t="shared" si="10"/>
        <v>2</v>
      </c>
      <c r="F97" s="33">
        <f t="shared" si="11"/>
        <v>41071.125</v>
      </c>
      <c r="G97" s="66" t="s">
        <v>16</v>
      </c>
      <c r="H97" s="57">
        <f t="shared" si="12"/>
        <v>1</v>
      </c>
      <c r="I97" s="35">
        <v>7.91</v>
      </c>
      <c r="J97" s="66">
        <v>63.6</v>
      </c>
      <c r="K97" s="56">
        <v>1</v>
      </c>
      <c r="L97" s="56">
        <v>2</v>
      </c>
      <c r="M97" s="28">
        <f>VLOOKUP(L97,'Stratification Schemes'!$J$2:$L$3,2,TRUE)</f>
        <v>9.59</v>
      </c>
      <c r="N97" s="28">
        <f>VLOOKUP(L97,'Stratification Schemes'!$J$2:$L$3,3,TRUE)</f>
        <v>10.42</v>
      </c>
      <c r="O97" s="28">
        <f t="shared" si="13"/>
        <v>2</v>
      </c>
      <c r="P97" s="28" t="s">
        <v>53</v>
      </c>
    </row>
    <row r="98" spans="1:16" x14ac:dyDescent="0.25">
      <c r="A98" s="59">
        <v>41071</v>
      </c>
      <c r="B98" s="13">
        <v>8.9490740740740746E-2</v>
      </c>
      <c r="C98" s="33">
        <f t="shared" si="14"/>
        <v>41071.089490740742</v>
      </c>
      <c r="D98" s="33">
        <f t="shared" si="9"/>
        <v>41071.083333333336</v>
      </c>
      <c r="E98" s="37">
        <f t="shared" si="10"/>
        <v>2</v>
      </c>
      <c r="F98" s="33">
        <f t="shared" si="11"/>
        <v>41071.125</v>
      </c>
      <c r="G98" s="66" t="s">
        <v>16</v>
      </c>
      <c r="H98" s="57">
        <f t="shared" si="12"/>
        <v>1</v>
      </c>
      <c r="I98" s="35">
        <v>3.25</v>
      </c>
      <c r="J98" s="66">
        <v>68.900000000000006</v>
      </c>
      <c r="K98" s="66">
        <v>1</v>
      </c>
      <c r="L98" s="66">
        <v>2</v>
      </c>
      <c r="M98" s="66">
        <f>VLOOKUP(L98,'Stratification Schemes'!$J$2:$L$3,2,TRUE)</f>
        <v>9.59</v>
      </c>
      <c r="N98" s="66">
        <f>VLOOKUP(L98,'Stratification Schemes'!$J$2:$L$3,3,TRUE)</f>
        <v>10.42</v>
      </c>
      <c r="O98" s="66">
        <f t="shared" si="13"/>
        <v>2</v>
      </c>
      <c r="P98" s="66" t="s">
        <v>53</v>
      </c>
    </row>
    <row r="99" spans="1:16" x14ac:dyDescent="0.25">
      <c r="A99" s="59">
        <v>41071</v>
      </c>
      <c r="B99" s="13">
        <v>9.1898148148148159E-2</v>
      </c>
      <c r="C99" s="33">
        <f t="shared" si="14"/>
        <v>41071.091898148145</v>
      </c>
      <c r="D99" s="33">
        <f t="shared" si="9"/>
        <v>41071.083333333336</v>
      </c>
      <c r="E99" s="37">
        <f t="shared" si="10"/>
        <v>2</v>
      </c>
      <c r="F99" s="33">
        <f t="shared" si="11"/>
        <v>41071.125</v>
      </c>
      <c r="G99" s="66" t="s">
        <v>16</v>
      </c>
      <c r="H99" s="57">
        <f t="shared" si="12"/>
        <v>1</v>
      </c>
      <c r="I99" s="35">
        <v>9.84</v>
      </c>
      <c r="J99" s="66">
        <v>105.6</v>
      </c>
      <c r="K99" s="66">
        <v>1</v>
      </c>
      <c r="L99" s="66">
        <v>2</v>
      </c>
      <c r="M99" s="66">
        <f>VLOOKUP(L99,'Stratification Schemes'!$J$2:$L$3,2,TRUE)</f>
        <v>9.59</v>
      </c>
      <c r="N99" s="66">
        <f>VLOOKUP(L99,'Stratification Schemes'!$J$2:$L$3,3,TRUE)</f>
        <v>10.42</v>
      </c>
      <c r="O99" s="66">
        <f t="shared" si="13"/>
        <v>1</v>
      </c>
      <c r="P99" s="66" t="s">
        <v>53</v>
      </c>
    </row>
    <row r="100" spans="1:16" x14ac:dyDescent="0.25">
      <c r="A100" s="14">
        <v>41071</v>
      </c>
      <c r="B100" s="13">
        <v>9.6539351851851848E-2</v>
      </c>
      <c r="C100" s="33">
        <f t="shared" si="14"/>
        <v>41071.096539351849</v>
      </c>
      <c r="D100" s="33">
        <f t="shared" si="9"/>
        <v>41071.083333333336</v>
      </c>
      <c r="E100" s="37">
        <f t="shared" si="10"/>
        <v>2</v>
      </c>
      <c r="F100" s="33">
        <f t="shared" si="11"/>
        <v>41071.125</v>
      </c>
      <c r="G100" s="66" t="s">
        <v>16</v>
      </c>
      <c r="H100" s="57">
        <f t="shared" si="12"/>
        <v>1</v>
      </c>
      <c r="I100" s="66">
        <v>10.15</v>
      </c>
      <c r="J100" s="66">
        <v>93.7</v>
      </c>
      <c r="K100" s="56">
        <v>2</v>
      </c>
      <c r="L100" s="56">
        <v>2</v>
      </c>
      <c r="M100" s="28">
        <f>VLOOKUP(L100,'Stratification Schemes'!$J$2:$L$3,2,TRUE)</f>
        <v>9.59</v>
      </c>
      <c r="N100" s="28">
        <f>VLOOKUP(L100,'Stratification Schemes'!$J$2:$L$3,3,TRUE)</f>
        <v>10.42</v>
      </c>
      <c r="O100" s="28">
        <f t="shared" si="13"/>
        <v>1</v>
      </c>
      <c r="P100" s="28" t="s">
        <v>53</v>
      </c>
    </row>
    <row r="101" spans="1:16" x14ac:dyDescent="0.25">
      <c r="A101" s="59">
        <v>41071</v>
      </c>
      <c r="B101" s="13">
        <v>0.22958333333333333</v>
      </c>
      <c r="C101" s="33">
        <f t="shared" si="14"/>
        <v>41071.229583333334</v>
      </c>
      <c r="D101" s="33">
        <f t="shared" si="9"/>
        <v>41071.208333333336</v>
      </c>
      <c r="E101" s="37">
        <f t="shared" si="10"/>
        <v>5</v>
      </c>
      <c r="F101" s="33">
        <f t="shared" si="11"/>
        <v>41071.25</v>
      </c>
      <c r="G101" s="66" t="s">
        <v>16</v>
      </c>
      <c r="H101" s="57">
        <f t="shared" si="12"/>
        <v>1</v>
      </c>
      <c r="I101" s="35">
        <v>1.77</v>
      </c>
      <c r="J101" s="66">
        <v>57.8</v>
      </c>
      <c r="K101" s="66">
        <v>1</v>
      </c>
      <c r="L101" s="66">
        <v>2</v>
      </c>
      <c r="M101" s="66">
        <f>VLOOKUP(L101,'Stratification Schemes'!$J$2:$L$3,2,TRUE)</f>
        <v>9.59</v>
      </c>
      <c r="N101" s="66">
        <f>VLOOKUP(L101,'Stratification Schemes'!$J$2:$L$3,3,TRUE)</f>
        <v>10.42</v>
      </c>
      <c r="O101" s="66">
        <f t="shared" si="13"/>
        <v>2</v>
      </c>
      <c r="P101" s="66" t="s">
        <v>53</v>
      </c>
    </row>
    <row r="102" spans="1:16" x14ac:dyDescent="0.25">
      <c r="A102" s="59">
        <v>41071</v>
      </c>
      <c r="B102" s="13">
        <v>0.23905092592592592</v>
      </c>
      <c r="C102" s="33">
        <f t="shared" si="14"/>
        <v>41071.239050925928</v>
      </c>
      <c r="D102" s="33">
        <f t="shared" si="9"/>
        <v>41071.208333333336</v>
      </c>
      <c r="E102" s="37">
        <f t="shared" si="10"/>
        <v>5</v>
      </c>
      <c r="F102" s="33">
        <f t="shared" si="11"/>
        <v>41071.25</v>
      </c>
      <c r="G102" s="66" t="s">
        <v>16</v>
      </c>
      <c r="H102" s="57">
        <f t="shared" si="12"/>
        <v>1</v>
      </c>
      <c r="I102" s="35">
        <v>5.18</v>
      </c>
      <c r="J102" s="66">
        <v>76.2</v>
      </c>
      <c r="K102" s="56">
        <v>1</v>
      </c>
      <c r="L102" s="56">
        <v>2</v>
      </c>
      <c r="M102" s="28">
        <f>VLOOKUP(L102,'Stratification Schemes'!$J$2:$L$3,2,TRUE)</f>
        <v>9.59</v>
      </c>
      <c r="N102" s="28">
        <f>VLOOKUP(L102,'Stratification Schemes'!$J$2:$L$3,3,TRUE)</f>
        <v>10.42</v>
      </c>
      <c r="O102" s="28">
        <f t="shared" si="13"/>
        <v>2</v>
      </c>
      <c r="P102" s="28" t="s">
        <v>53</v>
      </c>
    </row>
    <row r="103" spans="1:16" x14ac:dyDescent="0.25">
      <c r="A103" s="59">
        <v>41071</v>
      </c>
      <c r="B103" s="13">
        <v>0.25462962962962959</v>
      </c>
      <c r="C103" s="33">
        <f t="shared" si="14"/>
        <v>41071.254629629628</v>
      </c>
      <c r="D103" s="33">
        <f t="shared" si="9"/>
        <v>41071.25</v>
      </c>
      <c r="E103" s="37">
        <f t="shared" si="10"/>
        <v>6</v>
      </c>
      <c r="F103" s="33">
        <f t="shared" si="11"/>
        <v>41071.25</v>
      </c>
      <c r="G103" s="66" t="s">
        <v>16</v>
      </c>
      <c r="H103" s="57">
        <f t="shared" si="12"/>
        <v>1</v>
      </c>
      <c r="I103" s="35">
        <v>1.93</v>
      </c>
      <c r="J103" s="66">
        <v>51.5</v>
      </c>
      <c r="K103" s="56">
        <v>1</v>
      </c>
      <c r="L103" s="56">
        <v>2</v>
      </c>
      <c r="M103" s="28">
        <f>VLOOKUP(L103,'Stratification Schemes'!$J$2:$L$3,2,TRUE)</f>
        <v>9.59</v>
      </c>
      <c r="N103" s="28">
        <f>VLOOKUP(L103,'Stratification Schemes'!$J$2:$L$3,3,TRUE)</f>
        <v>10.42</v>
      </c>
      <c r="O103" s="28">
        <f t="shared" si="13"/>
        <v>2</v>
      </c>
      <c r="P103" s="28" t="s">
        <v>53</v>
      </c>
    </row>
    <row r="104" spans="1:16" x14ac:dyDescent="0.25">
      <c r="A104" s="59">
        <v>41071</v>
      </c>
      <c r="B104" s="13">
        <v>0.38496527777777773</v>
      </c>
      <c r="C104" s="33">
        <f t="shared" si="14"/>
        <v>41071.384965277779</v>
      </c>
      <c r="D104" s="33">
        <f t="shared" si="9"/>
        <v>41071.375</v>
      </c>
      <c r="E104" s="37">
        <f t="shared" si="10"/>
        <v>9</v>
      </c>
      <c r="F104" s="33">
        <f t="shared" si="11"/>
        <v>41071.375</v>
      </c>
      <c r="G104" s="66" t="s">
        <v>23</v>
      </c>
      <c r="H104" s="57">
        <f t="shared" si="12"/>
        <v>-1</v>
      </c>
      <c r="I104" s="35">
        <v>2.86</v>
      </c>
      <c r="J104" s="66">
        <v>42.8</v>
      </c>
      <c r="K104" s="56">
        <v>1</v>
      </c>
      <c r="L104" s="56">
        <v>2</v>
      </c>
      <c r="M104" s="28">
        <f>VLOOKUP(L104,'Stratification Schemes'!$J$2:$L$3,2,TRUE)</f>
        <v>9.59</v>
      </c>
      <c r="N104" s="28">
        <f>VLOOKUP(L104,'Stratification Schemes'!$J$2:$L$3,3,TRUE)</f>
        <v>10.42</v>
      </c>
      <c r="O104" s="28">
        <f t="shared" si="13"/>
        <v>-2</v>
      </c>
      <c r="P104" s="28" t="s">
        <v>53</v>
      </c>
    </row>
    <row r="105" spans="1:16" x14ac:dyDescent="0.25">
      <c r="A105" s="59">
        <v>41071</v>
      </c>
      <c r="B105" s="13">
        <v>0.40506944444444443</v>
      </c>
      <c r="C105" s="33">
        <f t="shared" si="14"/>
        <v>41071.405069444445</v>
      </c>
      <c r="D105" s="33">
        <f t="shared" si="9"/>
        <v>41071.375</v>
      </c>
      <c r="E105" s="37">
        <f t="shared" si="10"/>
        <v>9</v>
      </c>
      <c r="F105" s="33">
        <f t="shared" si="11"/>
        <v>41071.375</v>
      </c>
      <c r="G105" s="66" t="s">
        <v>16</v>
      </c>
      <c r="H105" s="57">
        <f t="shared" si="12"/>
        <v>1</v>
      </c>
      <c r="I105" s="35">
        <v>4.43</v>
      </c>
      <c r="J105" s="66">
        <v>79.7</v>
      </c>
      <c r="K105" s="56">
        <v>1</v>
      </c>
      <c r="L105" s="56">
        <v>2</v>
      </c>
      <c r="M105" s="28">
        <f>VLOOKUP(L105,'Stratification Schemes'!$J$2:$L$3,2,TRUE)</f>
        <v>9.59</v>
      </c>
      <c r="N105" s="28">
        <f>VLOOKUP(L105,'Stratification Schemes'!$J$2:$L$3,3,TRUE)</f>
        <v>10.42</v>
      </c>
      <c r="O105" s="28">
        <f t="shared" si="13"/>
        <v>2</v>
      </c>
      <c r="P105" s="28" t="s">
        <v>53</v>
      </c>
    </row>
    <row r="106" spans="1:16" x14ac:dyDescent="0.25">
      <c r="A106" s="59">
        <v>41071</v>
      </c>
      <c r="B106" s="13">
        <v>0.48583333333333334</v>
      </c>
      <c r="C106" s="33">
        <f t="shared" si="14"/>
        <v>41071.485833333332</v>
      </c>
      <c r="D106" s="33">
        <f t="shared" si="9"/>
        <v>41071.458333333336</v>
      </c>
      <c r="E106" s="37">
        <f t="shared" si="10"/>
        <v>11</v>
      </c>
      <c r="F106" s="33">
        <f t="shared" si="11"/>
        <v>41071.5</v>
      </c>
      <c r="G106" s="66" t="s">
        <v>16</v>
      </c>
      <c r="H106" s="57">
        <f t="shared" si="12"/>
        <v>1</v>
      </c>
      <c r="I106" s="35">
        <v>7.95</v>
      </c>
      <c r="J106" s="66">
        <v>70.900000000000006</v>
      </c>
      <c r="K106" s="56">
        <v>1</v>
      </c>
      <c r="L106" s="56">
        <v>2</v>
      </c>
      <c r="M106" s="28">
        <f>VLOOKUP(L106,'Stratification Schemes'!$J$2:$L$3,2,TRUE)</f>
        <v>9.59</v>
      </c>
      <c r="N106" s="28">
        <f>VLOOKUP(L106,'Stratification Schemes'!$J$2:$L$3,3,TRUE)</f>
        <v>10.42</v>
      </c>
      <c r="O106" s="28">
        <f t="shared" si="13"/>
        <v>2</v>
      </c>
      <c r="P106" s="28" t="s">
        <v>53</v>
      </c>
    </row>
    <row r="107" spans="1:16" x14ac:dyDescent="0.25">
      <c r="A107" s="59">
        <v>41071</v>
      </c>
      <c r="B107" s="13">
        <v>0.50420138888888888</v>
      </c>
      <c r="C107" s="33">
        <f t="shared" si="14"/>
        <v>41071.504201388889</v>
      </c>
      <c r="D107" s="33">
        <f t="shared" si="9"/>
        <v>41071.5</v>
      </c>
      <c r="E107" s="37">
        <f t="shared" si="10"/>
        <v>12</v>
      </c>
      <c r="F107" s="33">
        <f t="shared" si="11"/>
        <v>41071.5</v>
      </c>
      <c r="G107" s="66" t="s">
        <v>16</v>
      </c>
      <c r="H107" s="57">
        <f t="shared" si="12"/>
        <v>1</v>
      </c>
      <c r="I107" s="35">
        <v>1.18</v>
      </c>
      <c r="J107" s="66">
        <v>64.900000000000006</v>
      </c>
      <c r="K107" s="56">
        <v>1</v>
      </c>
      <c r="L107" s="56">
        <v>2</v>
      </c>
      <c r="M107" s="28">
        <f>VLOOKUP(L107,'Stratification Schemes'!$J$2:$L$3,2,TRUE)</f>
        <v>9.59</v>
      </c>
      <c r="N107" s="28">
        <f>VLOOKUP(L107,'Stratification Schemes'!$J$2:$L$3,3,TRUE)</f>
        <v>10.42</v>
      </c>
      <c r="O107" s="28">
        <f t="shared" si="13"/>
        <v>2</v>
      </c>
      <c r="P107" s="28" t="s">
        <v>53</v>
      </c>
    </row>
    <row r="108" spans="1:16" x14ac:dyDescent="0.25">
      <c r="A108" s="59">
        <v>41071</v>
      </c>
      <c r="B108" s="13">
        <v>0.64967592592592593</v>
      </c>
      <c r="C108" s="33">
        <f t="shared" si="14"/>
        <v>41071.649675925924</v>
      </c>
      <c r="D108" s="33">
        <f t="shared" si="9"/>
        <v>41071.625</v>
      </c>
      <c r="E108" s="37">
        <f t="shared" si="10"/>
        <v>15</v>
      </c>
      <c r="F108" s="33">
        <f t="shared" si="11"/>
        <v>41071.625</v>
      </c>
      <c r="G108" s="66" t="s">
        <v>16</v>
      </c>
      <c r="H108" s="57">
        <f t="shared" si="12"/>
        <v>1</v>
      </c>
      <c r="I108" s="35">
        <v>4.74</v>
      </c>
      <c r="J108" s="66">
        <v>81.599999999999994</v>
      </c>
      <c r="K108" s="56">
        <v>1</v>
      </c>
      <c r="L108" s="56">
        <v>2</v>
      </c>
      <c r="M108" s="28">
        <f>VLOOKUP(L108,'Stratification Schemes'!$J$2:$L$3,2,TRUE)</f>
        <v>9.59</v>
      </c>
      <c r="N108" s="28">
        <f>VLOOKUP(L108,'Stratification Schemes'!$J$2:$L$3,3,TRUE)</f>
        <v>10.42</v>
      </c>
      <c r="O108" s="28">
        <f t="shared" si="13"/>
        <v>2</v>
      </c>
      <c r="P108" s="28" t="s">
        <v>53</v>
      </c>
    </row>
    <row r="109" spans="1:16" x14ac:dyDescent="0.25">
      <c r="A109" s="59">
        <v>41071</v>
      </c>
      <c r="B109" s="13">
        <v>0.65402777777777776</v>
      </c>
      <c r="C109" s="33">
        <f t="shared" si="14"/>
        <v>41071.654027777775</v>
      </c>
      <c r="D109" s="33">
        <f t="shared" si="9"/>
        <v>41071.625</v>
      </c>
      <c r="E109" s="37">
        <f t="shared" si="10"/>
        <v>15</v>
      </c>
      <c r="F109" s="33">
        <f t="shared" si="11"/>
        <v>41071.625</v>
      </c>
      <c r="G109" s="66" t="s">
        <v>16</v>
      </c>
      <c r="H109" s="57">
        <f t="shared" si="12"/>
        <v>1</v>
      </c>
      <c r="I109" s="35">
        <v>2</v>
      </c>
      <c r="J109" s="66">
        <v>53.4</v>
      </c>
      <c r="K109" s="56">
        <v>1</v>
      </c>
      <c r="L109" s="56">
        <v>2</v>
      </c>
      <c r="M109" s="28">
        <f>VLOOKUP(L109,'Stratification Schemes'!$J$2:$L$3,2,TRUE)</f>
        <v>9.59</v>
      </c>
      <c r="N109" s="28">
        <f>VLOOKUP(L109,'Stratification Schemes'!$J$2:$L$3,3,TRUE)</f>
        <v>10.42</v>
      </c>
      <c r="O109" s="28">
        <f t="shared" si="13"/>
        <v>2</v>
      </c>
      <c r="P109" s="28" t="s">
        <v>53</v>
      </c>
    </row>
    <row r="110" spans="1:16" x14ac:dyDescent="0.25">
      <c r="A110" s="14">
        <v>41071</v>
      </c>
      <c r="B110" s="13">
        <v>0.70829861111111114</v>
      </c>
      <c r="C110" s="33">
        <f t="shared" si="14"/>
        <v>41071.708298611113</v>
      </c>
      <c r="D110" s="33">
        <f t="shared" si="9"/>
        <v>41071.666666666664</v>
      </c>
      <c r="E110" s="37">
        <f t="shared" si="10"/>
        <v>16</v>
      </c>
      <c r="F110" s="33">
        <f t="shared" si="11"/>
        <v>41071.75</v>
      </c>
      <c r="G110" s="66" t="s">
        <v>16</v>
      </c>
      <c r="H110" s="57">
        <f t="shared" si="12"/>
        <v>1</v>
      </c>
      <c r="I110" s="66">
        <v>11.15</v>
      </c>
      <c r="J110" s="66">
        <v>74.2</v>
      </c>
      <c r="K110" s="56">
        <v>2</v>
      </c>
      <c r="L110" s="56">
        <v>2</v>
      </c>
      <c r="M110" s="28">
        <f>VLOOKUP(L110,'Stratification Schemes'!$J$2:$L$3,2,TRUE)</f>
        <v>9.59</v>
      </c>
      <c r="N110" s="28">
        <f>VLOOKUP(L110,'Stratification Schemes'!$J$2:$L$3,3,TRUE)</f>
        <v>10.42</v>
      </c>
      <c r="O110" s="28">
        <f t="shared" si="13"/>
        <v>2</v>
      </c>
      <c r="P110" s="28" t="s">
        <v>53</v>
      </c>
    </row>
    <row r="111" spans="1:16" x14ac:dyDescent="0.25">
      <c r="A111" s="59">
        <v>41071</v>
      </c>
      <c r="B111" s="13">
        <v>0.96668981481481486</v>
      </c>
      <c r="C111" s="33">
        <f t="shared" si="14"/>
        <v>41071.966689814813</v>
      </c>
      <c r="D111" s="33">
        <f t="shared" si="9"/>
        <v>41071.958333333336</v>
      </c>
      <c r="E111" s="37">
        <f t="shared" si="10"/>
        <v>23</v>
      </c>
      <c r="F111" s="33">
        <f t="shared" si="11"/>
        <v>41072</v>
      </c>
      <c r="G111" s="66" t="s">
        <v>16</v>
      </c>
      <c r="H111" s="57">
        <f t="shared" si="12"/>
        <v>1</v>
      </c>
      <c r="I111" s="35">
        <v>7.42</v>
      </c>
      <c r="J111" s="66">
        <v>101.4</v>
      </c>
      <c r="K111" s="66">
        <v>1</v>
      </c>
      <c r="L111" s="66">
        <v>2</v>
      </c>
      <c r="M111" s="66">
        <f>VLOOKUP(L111,'Stratification Schemes'!$J$2:$L$3,2,TRUE)</f>
        <v>9.59</v>
      </c>
      <c r="N111" s="66">
        <f>VLOOKUP(L111,'Stratification Schemes'!$J$2:$L$3,3,TRUE)</f>
        <v>10.42</v>
      </c>
      <c r="O111" s="66">
        <f t="shared" si="13"/>
        <v>2</v>
      </c>
      <c r="P111" s="66" t="s">
        <v>53</v>
      </c>
    </row>
    <row r="112" spans="1:16" x14ac:dyDescent="0.25">
      <c r="A112" s="59">
        <v>41072</v>
      </c>
      <c r="B112" s="13">
        <v>8.9143518518518525E-2</v>
      </c>
      <c r="C112" s="33">
        <f t="shared" ref="C112:C143" si="15">A112+B112</f>
        <v>41072.089143518519</v>
      </c>
      <c r="D112" s="33">
        <f t="shared" si="9"/>
        <v>41072.083333333336</v>
      </c>
      <c r="E112" s="37">
        <f t="shared" si="10"/>
        <v>2</v>
      </c>
      <c r="F112" s="33">
        <f t="shared" si="11"/>
        <v>41072.125</v>
      </c>
      <c r="G112" s="66" t="s">
        <v>16</v>
      </c>
      <c r="H112" s="57">
        <f t="shared" si="12"/>
        <v>1</v>
      </c>
      <c r="I112" s="35">
        <v>6.02</v>
      </c>
      <c r="J112" s="66">
        <v>63.3</v>
      </c>
      <c r="K112" s="56">
        <v>1</v>
      </c>
      <c r="L112" s="56">
        <v>2</v>
      </c>
      <c r="M112" s="28">
        <f>VLOOKUP(L112,'Stratification Schemes'!$J$2:$L$3,2,TRUE)</f>
        <v>9.59</v>
      </c>
      <c r="N112" s="28">
        <f>VLOOKUP(L112,'Stratification Schemes'!$J$2:$L$3,3,TRUE)</f>
        <v>10.42</v>
      </c>
      <c r="O112" s="28">
        <f t="shared" si="13"/>
        <v>2</v>
      </c>
      <c r="P112" s="28" t="s">
        <v>53</v>
      </c>
    </row>
    <row r="113" spans="1:16" x14ac:dyDescent="0.25">
      <c r="A113" s="14">
        <v>41072</v>
      </c>
      <c r="B113" s="13">
        <v>0.1572337962962963</v>
      </c>
      <c r="C113" s="33">
        <f t="shared" si="15"/>
        <v>41072.157233796293</v>
      </c>
      <c r="D113" s="33">
        <f t="shared" si="9"/>
        <v>41072.125</v>
      </c>
      <c r="E113" s="37">
        <f t="shared" si="10"/>
        <v>3</v>
      </c>
      <c r="F113" s="33">
        <f t="shared" si="11"/>
        <v>41072.125</v>
      </c>
      <c r="G113" s="13" t="s">
        <v>16</v>
      </c>
      <c r="H113" s="57">
        <f t="shared" si="12"/>
        <v>1</v>
      </c>
      <c r="I113" s="41">
        <v>18.95</v>
      </c>
      <c r="J113" s="41">
        <v>91</v>
      </c>
      <c r="K113" s="56">
        <v>2</v>
      </c>
      <c r="L113" s="56">
        <v>2</v>
      </c>
      <c r="M113" s="28">
        <f>VLOOKUP(L113,'Stratification Schemes'!$J$2:$L$3,2,TRUE)</f>
        <v>9.59</v>
      </c>
      <c r="N113" s="28">
        <f>VLOOKUP(L113,'Stratification Schemes'!$J$2:$L$3,3,TRUE)</f>
        <v>10.42</v>
      </c>
      <c r="O113" s="28">
        <f t="shared" si="13"/>
        <v>2</v>
      </c>
      <c r="P113" s="28" t="s">
        <v>53</v>
      </c>
    </row>
    <row r="114" spans="1:16" x14ac:dyDescent="0.25">
      <c r="A114" s="14">
        <v>41072</v>
      </c>
      <c r="B114" s="13">
        <v>0.20317129629629629</v>
      </c>
      <c r="C114" s="33">
        <f t="shared" si="15"/>
        <v>41072.2031712963</v>
      </c>
      <c r="D114" s="33">
        <f t="shared" si="9"/>
        <v>41072.166666666664</v>
      </c>
      <c r="E114" s="37">
        <f t="shared" si="10"/>
        <v>4</v>
      </c>
      <c r="F114" s="33">
        <f t="shared" si="11"/>
        <v>41072.25</v>
      </c>
      <c r="G114" s="13" t="s">
        <v>16</v>
      </c>
      <c r="H114" s="57">
        <f t="shared" si="12"/>
        <v>1</v>
      </c>
      <c r="I114" s="41">
        <v>18.850000000000001</v>
      </c>
      <c r="J114" s="41">
        <v>102.9</v>
      </c>
      <c r="K114" s="56">
        <v>2</v>
      </c>
      <c r="L114" s="56">
        <v>2</v>
      </c>
      <c r="M114" s="28">
        <f>VLOOKUP(L114,'Stratification Schemes'!$J$2:$L$3,2,TRUE)</f>
        <v>9.59</v>
      </c>
      <c r="N114" s="28">
        <f>VLOOKUP(L114,'Stratification Schemes'!$J$2:$L$3,3,TRUE)</f>
        <v>10.42</v>
      </c>
      <c r="O114" s="28">
        <f t="shared" si="13"/>
        <v>2</v>
      </c>
      <c r="P114" s="28" t="s">
        <v>53</v>
      </c>
    </row>
    <row r="115" spans="1:16" x14ac:dyDescent="0.25">
      <c r="A115" s="59">
        <v>41072</v>
      </c>
      <c r="B115" s="13">
        <v>0.64909722222222221</v>
      </c>
      <c r="C115" s="33">
        <f t="shared" si="15"/>
        <v>41072.649097222224</v>
      </c>
      <c r="D115" s="33">
        <f t="shared" si="9"/>
        <v>41072.625</v>
      </c>
      <c r="E115" s="37">
        <f t="shared" si="10"/>
        <v>15</v>
      </c>
      <c r="F115" s="33">
        <f t="shared" si="11"/>
        <v>41072.625</v>
      </c>
      <c r="G115" s="66" t="s">
        <v>23</v>
      </c>
      <c r="H115" s="57">
        <f t="shared" si="12"/>
        <v>-1</v>
      </c>
      <c r="I115" s="35">
        <v>3.25</v>
      </c>
      <c r="J115" s="66">
        <v>65.7</v>
      </c>
      <c r="K115" s="56">
        <v>1</v>
      </c>
      <c r="L115" s="56">
        <v>2</v>
      </c>
      <c r="M115" s="28">
        <f>VLOOKUP(L115,'Stratification Schemes'!$J$2:$L$3,2,TRUE)</f>
        <v>9.59</v>
      </c>
      <c r="N115" s="28">
        <f>VLOOKUP(L115,'Stratification Schemes'!$J$2:$L$3,3,TRUE)</f>
        <v>10.42</v>
      </c>
      <c r="O115" s="28">
        <f t="shared" si="13"/>
        <v>-2</v>
      </c>
      <c r="P115" s="28" t="s">
        <v>53</v>
      </c>
    </row>
    <row r="116" spans="1:16" x14ac:dyDescent="0.25">
      <c r="A116" s="14">
        <v>41072</v>
      </c>
      <c r="B116" s="13">
        <v>0.66410879629629627</v>
      </c>
      <c r="C116" s="33">
        <f t="shared" si="15"/>
        <v>41072.6641087963</v>
      </c>
      <c r="D116" s="33">
        <f t="shared" si="9"/>
        <v>41072.625</v>
      </c>
      <c r="E116" s="37">
        <f t="shared" si="10"/>
        <v>15</v>
      </c>
      <c r="F116" s="33">
        <f t="shared" si="11"/>
        <v>41072.625</v>
      </c>
      <c r="G116" s="13" t="s">
        <v>16</v>
      </c>
      <c r="H116" s="57">
        <f t="shared" si="12"/>
        <v>1</v>
      </c>
      <c r="I116" s="41">
        <v>9.74</v>
      </c>
      <c r="J116" s="41">
        <v>89</v>
      </c>
      <c r="K116" s="56">
        <v>2</v>
      </c>
      <c r="L116" s="56">
        <v>2</v>
      </c>
      <c r="M116" s="28">
        <f>VLOOKUP(L116,'Stratification Schemes'!$J$2:$L$3,2,TRUE)</f>
        <v>9.59</v>
      </c>
      <c r="N116" s="28">
        <f>VLOOKUP(L116,'Stratification Schemes'!$J$2:$L$3,3,TRUE)</f>
        <v>10.42</v>
      </c>
      <c r="O116" s="28">
        <f t="shared" si="13"/>
        <v>1</v>
      </c>
      <c r="P116" s="28" t="s">
        <v>53</v>
      </c>
    </row>
    <row r="117" spans="1:16" x14ac:dyDescent="0.25">
      <c r="A117" s="59">
        <v>41072</v>
      </c>
      <c r="B117" s="13">
        <v>0.71513888888888888</v>
      </c>
      <c r="C117" s="33">
        <f t="shared" si="15"/>
        <v>41072.715138888889</v>
      </c>
      <c r="D117" s="33">
        <f t="shared" si="9"/>
        <v>41072.708333333336</v>
      </c>
      <c r="E117" s="37">
        <f t="shared" si="10"/>
        <v>17</v>
      </c>
      <c r="F117" s="33">
        <f t="shared" si="11"/>
        <v>41072.75</v>
      </c>
      <c r="G117" s="66" t="s">
        <v>16</v>
      </c>
      <c r="H117" s="57">
        <f t="shared" si="12"/>
        <v>1</v>
      </c>
      <c r="I117" s="35">
        <v>7.66</v>
      </c>
      <c r="J117" s="66">
        <v>103.7</v>
      </c>
      <c r="K117" s="56">
        <v>1</v>
      </c>
      <c r="L117" s="56">
        <v>2</v>
      </c>
      <c r="M117" s="28">
        <f>VLOOKUP(L117,'Stratification Schemes'!$J$2:$L$3,2,TRUE)</f>
        <v>9.59</v>
      </c>
      <c r="N117" s="28">
        <f>VLOOKUP(L117,'Stratification Schemes'!$J$2:$L$3,3,TRUE)</f>
        <v>10.42</v>
      </c>
      <c r="O117" s="28">
        <f t="shared" si="13"/>
        <v>2</v>
      </c>
      <c r="P117" s="28" t="s">
        <v>53</v>
      </c>
    </row>
    <row r="118" spans="1:16" x14ac:dyDescent="0.25">
      <c r="A118" s="59">
        <v>41072</v>
      </c>
      <c r="B118" s="13">
        <v>0.94687500000000002</v>
      </c>
      <c r="C118" s="33">
        <f t="shared" si="15"/>
        <v>41072.946875000001</v>
      </c>
      <c r="D118" s="33">
        <f t="shared" si="9"/>
        <v>41072.916666666664</v>
      </c>
      <c r="E118" s="37">
        <f t="shared" si="10"/>
        <v>22</v>
      </c>
      <c r="F118" s="33">
        <f t="shared" si="11"/>
        <v>41073</v>
      </c>
      <c r="G118" s="66" t="s">
        <v>16</v>
      </c>
      <c r="H118" s="57">
        <f t="shared" si="12"/>
        <v>1</v>
      </c>
      <c r="I118" s="35">
        <v>7.35</v>
      </c>
      <c r="J118" s="66">
        <v>71.2</v>
      </c>
      <c r="K118" s="56">
        <v>1</v>
      </c>
      <c r="L118" s="56">
        <v>2</v>
      </c>
      <c r="M118" s="28">
        <f>VLOOKUP(L118,'Stratification Schemes'!$J$2:$L$3,2,TRUE)</f>
        <v>9.59</v>
      </c>
      <c r="N118" s="28">
        <f>VLOOKUP(L118,'Stratification Schemes'!$J$2:$L$3,3,TRUE)</f>
        <v>10.42</v>
      </c>
      <c r="O118" s="28">
        <f t="shared" si="13"/>
        <v>2</v>
      </c>
      <c r="P118" s="28" t="s">
        <v>53</v>
      </c>
    </row>
    <row r="119" spans="1:16" x14ac:dyDescent="0.25">
      <c r="A119" s="59">
        <v>41072</v>
      </c>
      <c r="B119" s="13">
        <v>0.98019675925925931</v>
      </c>
      <c r="C119" s="33">
        <f t="shared" si="15"/>
        <v>41072.980196759258</v>
      </c>
      <c r="D119" s="33">
        <f t="shared" si="9"/>
        <v>41072.958333333336</v>
      </c>
      <c r="E119" s="37">
        <f t="shared" si="10"/>
        <v>23</v>
      </c>
      <c r="F119" s="33">
        <f t="shared" si="11"/>
        <v>41073</v>
      </c>
      <c r="G119" s="66" t="s">
        <v>16</v>
      </c>
      <c r="H119" s="57">
        <f t="shared" si="12"/>
        <v>1</v>
      </c>
      <c r="I119" s="35">
        <v>1.23</v>
      </c>
      <c r="J119" s="66">
        <v>58.6</v>
      </c>
      <c r="K119" s="56">
        <v>1</v>
      </c>
      <c r="L119" s="56">
        <v>2</v>
      </c>
      <c r="M119" s="28">
        <f>VLOOKUP(L119,'Stratification Schemes'!$J$2:$L$3,2,TRUE)</f>
        <v>9.59</v>
      </c>
      <c r="N119" s="28">
        <f>VLOOKUP(L119,'Stratification Schemes'!$J$2:$L$3,3,TRUE)</f>
        <v>10.42</v>
      </c>
      <c r="O119" s="28">
        <f t="shared" si="13"/>
        <v>2</v>
      </c>
      <c r="P119" s="28" t="s">
        <v>53</v>
      </c>
    </row>
    <row r="120" spans="1:16" x14ac:dyDescent="0.25">
      <c r="A120" s="59">
        <v>41073</v>
      </c>
      <c r="B120" s="13">
        <v>6.834490740740741E-2</v>
      </c>
      <c r="C120" s="33">
        <f t="shared" si="15"/>
        <v>41073.068344907406</v>
      </c>
      <c r="D120" s="33">
        <f t="shared" si="9"/>
        <v>41073.041666666664</v>
      </c>
      <c r="E120" s="37">
        <f t="shared" si="10"/>
        <v>1</v>
      </c>
      <c r="F120" s="33">
        <f t="shared" si="11"/>
        <v>41073.125</v>
      </c>
      <c r="G120" s="66" t="s">
        <v>16</v>
      </c>
      <c r="H120" s="57">
        <f t="shared" si="12"/>
        <v>1</v>
      </c>
      <c r="I120" s="35">
        <v>2.9</v>
      </c>
      <c r="J120" s="66">
        <v>89.5</v>
      </c>
      <c r="K120" s="56">
        <v>1</v>
      </c>
      <c r="L120" s="56">
        <v>2</v>
      </c>
      <c r="M120" s="28">
        <f>VLOOKUP(L120,'Stratification Schemes'!$J$2:$L$3,2,TRUE)</f>
        <v>9.59</v>
      </c>
      <c r="N120" s="28">
        <f>VLOOKUP(L120,'Stratification Schemes'!$J$2:$L$3,3,TRUE)</f>
        <v>10.42</v>
      </c>
      <c r="O120" s="28">
        <f t="shared" si="13"/>
        <v>2</v>
      </c>
      <c r="P120" s="28" t="s">
        <v>53</v>
      </c>
    </row>
    <row r="121" spans="1:16" x14ac:dyDescent="0.25">
      <c r="A121" s="59">
        <v>41073</v>
      </c>
      <c r="B121" s="13">
        <v>0.17281250000000001</v>
      </c>
      <c r="C121" s="33">
        <f t="shared" si="15"/>
        <v>41073.172812500001</v>
      </c>
      <c r="D121" s="33">
        <f t="shared" si="9"/>
        <v>41073.166666666664</v>
      </c>
      <c r="E121" s="37">
        <f t="shared" si="10"/>
        <v>4</v>
      </c>
      <c r="F121" s="33">
        <f t="shared" si="11"/>
        <v>41073.125</v>
      </c>
      <c r="G121" s="66" t="s">
        <v>16</v>
      </c>
      <c r="H121" s="57">
        <f t="shared" si="12"/>
        <v>1</v>
      </c>
      <c r="I121" s="35">
        <v>7.79</v>
      </c>
      <c r="J121" s="66">
        <v>101.4</v>
      </c>
      <c r="K121" s="66">
        <v>1</v>
      </c>
      <c r="L121" s="66">
        <v>2</v>
      </c>
      <c r="M121" s="66">
        <f>VLOOKUP(L121,'Stratification Schemes'!$J$2:$L$3,2,TRUE)</f>
        <v>9.59</v>
      </c>
      <c r="N121" s="66">
        <f>VLOOKUP(L121,'Stratification Schemes'!$J$2:$L$3,3,TRUE)</f>
        <v>10.42</v>
      </c>
      <c r="O121" s="66">
        <f t="shared" si="13"/>
        <v>2</v>
      </c>
      <c r="P121" s="66" t="s">
        <v>53</v>
      </c>
    </row>
    <row r="122" spans="1:16" x14ac:dyDescent="0.25">
      <c r="A122" s="14">
        <v>41073</v>
      </c>
      <c r="B122" s="13">
        <v>0.18263888888888891</v>
      </c>
      <c r="C122" s="33">
        <f t="shared" si="15"/>
        <v>41073.182638888888</v>
      </c>
      <c r="D122" s="33">
        <f t="shared" si="9"/>
        <v>41073.166666666664</v>
      </c>
      <c r="E122" s="37">
        <f t="shared" si="10"/>
        <v>4</v>
      </c>
      <c r="F122" s="33">
        <f t="shared" si="11"/>
        <v>41073.125</v>
      </c>
      <c r="G122" s="13" t="s">
        <v>16</v>
      </c>
      <c r="H122" s="66">
        <f t="shared" si="12"/>
        <v>1</v>
      </c>
      <c r="I122" s="41">
        <v>10.58</v>
      </c>
      <c r="J122" s="41">
        <v>80.599999999999994</v>
      </c>
      <c r="K122" s="66">
        <v>2</v>
      </c>
      <c r="L122" s="66">
        <v>2</v>
      </c>
      <c r="M122" s="66">
        <f>VLOOKUP(L122,'Stratification Schemes'!$J$2:$L$3,2,TRUE)</f>
        <v>9.59</v>
      </c>
      <c r="N122" s="66">
        <f>VLOOKUP(L122,'Stratification Schemes'!$J$2:$L$3,3,TRUE)</f>
        <v>10.42</v>
      </c>
      <c r="O122" s="66">
        <f t="shared" si="13"/>
        <v>2</v>
      </c>
      <c r="P122" s="66" t="s">
        <v>53</v>
      </c>
    </row>
    <row r="123" spans="1:16" x14ac:dyDescent="0.25">
      <c r="A123" s="59">
        <v>41073</v>
      </c>
      <c r="B123" s="13">
        <v>0.79447916666666663</v>
      </c>
      <c r="C123" s="33">
        <f t="shared" si="15"/>
        <v>41073.794479166667</v>
      </c>
      <c r="D123" s="33">
        <f t="shared" si="9"/>
        <v>41073.791666666664</v>
      </c>
      <c r="E123" s="37">
        <f t="shared" si="10"/>
        <v>19</v>
      </c>
      <c r="F123" s="33">
        <f t="shared" si="11"/>
        <v>41073.75</v>
      </c>
      <c r="G123" s="66" t="s">
        <v>23</v>
      </c>
      <c r="H123" s="57">
        <f t="shared" si="12"/>
        <v>-1</v>
      </c>
      <c r="I123" s="35">
        <v>2.95</v>
      </c>
      <c r="J123" s="66">
        <v>47.6</v>
      </c>
      <c r="K123" s="56">
        <v>1</v>
      </c>
      <c r="L123" s="56">
        <v>2</v>
      </c>
      <c r="M123" s="28">
        <f>VLOOKUP(L123,'Stratification Schemes'!$J$2:$L$3,2,TRUE)</f>
        <v>9.59</v>
      </c>
      <c r="N123" s="28">
        <f>VLOOKUP(L123,'Stratification Schemes'!$J$2:$L$3,3,TRUE)</f>
        <v>10.42</v>
      </c>
      <c r="O123" s="28">
        <f t="shared" si="13"/>
        <v>-2</v>
      </c>
      <c r="P123" s="28" t="s">
        <v>53</v>
      </c>
    </row>
    <row r="124" spans="1:16" x14ac:dyDescent="0.25">
      <c r="A124" s="59">
        <v>41074</v>
      </c>
      <c r="B124" s="13">
        <v>7.0717592592592594E-3</v>
      </c>
      <c r="C124" s="33">
        <f t="shared" si="15"/>
        <v>41074.007071759261</v>
      </c>
      <c r="D124" s="33">
        <f t="shared" si="9"/>
        <v>41074</v>
      </c>
      <c r="E124" s="37">
        <f t="shared" si="10"/>
        <v>0</v>
      </c>
      <c r="F124" s="33">
        <f t="shared" si="11"/>
        <v>41074</v>
      </c>
      <c r="G124" s="66" t="s">
        <v>16</v>
      </c>
      <c r="H124" s="57">
        <f t="shared" si="12"/>
        <v>1</v>
      </c>
      <c r="I124" s="35">
        <v>6.33</v>
      </c>
      <c r="J124" s="66">
        <v>108.4</v>
      </c>
      <c r="K124" s="56">
        <v>1</v>
      </c>
      <c r="L124" s="56">
        <v>2</v>
      </c>
      <c r="M124" s="28">
        <f>VLOOKUP(L124,'Stratification Schemes'!$J$2:$L$3,2,TRUE)</f>
        <v>9.59</v>
      </c>
      <c r="N124" s="28">
        <f>VLOOKUP(L124,'Stratification Schemes'!$J$2:$L$3,3,TRUE)</f>
        <v>10.42</v>
      </c>
      <c r="O124" s="28">
        <f t="shared" si="13"/>
        <v>2</v>
      </c>
      <c r="P124" s="28" t="s">
        <v>53</v>
      </c>
    </row>
    <row r="125" spans="1:16" x14ac:dyDescent="0.25">
      <c r="A125" s="59">
        <v>41074</v>
      </c>
      <c r="B125" s="13">
        <v>0.18824074074074074</v>
      </c>
      <c r="C125" s="33">
        <f t="shared" si="15"/>
        <v>41074.188240740739</v>
      </c>
      <c r="D125" s="33">
        <f t="shared" si="9"/>
        <v>41074.166666666664</v>
      </c>
      <c r="E125" s="37">
        <f t="shared" si="10"/>
        <v>4</v>
      </c>
      <c r="F125" s="33">
        <f t="shared" si="11"/>
        <v>41074.25</v>
      </c>
      <c r="G125" s="66" t="s">
        <v>16</v>
      </c>
      <c r="H125" s="57">
        <f t="shared" si="12"/>
        <v>1</v>
      </c>
      <c r="I125" s="35">
        <v>4.87</v>
      </c>
      <c r="J125" s="66">
        <v>100.8</v>
      </c>
      <c r="K125" s="56">
        <v>1</v>
      </c>
      <c r="L125" s="56">
        <v>2</v>
      </c>
      <c r="M125" s="28">
        <f>VLOOKUP(L125,'Stratification Schemes'!$J$2:$L$3,2,TRUE)</f>
        <v>9.59</v>
      </c>
      <c r="N125" s="28">
        <f>VLOOKUP(L125,'Stratification Schemes'!$J$2:$L$3,3,TRUE)</f>
        <v>10.42</v>
      </c>
      <c r="O125" s="28">
        <f t="shared" si="13"/>
        <v>2</v>
      </c>
      <c r="P125" s="28" t="s">
        <v>53</v>
      </c>
    </row>
    <row r="126" spans="1:16" x14ac:dyDescent="0.25">
      <c r="A126" s="59">
        <v>41074</v>
      </c>
      <c r="B126" s="13">
        <v>0.44339120370370372</v>
      </c>
      <c r="C126" s="33">
        <f t="shared" si="15"/>
        <v>41074.443391203706</v>
      </c>
      <c r="D126" s="33">
        <f t="shared" si="9"/>
        <v>41074.416666666664</v>
      </c>
      <c r="E126" s="37">
        <f t="shared" si="10"/>
        <v>10</v>
      </c>
      <c r="F126" s="33">
        <f t="shared" si="11"/>
        <v>41074.5</v>
      </c>
      <c r="G126" s="66" t="s">
        <v>16</v>
      </c>
      <c r="H126" s="57">
        <f t="shared" si="12"/>
        <v>1</v>
      </c>
      <c r="I126" s="35">
        <v>6.21</v>
      </c>
      <c r="J126" s="66">
        <v>89.7</v>
      </c>
      <c r="K126" s="56">
        <v>1</v>
      </c>
      <c r="L126" s="56">
        <v>2</v>
      </c>
      <c r="M126" s="28">
        <f>VLOOKUP(L126,'Stratification Schemes'!$J$2:$L$3,2,TRUE)</f>
        <v>9.59</v>
      </c>
      <c r="N126" s="28">
        <f>VLOOKUP(L126,'Stratification Schemes'!$J$2:$L$3,3,TRUE)</f>
        <v>10.42</v>
      </c>
      <c r="O126" s="28">
        <f t="shared" si="13"/>
        <v>2</v>
      </c>
      <c r="P126" s="28" t="s">
        <v>53</v>
      </c>
    </row>
    <row r="127" spans="1:16" x14ac:dyDescent="0.25">
      <c r="A127" s="59">
        <v>41074</v>
      </c>
      <c r="B127" s="13">
        <v>0.50555555555555554</v>
      </c>
      <c r="C127" s="33">
        <f t="shared" si="15"/>
        <v>41074.505555555559</v>
      </c>
      <c r="D127" s="33">
        <f t="shared" si="9"/>
        <v>41074.5</v>
      </c>
      <c r="E127" s="37">
        <f t="shared" si="10"/>
        <v>12</v>
      </c>
      <c r="F127" s="33">
        <f t="shared" si="11"/>
        <v>41074.5</v>
      </c>
      <c r="G127" s="66" t="s">
        <v>16</v>
      </c>
      <c r="H127" s="57">
        <f t="shared" si="12"/>
        <v>1</v>
      </c>
      <c r="I127" s="35">
        <v>2.09</v>
      </c>
      <c r="J127" s="66">
        <v>62.8</v>
      </c>
      <c r="K127" s="66">
        <v>1</v>
      </c>
      <c r="L127" s="66">
        <v>2</v>
      </c>
      <c r="M127" s="66">
        <f>VLOOKUP(L127,'Stratification Schemes'!$J$2:$L$3,2,TRUE)</f>
        <v>9.59</v>
      </c>
      <c r="N127" s="66">
        <f>VLOOKUP(L127,'Stratification Schemes'!$J$2:$L$3,3,TRUE)</f>
        <v>10.42</v>
      </c>
      <c r="O127" s="66">
        <f t="shared" si="13"/>
        <v>2</v>
      </c>
      <c r="P127" s="66" t="s">
        <v>53</v>
      </c>
    </row>
    <row r="128" spans="1:16" x14ac:dyDescent="0.25">
      <c r="A128" s="59">
        <v>41074</v>
      </c>
      <c r="B128" s="13">
        <v>0.52460648148148148</v>
      </c>
      <c r="C128" s="33">
        <f t="shared" si="15"/>
        <v>41074.524606481478</v>
      </c>
      <c r="D128" s="33">
        <f t="shared" si="9"/>
        <v>41074.5</v>
      </c>
      <c r="E128" s="37">
        <f t="shared" si="10"/>
        <v>12</v>
      </c>
      <c r="F128" s="33">
        <f t="shared" si="11"/>
        <v>41074.5</v>
      </c>
      <c r="G128" s="66" t="s">
        <v>16</v>
      </c>
      <c r="H128" s="57">
        <f t="shared" si="12"/>
        <v>1</v>
      </c>
      <c r="I128" s="35">
        <v>2.1800000000000002</v>
      </c>
      <c r="J128" s="66">
        <v>56.5</v>
      </c>
      <c r="K128" s="56">
        <v>1</v>
      </c>
      <c r="L128" s="56">
        <v>2</v>
      </c>
      <c r="M128" s="28">
        <f>VLOOKUP(L128,'Stratification Schemes'!$J$2:$L$3,2,TRUE)</f>
        <v>9.59</v>
      </c>
      <c r="N128" s="28">
        <f>VLOOKUP(L128,'Stratification Schemes'!$J$2:$L$3,3,TRUE)</f>
        <v>10.42</v>
      </c>
      <c r="O128" s="28">
        <f t="shared" si="13"/>
        <v>2</v>
      </c>
      <c r="P128" s="28" t="s">
        <v>53</v>
      </c>
    </row>
    <row r="129" spans="1:19" x14ac:dyDescent="0.25">
      <c r="A129" s="59">
        <v>41074</v>
      </c>
      <c r="B129" s="13">
        <v>0.5267708333333333</v>
      </c>
      <c r="C129" s="33">
        <f t="shared" si="15"/>
        <v>41074.526770833334</v>
      </c>
      <c r="D129" s="33">
        <f t="shared" si="9"/>
        <v>41074.5</v>
      </c>
      <c r="E129" s="37">
        <f t="shared" si="10"/>
        <v>12</v>
      </c>
      <c r="F129" s="33">
        <f t="shared" si="11"/>
        <v>41074.5</v>
      </c>
      <c r="G129" s="66" t="s">
        <v>16</v>
      </c>
      <c r="H129" s="57">
        <f t="shared" si="12"/>
        <v>1</v>
      </c>
      <c r="I129" s="35">
        <v>1.97</v>
      </c>
      <c r="J129" s="66">
        <v>52.7</v>
      </c>
      <c r="K129" s="56">
        <v>1</v>
      </c>
      <c r="L129" s="56">
        <v>2</v>
      </c>
      <c r="M129" s="28">
        <f>VLOOKUP(L129,'Stratification Schemes'!$J$2:$L$3,2,TRUE)</f>
        <v>9.59</v>
      </c>
      <c r="N129" s="28">
        <f>VLOOKUP(L129,'Stratification Schemes'!$J$2:$L$3,3,TRUE)</f>
        <v>10.42</v>
      </c>
      <c r="O129" s="28">
        <f t="shared" si="13"/>
        <v>2</v>
      </c>
      <c r="P129" s="28" t="s">
        <v>53</v>
      </c>
    </row>
    <row r="130" spans="1:19" x14ac:dyDescent="0.25">
      <c r="A130" s="59">
        <v>41074</v>
      </c>
      <c r="B130" s="13">
        <v>0.6541203703703703</v>
      </c>
      <c r="C130" s="33">
        <f t="shared" si="15"/>
        <v>41074.654120370367</v>
      </c>
      <c r="D130" s="33">
        <f t="shared" ref="D130:D193" si="16">A130+(1/24)*E130</f>
        <v>41074.625</v>
      </c>
      <c r="E130" s="37">
        <f t="shared" ref="E130:E193" si="17">VALUE(TEXT(C130,"hh"))</f>
        <v>15</v>
      </c>
      <c r="F130" s="33">
        <f t="shared" ref="F130:F193" si="18">MROUND(C130,0.125)</f>
        <v>41074.625</v>
      </c>
      <c r="G130" s="66" t="s">
        <v>16</v>
      </c>
      <c r="H130" s="57">
        <f t="shared" ref="H130:H193" si="19">IF(G130="Up", 1, -1)</f>
        <v>1</v>
      </c>
      <c r="I130" s="35">
        <v>8.1199999999999992</v>
      </c>
      <c r="J130" s="66">
        <v>113.6</v>
      </c>
      <c r="K130" s="56">
        <v>1</v>
      </c>
      <c r="L130" s="56">
        <v>2</v>
      </c>
      <c r="M130" s="28">
        <f>VLOOKUP(L130,'Stratification Schemes'!$J$2:$L$3,2,TRUE)</f>
        <v>9.59</v>
      </c>
      <c r="N130" s="28">
        <f>VLOOKUP(L130,'Stratification Schemes'!$J$2:$L$3,3,TRUE)</f>
        <v>10.42</v>
      </c>
      <c r="O130" s="28">
        <f t="shared" ref="O130:O193" si="20">IF(AND(I130&gt;M130,I130&lt;N130),1*H130,2*H130)</f>
        <v>2</v>
      </c>
      <c r="P130" s="28" t="s">
        <v>53</v>
      </c>
    </row>
    <row r="131" spans="1:19" x14ac:dyDescent="0.25">
      <c r="A131" s="14">
        <v>41074</v>
      </c>
      <c r="B131" s="13">
        <v>0.66166666666666674</v>
      </c>
      <c r="C131" s="33">
        <f t="shared" si="15"/>
        <v>41074.661666666667</v>
      </c>
      <c r="D131" s="33">
        <f t="shared" si="16"/>
        <v>41074.625</v>
      </c>
      <c r="E131" s="37">
        <f t="shared" si="17"/>
        <v>15</v>
      </c>
      <c r="F131" s="33">
        <f t="shared" si="18"/>
        <v>41074.625</v>
      </c>
      <c r="G131" s="66" t="s">
        <v>16</v>
      </c>
      <c r="H131" s="57">
        <f t="shared" si="19"/>
        <v>1</v>
      </c>
      <c r="I131" s="41">
        <v>18.91</v>
      </c>
      <c r="J131" s="41">
        <v>84.2</v>
      </c>
      <c r="K131" s="56">
        <v>2</v>
      </c>
      <c r="L131" s="56">
        <v>2</v>
      </c>
      <c r="M131" s="28">
        <f>VLOOKUP(L131,'Stratification Schemes'!$J$2:$L$3,2,TRUE)</f>
        <v>9.59</v>
      </c>
      <c r="N131" s="28">
        <f>VLOOKUP(L131,'Stratification Schemes'!$J$2:$L$3,3,TRUE)</f>
        <v>10.42</v>
      </c>
      <c r="O131" s="28">
        <f t="shared" si="20"/>
        <v>2</v>
      </c>
      <c r="P131" s="28" t="s">
        <v>53</v>
      </c>
    </row>
    <row r="132" spans="1:19" x14ac:dyDescent="0.25">
      <c r="A132" s="59">
        <v>41074</v>
      </c>
      <c r="B132" s="13">
        <v>0.73059027777777785</v>
      </c>
      <c r="C132" s="33">
        <f t="shared" si="15"/>
        <v>41074.730590277781</v>
      </c>
      <c r="D132" s="33">
        <f t="shared" si="16"/>
        <v>41074.708333333336</v>
      </c>
      <c r="E132" s="37">
        <f t="shared" si="17"/>
        <v>17</v>
      </c>
      <c r="F132" s="33">
        <f t="shared" si="18"/>
        <v>41074.75</v>
      </c>
      <c r="G132" s="66" t="s">
        <v>23</v>
      </c>
      <c r="H132" s="57">
        <f t="shared" si="19"/>
        <v>-1</v>
      </c>
      <c r="I132" s="35">
        <v>1.73</v>
      </c>
      <c r="J132" s="66">
        <v>47.3</v>
      </c>
      <c r="K132" s="66">
        <v>1</v>
      </c>
      <c r="L132" s="66">
        <v>2</v>
      </c>
      <c r="M132" s="66">
        <f>VLOOKUP(L132,'Stratification Schemes'!$J$2:$L$3,2,TRUE)</f>
        <v>9.59</v>
      </c>
      <c r="N132" s="66">
        <f>VLOOKUP(L132,'Stratification Schemes'!$J$2:$L$3,3,TRUE)</f>
        <v>10.42</v>
      </c>
      <c r="O132" s="66">
        <f t="shared" si="20"/>
        <v>-2</v>
      </c>
      <c r="P132" s="66" t="s">
        <v>53</v>
      </c>
    </row>
    <row r="133" spans="1:19" s="85" customFormat="1" x14ac:dyDescent="0.25">
      <c r="A133" s="14">
        <v>41074</v>
      </c>
      <c r="B133" s="13">
        <v>0.74836805555555552</v>
      </c>
      <c r="C133" s="33">
        <f t="shared" si="15"/>
        <v>41074.748368055552</v>
      </c>
      <c r="D133" s="33">
        <f t="shared" si="16"/>
        <v>41074.708333333336</v>
      </c>
      <c r="E133" s="37">
        <f t="shared" si="17"/>
        <v>17</v>
      </c>
      <c r="F133" s="33">
        <f t="shared" si="18"/>
        <v>41074.75</v>
      </c>
      <c r="G133" s="14" t="s">
        <v>16</v>
      </c>
      <c r="H133" s="66">
        <f t="shared" si="19"/>
        <v>1</v>
      </c>
      <c r="I133" s="41">
        <v>10.31</v>
      </c>
      <c r="J133" s="41">
        <v>103.1</v>
      </c>
      <c r="K133" s="66">
        <v>2</v>
      </c>
      <c r="L133" s="66">
        <v>2</v>
      </c>
      <c r="M133" s="66">
        <f>VLOOKUP(L133,'Stratification Schemes'!$J$2:$L$3,2,TRUE)</f>
        <v>9.59</v>
      </c>
      <c r="N133" s="66">
        <f>VLOOKUP(L133,'Stratification Schemes'!$J$2:$L$3,3,TRUE)</f>
        <v>10.42</v>
      </c>
      <c r="O133" s="66">
        <f t="shared" si="20"/>
        <v>1</v>
      </c>
      <c r="P133" s="66" t="s">
        <v>53</v>
      </c>
      <c r="Q133" s="66"/>
      <c r="R133" s="66"/>
      <c r="S133" s="66"/>
    </row>
    <row r="134" spans="1:19" s="85" customFormat="1" x14ac:dyDescent="0.25">
      <c r="A134" s="59">
        <v>41074</v>
      </c>
      <c r="B134" s="13">
        <v>0.75096064814814811</v>
      </c>
      <c r="C134" s="33">
        <f t="shared" si="15"/>
        <v>41074.750960648147</v>
      </c>
      <c r="D134" s="33">
        <f t="shared" si="16"/>
        <v>41074.75</v>
      </c>
      <c r="E134" s="37">
        <f t="shared" si="17"/>
        <v>18</v>
      </c>
      <c r="F134" s="33">
        <f t="shared" si="18"/>
        <v>41074.75</v>
      </c>
      <c r="G134" s="66" t="s">
        <v>16</v>
      </c>
      <c r="H134" s="66">
        <f t="shared" si="19"/>
        <v>1</v>
      </c>
      <c r="I134" s="35">
        <v>7.92</v>
      </c>
      <c r="J134" s="66">
        <v>79.099999999999994</v>
      </c>
      <c r="K134" s="66">
        <v>1</v>
      </c>
      <c r="L134" s="66">
        <v>2</v>
      </c>
      <c r="M134" s="66">
        <f>VLOOKUP(L134,'Stratification Schemes'!$J$2:$L$3,2,TRUE)</f>
        <v>9.59</v>
      </c>
      <c r="N134" s="66">
        <f>VLOOKUP(L134,'Stratification Schemes'!$J$2:$L$3,3,TRUE)</f>
        <v>10.42</v>
      </c>
      <c r="O134" s="66">
        <f t="shared" si="20"/>
        <v>2</v>
      </c>
      <c r="P134" s="66" t="s">
        <v>53</v>
      </c>
      <c r="Q134" s="66"/>
      <c r="R134" s="66"/>
      <c r="S134" s="66"/>
    </row>
    <row r="135" spans="1:19" s="85" customFormat="1" x14ac:dyDescent="0.25">
      <c r="A135" s="14">
        <v>41074</v>
      </c>
      <c r="B135" s="13">
        <v>0.90802083333333339</v>
      </c>
      <c r="C135" s="33">
        <f t="shared" si="15"/>
        <v>41074.908020833333</v>
      </c>
      <c r="D135" s="33">
        <f t="shared" si="16"/>
        <v>41074.875</v>
      </c>
      <c r="E135" s="37">
        <f t="shared" si="17"/>
        <v>21</v>
      </c>
      <c r="F135" s="33">
        <f t="shared" si="18"/>
        <v>41074.875</v>
      </c>
      <c r="G135" s="13" t="s">
        <v>16</v>
      </c>
      <c r="H135" s="66">
        <f t="shared" si="19"/>
        <v>1</v>
      </c>
      <c r="I135" s="41">
        <v>17.809999999999999</v>
      </c>
      <c r="J135" s="41">
        <v>88.7</v>
      </c>
      <c r="K135" s="66">
        <v>2</v>
      </c>
      <c r="L135" s="66">
        <v>2</v>
      </c>
      <c r="M135" s="66">
        <f>VLOOKUP(L135,'Stratification Schemes'!$J$2:$L$3,2,TRUE)</f>
        <v>9.59</v>
      </c>
      <c r="N135" s="66">
        <f>VLOOKUP(L135,'Stratification Schemes'!$J$2:$L$3,3,TRUE)</f>
        <v>10.42</v>
      </c>
      <c r="O135" s="66">
        <f t="shared" si="20"/>
        <v>2</v>
      </c>
      <c r="P135" s="66" t="s">
        <v>53</v>
      </c>
      <c r="Q135" s="66"/>
      <c r="R135" s="66"/>
      <c r="S135" s="66"/>
    </row>
    <row r="136" spans="1:19" s="39" customFormat="1" x14ac:dyDescent="0.25">
      <c r="A136" s="59">
        <v>41074</v>
      </c>
      <c r="B136" s="13">
        <v>0.91922453703703699</v>
      </c>
      <c r="C136" s="33">
        <f t="shared" si="15"/>
        <v>41074.919224537036</v>
      </c>
      <c r="D136" s="33">
        <f t="shared" si="16"/>
        <v>41074.916666666664</v>
      </c>
      <c r="E136" s="37">
        <f t="shared" si="17"/>
        <v>22</v>
      </c>
      <c r="F136" s="33">
        <f t="shared" si="18"/>
        <v>41074.875</v>
      </c>
      <c r="G136" s="66" t="s">
        <v>16</v>
      </c>
      <c r="H136" s="66">
        <f t="shared" si="19"/>
        <v>1</v>
      </c>
      <c r="I136" s="35">
        <v>9.2200000000000006</v>
      </c>
      <c r="J136" s="66">
        <v>123.5</v>
      </c>
      <c r="K136" s="66">
        <v>1</v>
      </c>
      <c r="L136" s="66">
        <v>2</v>
      </c>
      <c r="M136" s="66">
        <f>VLOOKUP(L136,'Stratification Schemes'!$J$2:$L$3,2,TRUE)</f>
        <v>9.59</v>
      </c>
      <c r="N136" s="66">
        <f>VLOOKUP(L136,'Stratification Schemes'!$J$2:$L$3,3,TRUE)</f>
        <v>10.42</v>
      </c>
      <c r="O136" s="66">
        <f t="shared" si="20"/>
        <v>2</v>
      </c>
      <c r="P136" s="66" t="s">
        <v>53</v>
      </c>
      <c r="Q136" s="66"/>
      <c r="R136" s="66"/>
      <c r="S136" s="66"/>
    </row>
    <row r="137" spans="1:19" s="65" customFormat="1" x14ac:dyDescent="0.25">
      <c r="A137" s="59">
        <v>41074</v>
      </c>
      <c r="B137" s="13">
        <v>0.92203703703703699</v>
      </c>
      <c r="C137" s="33">
        <f t="shared" si="15"/>
        <v>41074.922037037039</v>
      </c>
      <c r="D137" s="33">
        <f t="shared" si="16"/>
        <v>41074.916666666664</v>
      </c>
      <c r="E137" s="37">
        <f t="shared" si="17"/>
        <v>22</v>
      </c>
      <c r="F137" s="33">
        <f t="shared" si="18"/>
        <v>41074.875</v>
      </c>
      <c r="G137" s="66" t="s">
        <v>16</v>
      </c>
      <c r="H137" s="65">
        <f t="shared" si="19"/>
        <v>1</v>
      </c>
      <c r="I137" s="35">
        <v>8.07</v>
      </c>
      <c r="J137" s="66">
        <v>106</v>
      </c>
      <c r="K137" s="65">
        <v>1</v>
      </c>
      <c r="L137" s="65">
        <v>2</v>
      </c>
      <c r="M137" s="65">
        <f>VLOOKUP(L137,'Stratification Schemes'!$J$2:$L$3,2,TRUE)</f>
        <v>9.59</v>
      </c>
      <c r="N137" s="65">
        <f>VLOOKUP(L137,'Stratification Schemes'!$J$2:$L$3,3,TRUE)</f>
        <v>10.42</v>
      </c>
      <c r="O137" s="65">
        <f t="shared" si="20"/>
        <v>2</v>
      </c>
      <c r="P137" s="65" t="s">
        <v>53</v>
      </c>
    </row>
    <row r="138" spans="1:19" s="65" customFormat="1" x14ac:dyDescent="0.25">
      <c r="A138" s="59">
        <v>41074</v>
      </c>
      <c r="B138" s="13">
        <v>0.92278935185185185</v>
      </c>
      <c r="C138" s="33">
        <f t="shared" si="15"/>
        <v>41074.922789351855</v>
      </c>
      <c r="D138" s="33">
        <f t="shared" si="16"/>
        <v>41074.916666666664</v>
      </c>
      <c r="E138" s="37">
        <f t="shared" si="17"/>
        <v>22</v>
      </c>
      <c r="F138" s="33">
        <f t="shared" si="18"/>
        <v>41074.875</v>
      </c>
      <c r="G138" s="66" t="s">
        <v>16</v>
      </c>
      <c r="H138" s="65">
        <f t="shared" si="19"/>
        <v>1</v>
      </c>
      <c r="I138" s="35">
        <v>3.79</v>
      </c>
      <c r="J138" s="66">
        <v>41.8</v>
      </c>
      <c r="K138" s="65">
        <v>1</v>
      </c>
      <c r="L138" s="65">
        <v>2</v>
      </c>
      <c r="M138" s="65">
        <f>VLOOKUP(L138,'Stratification Schemes'!$J$2:$L$3,2,TRUE)</f>
        <v>9.59</v>
      </c>
      <c r="N138" s="65">
        <f>VLOOKUP(L138,'Stratification Schemes'!$J$2:$L$3,3,TRUE)</f>
        <v>10.42</v>
      </c>
      <c r="O138" s="65">
        <f t="shared" si="20"/>
        <v>2</v>
      </c>
      <c r="P138" s="65" t="s">
        <v>53</v>
      </c>
    </row>
    <row r="139" spans="1:19" s="65" customFormat="1" x14ac:dyDescent="0.25">
      <c r="A139" s="59">
        <v>41074</v>
      </c>
      <c r="B139" s="13">
        <v>0.94356481481481491</v>
      </c>
      <c r="C139" s="33">
        <f t="shared" si="15"/>
        <v>41074.943564814814</v>
      </c>
      <c r="D139" s="33">
        <f t="shared" si="16"/>
        <v>41074.916666666664</v>
      </c>
      <c r="E139" s="37">
        <f t="shared" si="17"/>
        <v>22</v>
      </c>
      <c r="F139" s="33">
        <f t="shared" si="18"/>
        <v>41075</v>
      </c>
      <c r="G139" s="66" t="s">
        <v>16</v>
      </c>
      <c r="H139" s="65">
        <f t="shared" si="19"/>
        <v>1</v>
      </c>
      <c r="I139" s="35">
        <v>3.35</v>
      </c>
      <c r="J139" s="66">
        <v>43.4</v>
      </c>
      <c r="K139" s="65">
        <v>1</v>
      </c>
      <c r="L139" s="65">
        <v>2</v>
      </c>
      <c r="M139" s="65">
        <f>VLOOKUP(L139,'Stratification Schemes'!$J$2:$L$3,2,TRUE)</f>
        <v>9.59</v>
      </c>
      <c r="N139" s="65">
        <f>VLOOKUP(L139,'Stratification Schemes'!$J$2:$L$3,3,TRUE)</f>
        <v>10.42</v>
      </c>
      <c r="O139" s="65">
        <f t="shared" si="20"/>
        <v>2</v>
      </c>
      <c r="P139" s="65" t="s">
        <v>53</v>
      </c>
    </row>
    <row r="140" spans="1:19" s="65" customFormat="1" x14ac:dyDescent="0.25">
      <c r="A140" s="59">
        <v>41075</v>
      </c>
      <c r="B140" s="13">
        <v>0.20879629629629629</v>
      </c>
      <c r="C140" s="33">
        <f t="shared" si="15"/>
        <v>41075.208796296298</v>
      </c>
      <c r="D140" s="33">
        <f t="shared" si="16"/>
        <v>41075.208333333336</v>
      </c>
      <c r="E140" s="37">
        <f t="shared" si="17"/>
        <v>5</v>
      </c>
      <c r="F140" s="33">
        <f t="shared" si="18"/>
        <v>41075.25</v>
      </c>
      <c r="G140" s="66" t="s">
        <v>16</v>
      </c>
      <c r="H140" s="65">
        <f t="shared" si="19"/>
        <v>1</v>
      </c>
      <c r="I140" s="35">
        <v>7.09</v>
      </c>
      <c r="J140" s="66">
        <v>98.4</v>
      </c>
      <c r="K140" s="65">
        <v>1</v>
      </c>
      <c r="L140" s="65">
        <v>2</v>
      </c>
      <c r="M140" s="65">
        <f>VLOOKUP(L140,'Stratification Schemes'!$J$2:$L$3,2,TRUE)</f>
        <v>9.59</v>
      </c>
      <c r="N140" s="65">
        <f>VLOOKUP(L140,'Stratification Schemes'!$J$2:$L$3,3,TRUE)</f>
        <v>10.42</v>
      </c>
      <c r="O140" s="65">
        <f t="shared" si="20"/>
        <v>2</v>
      </c>
      <c r="P140" s="65" t="s">
        <v>53</v>
      </c>
      <c r="Q140"/>
      <c r="R140"/>
      <c r="S140"/>
    </row>
    <row r="141" spans="1:19" s="65" customFormat="1" x14ac:dyDescent="0.25">
      <c r="A141" s="59">
        <v>41075</v>
      </c>
      <c r="B141" s="13">
        <v>0.23648148148148149</v>
      </c>
      <c r="C141" s="33">
        <f t="shared" si="15"/>
        <v>41075.236481481479</v>
      </c>
      <c r="D141" s="33">
        <f t="shared" si="16"/>
        <v>41075.208333333336</v>
      </c>
      <c r="E141" s="37">
        <f t="shared" si="17"/>
        <v>5</v>
      </c>
      <c r="F141" s="33">
        <f t="shared" si="18"/>
        <v>41075.25</v>
      </c>
      <c r="G141" s="66" t="s">
        <v>16</v>
      </c>
      <c r="H141" s="65">
        <f t="shared" si="19"/>
        <v>1</v>
      </c>
      <c r="I141" s="35">
        <v>6.83</v>
      </c>
      <c r="J141" s="66">
        <v>106.4</v>
      </c>
      <c r="K141" s="65">
        <v>1</v>
      </c>
      <c r="L141" s="65">
        <v>2</v>
      </c>
      <c r="M141" s="65">
        <f>VLOOKUP(L141,'Stratification Schemes'!$J$2:$L$3,2,TRUE)</f>
        <v>9.59</v>
      </c>
      <c r="N141" s="65">
        <f>VLOOKUP(L141,'Stratification Schemes'!$J$2:$L$3,3,TRUE)</f>
        <v>10.42</v>
      </c>
      <c r="O141" s="65">
        <f t="shared" si="20"/>
        <v>2</v>
      </c>
      <c r="P141" s="65" t="s">
        <v>53</v>
      </c>
    </row>
    <row r="142" spans="1:19" s="65" customFormat="1" x14ac:dyDescent="0.25">
      <c r="A142" s="59">
        <v>41075</v>
      </c>
      <c r="B142" s="13">
        <v>0.25222222222222224</v>
      </c>
      <c r="C142" s="33">
        <f t="shared" si="15"/>
        <v>41075.252222222225</v>
      </c>
      <c r="D142" s="33">
        <f t="shared" si="16"/>
        <v>41075.25</v>
      </c>
      <c r="E142" s="37">
        <f t="shared" si="17"/>
        <v>6</v>
      </c>
      <c r="F142" s="33">
        <f t="shared" si="18"/>
        <v>41075.25</v>
      </c>
      <c r="G142" s="66" t="s">
        <v>16</v>
      </c>
      <c r="H142" s="65">
        <f t="shared" si="19"/>
        <v>1</v>
      </c>
      <c r="I142" s="35">
        <v>7.3</v>
      </c>
      <c r="J142" s="66">
        <v>90.7</v>
      </c>
      <c r="K142" s="65">
        <v>1</v>
      </c>
      <c r="L142" s="65">
        <v>2</v>
      </c>
      <c r="M142" s="65">
        <f>VLOOKUP(L142,'Stratification Schemes'!$J$2:$L$3,2,TRUE)</f>
        <v>9.59</v>
      </c>
      <c r="N142" s="65">
        <f>VLOOKUP(L142,'Stratification Schemes'!$J$2:$L$3,3,TRUE)</f>
        <v>10.42</v>
      </c>
      <c r="O142" s="65">
        <f t="shared" si="20"/>
        <v>2</v>
      </c>
      <c r="P142" s="65" t="s">
        <v>53</v>
      </c>
    </row>
    <row r="143" spans="1:19" s="65" customFormat="1" x14ac:dyDescent="0.25">
      <c r="A143" s="59">
        <v>41075</v>
      </c>
      <c r="B143" s="13">
        <v>0.25702546296296297</v>
      </c>
      <c r="C143" s="33">
        <f t="shared" si="15"/>
        <v>41075.257025462961</v>
      </c>
      <c r="D143" s="33">
        <f t="shared" si="16"/>
        <v>41075.25</v>
      </c>
      <c r="E143" s="37">
        <f t="shared" si="17"/>
        <v>6</v>
      </c>
      <c r="F143" s="33">
        <f t="shared" si="18"/>
        <v>41075.25</v>
      </c>
      <c r="G143" s="66" t="s">
        <v>16</v>
      </c>
      <c r="H143" s="65">
        <f t="shared" si="19"/>
        <v>1</v>
      </c>
      <c r="I143" s="35">
        <v>7.44</v>
      </c>
      <c r="J143" s="66">
        <v>88.9</v>
      </c>
      <c r="K143" s="65">
        <v>1</v>
      </c>
      <c r="L143" s="65">
        <v>2</v>
      </c>
      <c r="M143" s="65">
        <f>VLOOKUP(L143,'Stratification Schemes'!$J$2:$L$3,2,TRUE)</f>
        <v>9.59</v>
      </c>
      <c r="N143" s="65">
        <f>VLOOKUP(L143,'Stratification Schemes'!$J$2:$L$3,3,TRUE)</f>
        <v>10.42</v>
      </c>
      <c r="O143" s="65">
        <f t="shared" si="20"/>
        <v>2</v>
      </c>
      <c r="P143" s="65" t="s">
        <v>53</v>
      </c>
    </row>
    <row r="144" spans="1:19" s="65" customFormat="1" x14ac:dyDescent="0.25">
      <c r="A144" s="59">
        <v>41075</v>
      </c>
      <c r="B144" s="13">
        <v>0.64943287037037034</v>
      </c>
      <c r="C144" s="33">
        <f t="shared" ref="C144:C147" si="21">A144+B144</f>
        <v>41075.64943287037</v>
      </c>
      <c r="D144" s="33">
        <f t="shared" si="16"/>
        <v>41075.625</v>
      </c>
      <c r="E144" s="37">
        <f t="shared" si="17"/>
        <v>15</v>
      </c>
      <c r="F144" s="33">
        <f t="shared" si="18"/>
        <v>41075.625</v>
      </c>
      <c r="G144" s="66" t="s">
        <v>16</v>
      </c>
      <c r="H144" s="65">
        <f t="shared" si="19"/>
        <v>1</v>
      </c>
      <c r="I144" s="35">
        <v>3.14</v>
      </c>
      <c r="J144" s="66">
        <v>48.3</v>
      </c>
      <c r="K144" s="65">
        <v>1</v>
      </c>
      <c r="L144" s="65">
        <v>2</v>
      </c>
      <c r="M144" s="65">
        <f>VLOOKUP(L144,'Stratification Schemes'!$J$2:$L$3,2,TRUE)</f>
        <v>9.59</v>
      </c>
      <c r="N144" s="65">
        <f>VLOOKUP(L144,'Stratification Schemes'!$J$2:$L$3,3,TRUE)</f>
        <v>10.42</v>
      </c>
      <c r="O144" s="65">
        <f t="shared" si="20"/>
        <v>2</v>
      </c>
      <c r="P144" s="65" t="s">
        <v>53</v>
      </c>
    </row>
    <row r="145" spans="1:16" s="65" customFormat="1" x14ac:dyDescent="0.25">
      <c r="A145" s="59">
        <v>41075</v>
      </c>
      <c r="B145" s="13">
        <v>0.71493055555555562</v>
      </c>
      <c r="C145" s="33">
        <f t="shared" si="21"/>
        <v>41075.714930555558</v>
      </c>
      <c r="D145" s="33">
        <f t="shared" si="16"/>
        <v>41075.708333333336</v>
      </c>
      <c r="E145" s="37">
        <f t="shared" si="17"/>
        <v>17</v>
      </c>
      <c r="F145" s="33">
        <f t="shared" si="18"/>
        <v>41075.75</v>
      </c>
      <c r="G145" s="66" t="s">
        <v>16</v>
      </c>
      <c r="H145" s="65">
        <f t="shared" si="19"/>
        <v>1</v>
      </c>
      <c r="I145" s="35">
        <v>7.95</v>
      </c>
      <c r="J145" s="66">
        <v>112.7</v>
      </c>
      <c r="K145" s="65">
        <v>1</v>
      </c>
      <c r="L145" s="65">
        <v>2</v>
      </c>
      <c r="M145" s="65">
        <f>VLOOKUP(L145,'Stratification Schemes'!$J$2:$L$3,2,TRUE)</f>
        <v>9.59</v>
      </c>
      <c r="N145" s="65">
        <f>VLOOKUP(L145,'Stratification Schemes'!$J$2:$L$3,3,TRUE)</f>
        <v>10.42</v>
      </c>
      <c r="O145" s="65">
        <f t="shared" si="20"/>
        <v>2</v>
      </c>
      <c r="P145" s="65" t="s">
        <v>53</v>
      </c>
    </row>
    <row r="146" spans="1:16" s="65" customFormat="1" x14ac:dyDescent="0.25">
      <c r="A146" s="14">
        <v>41075</v>
      </c>
      <c r="B146" s="13">
        <v>0.88886574074074076</v>
      </c>
      <c r="C146" s="33">
        <f t="shared" si="21"/>
        <v>41075.888865740744</v>
      </c>
      <c r="D146" s="33">
        <f t="shared" si="16"/>
        <v>41075.875</v>
      </c>
      <c r="E146" s="37">
        <f t="shared" si="17"/>
        <v>21</v>
      </c>
      <c r="F146" s="33">
        <f t="shared" si="18"/>
        <v>41075.875</v>
      </c>
      <c r="G146" s="13" t="s">
        <v>16</v>
      </c>
      <c r="H146" s="65">
        <f t="shared" si="19"/>
        <v>1</v>
      </c>
      <c r="I146" s="41">
        <v>10.58</v>
      </c>
      <c r="J146" s="41">
        <v>75.5</v>
      </c>
      <c r="K146" s="65">
        <v>2</v>
      </c>
      <c r="L146" s="65">
        <v>2</v>
      </c>
      <c r="M146" s="65">
        <f>VLOOKUP(L146,'Stratification Schemes'!$J$2:$L$3,2,TRUE)</f>
        <v>9.59</v>
      </c>
      <c r="N146" s="65">
        <f>VLOOKUP(L146,'Stratification Schemes'!$J$2:$L$3,3,TRUE)</f>
        <v>10.42</v>
      </c>
      <c r="O146" s="65">
        <f t="shared" si="20"/>
        <v>2</v>
      </c>
      <c r="P146" s="65" t="s">
        <v>53</v>
      </c>
    </row>
    <row r="147" spans="1:16" s="65" customFormat="1" x14ac:dyDescent="0.25">
      <c r="A147" s="59">
        <v>41075</v>
      </c>
      <c r="B147" s="13">
        <v>0.9889930555555555</v>
      </c>
      <c r="C147" s="33">
        <f t="shared" si="21"/>
        <v>41075.988993055558</v>
      </c>
      <c r="D147" s="33">
        <f t="shared" si="16"/>
        <v>41075.958333333336</v>
      </c>
      <c r="E147" s="37">
        <f t="shared" si="17"/>
        <v>23</v>
      </c>
      <c r="F147" s="33">
        <f t="shared" si="18"/>
        <v>41076</v>
      </c>
      <c r="G147" s="66" t="s">
        <v>16</v>
      </c>
      <c r="H147" s="65">
        <f t="shared" si="19"/>
        <v>1</v>
      </c>
      <c r="I147" s="35">
        <v>3.59</v>
      </c>
      <c r="J147" s="66">
        <v>41.2</v>
      </c>
      <c r="K147" s="65">
        <v>1</v>
      </c>
      <c r="L147" s="65">
        <v>2</v>
      </c>
      <c r="M147" s="65">
        <f>VLOOKUP(L147,'Stratification Schemes'!$J$2:$L$3,2,TRUE)</f>
        <v>9.59</v>
      </c>
      <c r="N147" s="65">
        <f>VLOOKUP(L147,'Stratification Schemes'!$J$2:$L$3,3,TRUE)</f>
        <v>10.42</v>
      </c>
      <c r="O147" s="65">
        <f t="shared" si="20"/>
        <v>2</v>
      </c>
      <c r="P147" s="65" t="s">
        <v>53</v>
      </c>
    </row>
    <row r="148" spans="1:16" s="65" customFormat="1" x14ac:dyDescent="0.25">
      <c r="A148" s="59">
        <v>41076</v>
      </c>
      <c r="B148" s="13">
        <v>0.10425925925925926</v>
      </c>
      <c r="C148" s="33">
        <f>B148+A148</f>
        <v>41076.104259259257</v>
      </c>
      <c r="D148" s="33">
        <f t="shared" si="16"/>
        <v>41076.083333333336</v>
      </c>
      <c r="E148" s="37">
        <f t="shared" si="17"/>
        <v>2</v>
      </c>
      <c r="F148" s="33">
        <f t="shared" si="18"/>
        <v>41076.125</v>
      </c>
      <c r="G148" s="66" t="s">
        <v>16</v>
      </c>
      <c r="H148" s="65">
        <f t="shared" si="19"/>
        <v>1</v>
      </c>
      <c r="I148" s="35">
        <v>1.99</v>
      </c>
      <c r="J148" s="66">
        <v>46.4</v>
      </c>
      <c r="K148" s="66">
        <v>1</v>
      </c>
      <c r="L148" s="66">
        <v>2</v>
      </c>
      <c r="M148" s="66">
        <f>VLOOKUP(L148,'Stratification Schemes'!$J$2:$L$3,2,TRUE)</f>
        <v>9.59</v>
      </c>
      <c r="N148" s="66">
        <f>VLOOKUP(L148,'Stratification Schemes'!$J$2:$L$3,3,TRUE)</f>
        <v>10.42</v>
      </c>
      <c r="O148" s="66">
        <f t="shared" si="20"/>
        <v>2</v>
      </c>
      <c r="P148" s="66" t="s">
        <v>53</v>
      </c>
    </row>
    <row r="149" spans="1:16" s="65" customFormat="1" x14ac:dyDescent="0.25">
      <c r="A149" s="59">
        <v>41076</v>
      </c>
      <c r="B149" s="13">
        <v>0.11049768518518517</v>
      </c>
      <c r="C149" s="33">
        <f>B149+A149</f>
        <v>41076.110497685186</v>
      </c>
      <c r="D149" s="33">
        <f t="shared" si="16"/>
        <v>41076.083333333336</v>
      </c>
      <c r="E149" s="37">
        <f t="shared" si="17"/>
        <v>2</v>
      </c>
      <c r="F149" s="33">
        <f t="shared" si="18"/>
        <v>41076.125</v>
      </c>
      <c r="G149" s="66" t="s">
        <v>16</v>
      </c>
      <c r="H149" s="65">
        <f t="shared" si="19"/>
        <v>1</v>
      </c>
      <c r="I149" s="35">
        <v>1.1399999999999999</v>
      </c>
      <c r="J149" s="66">
        <v>51.9</v>
      </c>
      <c r="K149" s="65">
        <v>1</v>
      </c>
      <c r="L149" s="65">
        <v>2</v>
      </c>
      <c r="M149" s="65">
        <f>VLOOKUP(L149,'Stratification Schemes'!$J$2:$L$3,2,TRUE)</f>
        <v>9.59</v>
      </c>
      <c r="N149" s="65">
        <f>VLOOKUP(L149,'Stratification Schemes'!$J$2:$L$3,3,TRUE)</f>
        <v>10.42</v>
      </c>
      <c r="O149" s="65">
        <f t="shared" si="20"/>
        <v>2</v>
      </c>
      <c r="P149" s="65" t="s">
        <v>53</v>
      </c>
    </row>
    <row r="150" spans="1:16" s="65" customFormat="1" x14ac:dyDescent="0.25">
      <c r="A150" s="59">
        <v>41076</v>
      </c>
      <c r="B150" s="13">
        <v>0.25201388888888887</v>
      </c>
      <c r="C150" s="33">
        <f>B150+A150</f>
        <v>41076.252013888887</v>
      </c>
      <c r="D150" s="33">
        <f t="shared" si="16"/>
        <v>41076.25</v>
      </c>
      <c r="E150" s="37">
        <f t="shared" si="17"/>
        <v>6</v>
      </c>
      <c r="F150" s="33">
        <f t="shared" si="18"/>
        <v>41076.25</v>
      </c>
      <c r="G150" s="66" t="s">
        <v>16</v>
      </c>
      <c r="H150" s="65">
        <f t="shared" si="19"/>
        <v>1</v>
      </c>
      <c r="I150" s="35">
        <v>8.82</v>
      </c>
      <c r="J150" s="66">
        <v>82.8</v>
      </c>
      <c r="K150" s="66">
        <v>1</v>
      </c>
      <c r="L150" s="66">
        <v>2</v>
      </c>
      <c r="M150" s="66">
        <f>VLOOKUP(L150,'Stratification Schemes'!$J$2:$L$3,2,TRUE)</f>
        <v>9.59</v>
      </c>
      <c r="N150" s="66">
        <f>VLOOKUP(L150,'Stratification Schemes'!$J$2:$L$3,3,TRUE)</f>
        <v>10.42</v>
      </c>
      <c r="O150" s="66">
        <f t="shared" si="20"/>
        <v>2</v>
      </c>
      <c r="P150" s="66" t="s">
        <v>53</v>
      </c>
    </row>
    <row r="151" spans="1:16" s="65" customFormat="1" x14ac:dyDescent="0.25">
      <c r="A151" s="59">
        <v>41076</v>
      </c>
      <c r="B151" s="13">
        <v>0.27512731481481484</v>
      </c>
      <c r="C151" s="33">
        <f>B151+A151</f>
        <v>41076.275127314817</v>
      </c>
      <c r="D151" s="33">
        <f t="shared" si="16"/>
        <v>41076.25</v>
      </c>
      <c r="E151" s="37">
        <f t="shared" si="17"/>
        <v>6</v>
      </c>
      <c r="F151" s="33">
        <f t="shared" si="18"/>
        <v>41076.25</v>
      </c>
      <c r="G151" s="66" t="s">
        <v>16</v>
      </c>
      <c r="H151" s="65">
        <f t="shared" si="19"/>
        <v>1</v>
      </c>
      <c r="I151" s="35">
        <v>2.5499999999999998</v>
      </c>
      <c r="J151" s="66">
        <v>49</v>
      </c>
      <c r="K151" s="65">
        <v>1</v>
      </c>
      <c r="L151" s="65">
        <v>2</v>
      </c>
      <c r="M151" s="65">
        <f>VLOOKUP(L151,'Stratification Schemes'!$J$2:$L$3,2,TRUE)</f>
        <v>9.59</v>
      </c>
      <c r="N151" s="65">
        <f>VLOOKUP(L151,'Stratification Schemes'!$J$2:$L$3,3,TRUE)</f>
        <v>10.42</v>
      </c>
      <c r="O151" s="65">
        <f t="shared" si="20"/>
        <v>2</v>
      </c>
      <c r="P151" s="65" t="s">
        <v>53</v>
      </c>
    </row>
    <row r="152" spans="1:16" s="65" customFormat="1" x14ac:dyDescent="0.25">
      <c r="A152" s="14">
        <v>41076</v>
      </c>
      <c r="B152" s="13">
        <v>0.35275462962962961</v>
      </c>
      <c r="C152" s="33">
        <f>A152+B152</f>
        <v>41076.352754629632</v>
      </c>
      <c r="D152" s="33">
        <f t="shared" si="16"/>
        <v>41076.333333333336</v>
      </c>
      <c r="E152" s="37">
        <f t="shared" si="17"/>
        <v>8</v>
      </c>
      <c r="F152" s="33">
        <f t="shared" si="18"/>
        <v>41076.375</v>
      </c>
      <c r="G152" s="66" t="s">
        <v>16</v>
      </c>
      <c r="H152" s="65">
        <f t="shared" si="19"/>
        <v>1</v>
      </c>
      <c r="I152" s="66">
        <v>16.899999999999999</v>
      </c>
      <c r="J152" s="66">
        <v>72.400000000000006</v>
      </c>
      <c r="K152" s="65">
        <v>2</v>
      </c>
      <c r="L152" s="65">
        <v>2</v>
      </c>
      <c r="M152" s="65">
        <f>VLOOKUP(L152,'Stratification Schemes'!$J$2:$L$3,2,TRUE)</f>
        <v>9.59</v>
      </c>
      <c r="N152" s="65">
        <f>VLOOKUP(L152,'Stratification Schemes'!$J$2:$L$3,3,TRUE)</f>
        <v>10.42</v>
      </c>
      <c r="O152" s="65">
        <f t="shared" si="20"/>
        <v>2</v>
      </c>
      <c r="P152" s="65" t="s">
        <v>53</v>
      </c>
    </row>
    <row r="153" spans="1:16" s="65" customFormat="1" x14ac:dyDescent="0.25">
      <c r="A153" s="59">
        <v>41076</v>
      </c>
      <c r="B153" s="13">
        <v>0.55150462962962965</v>
      </c>
      <c r="C153" s="33">
        <f>B153+A153</f>
        <v>41076.551504629628</v>
      </c>
      <c r="D153" s="33">
        <f t="shared" si="16"/>
        <v>41076.541666666664</v>
      </c>
      <c r="E153" s="37">
        <f t="shared" si="17"/>
        <v>13</v>
      </c>
      <c r="F153" s="33">
        <f t="shared" si="18"/>
        <v>41076.5</v>
      </c>
      <c r="G153" s="66" t="s">
        <v>16</v>
      </c>
      <c r="H153" s="65">
        <f t="shared" si="19"/>
        <v>1</v>
      </c>
      <c r="I153" s="35">
        <v>7.94</v>
      </c>
      <c r="J153" s="66">
        <v>110.3</v>
      </c>
      <c r="K153" s="66">
        <v>1</v>
      </c>
      <c r="L153" s="66">
        <v>2</v>
      </c>
      <c r="M153" s="66">
        <f>VLOOKUP(L153,'Stratification Schemes'!$J$2:$L$3,2,TRUE)</f>
        <v>9.59</v>
      </c>
      <c r="N153" s="66">
        <f>VLOOKUP(L153,'Stratification Schemes'!$J$2:$L$3,3,TRUE)</f>
        <v>10.42</v>
      </c>
      <c r="O153" s="66">
        <f t="shared" si="20"/>
        <v>2</v>
      </c>
      <c r="P153" s="66" t="s">
        <v>53</v>
      </c>
    </row>
    <row r="154" spans="1:16" s="65" customFormat="1" x14ac:dyDescent="0.25">
      <c r="A154" s="59">
        <v>41076</v>
      </c>
      <c r="B154" s="13">
        <v>0.56503472222222217</v>
      </c>
      <c r="C154" s="33">
        <f>B154+A154</f>
        <v>41076.565034722225</v>
      </c>
      <c r="D154" s="33">
        <f t="shared" si="16"/>
        <v>41076.541666666664</v>
      </c>
      <c r="E154" s="37">
        <f t="shared" si="17"/>
        <v>13</v>
      </c>
      <c r="F154" s="33">
        <f t="shared" si="18"/>
        <v>41076.625</v>
      </c>
      <c r="G154" s="66" t="s">
        <v>16</v>
      </c>
      <c r="H154" s="65">
        <f t="shared" si="19"/>
        <v>1</v>
      </c>
      <c r="I154" s="35">
        <v>5.38</v>
      </c>
      <c r="J154" s="66">
        <v>57</v>
      </c>
      <c r="K154" s="65">
        <v>1</v>
      </c>
      <c r="L154" s="65">
        <v>2</v>
      </c>
      <c r="M154" s="65">
        <f>VLOOKUP(L154,'Stratification Schemes'!$J$2:$L$3,2,TRUE)</f>
        <v>9.59</v>
      </c>
      <c r="N154" s="65">
        <f>VLOOKUP(L154,'Stratification Schemes'!$J$2:$L$3,3,TRUE)</f>
        <v>10.42</v>
      </c>
      <c r="O154" s="65">
        <f t="shared" si="20"/>
        <v>2</v>
      </c>
      <c r="P154" s="65" t="s">
        <v>53</v>
      </c>
    </row>
    <row r="155" spans="1:16" s="57" customFormat="1" x14ac:dyDescent="0.25">
      <c r="A155" s="14">
        <v>41076</v>
      </c>
      <c r="B155" s="13">
        <v>0.58040509259259265</v>
      </c>
      <c r="C155" s="33">
        <f>A155+B155</f>
        <v>41076.580405092594</v>
      </c>
      <c r="D155" s="33">
        <f t="shared" si="16"/>
        <v>41076.541666666664</v>
      </c>
      <c r="E155" s="37">
        <f t="shared" si="17"/>
        <v>13</v>
      </c>
      <c r="F155" s="33">
        <f t="shared" si="18"/>
        <v>41076.625</v>
      </c>
      <c r="G155" s="66" t="s">
        <v>16</v>
      </c>
      <c r="H155" s="57">
        <f t="shared" si="19"/>
        <v>1</v>
      </c>
      <c r="I155" s="66">
        <v>10.55</v>
      </c>
      <c r="J155" s="66">
        <v>96.9</v>
      </c>
      <c r="K155" s="57">
        <v>2</v>
      </c>
      <c r="L155" s="57">
        <v>2</v>
      </c>
      <c r="M155" s="57">
        <f>VLOOKUP(L155,'Stratification Schemes'!$J$2:$L$3,2,TRUE)</f>
        <v>9.59</v>
      </c>
      <c r="N155" s="57">
        <f>VLOOKUP(L155,'Stratification Schemes'!$J$2:$L$3,3,TRUE)</f>
        <v>10.42</v>
      </c>
      <c r="O155" s="57">
        <f t="shared" si="20"/>
        <v>2</v>
      </c>
      <c r="P155" s="57" t="s">
        <v>53</v>
      </c>
    </row>
    <row r="156" spans="1:16" x14ac:dyDescent="0.25">
      <c r="A156" s="59">
        <v>41076</v>
      </c>
      <c r="B156" s="13">
        <v>0.59111111111111114</v>
      </c>
      <c r="C156" s="33">
        <f>B156+A156</f>
        <v>41076.591111111113</v>
      </c>
      <c r="D156" s="33">
        <f t="shared" si="16"/>
        <v>41076.583333333336</v>
      </c>
      <c r="E156" s="37">
        <f t="shared" si="17"/>
        <v>14</v>
      </c>
      <c r="F156" s="33">
        <f t="shared" si="18"/>
        <v>41076.625</v>
      </c>
      <c r="G156" s="66" t="s">
        <v>16</v>
      </c>
      <c r="H156" s="65">
        <f t="shared" si="19"/>
        <v>1</v>
      </c>
      <c r="I156" s="35">
        <v>7.6</v>
      </c>
      <c r="J156" s="66">
        <v>110.4</v>
      </c>
      <c r="K156" s="56">
        <v>1</v>
      </c>
      <c r="L156" s="56">
        <v>2</v>
      </c>
      <c r="M156" s="38">
        <f>VLOOKUP(L156,'Stratification Schemes'!$J$2:$L$3,2,TRUE)</f>
        <v>9.59</v>
      </c>
      <c r="N156" s="38">
        <f>VLOOKUP(L156,'Stratification Schemes'!$J$2:$L$3,3,TRUE)</f>
        <v>10.42</v>
      </c>
      <c r="O156" s="38">
        <f t="shared" si="20"/>
        <v>2</v>
      </c>
      <c r="P156" s="38" t="s">
        <v>53</v>
      </c>
    </row>
    <row r="157" spans="1:16" x14ac:dyDescent="0.25">
      <c r="A157" s="14">
        <v>41076</v>
      </c>
      <c r="B157" s="13">
        <v>0.90989583333333324</v>
      </c>
      <c r="C157" s="33">
        <f>A157+B157</f>
        <v>41076.909895833334</v>
      </c>
      <c r="D157" s="33">
        <f t="shared" si="16"/>
        <v>41076.875</v>
      </c>
      <c r="E157" s="37">
        <f t="shared" si="17"/>
        <v>21</v>
      </c>
      <c r="F157" s="33">
        <f t="shared" si="18"/>
        <v>41076.875</v>
      </c>
      <c r="G157" s="66" t="s">
        <v>16</v>
      </c>
      <c r="H157" s="65">
        <f t="shared" si="19"/>
        <v>1</v>
      </c>
      <c r="I157" s="66">
        <v>17.38</v>
      </c>
      <c r="J157" s="66">
        <v>107.4</v>
      </c>
      <c r="K157" s="56">
        <v>2</v>
      </c>
      <c r="L157" s="56">
        <v>2</v>
      </c>
      <c r="M157" s="38">
        <f>VLOOKUP(L157,'Stratification Schemes'!$J$2:$L$3,2,TRUE)</f>
        <v>9.59</v>
      </c>
      <c r="N157" s="38">
        <f>VLOOKUP(L157,'Stratification Schemes'!$J$2:$L$3,3,TRUE)</f>
        <v>10.42</v>
      </c>
      <c r="O157" s="38">
        <f t="shared" si="20"/>
        <v>2</v>
      </c>
      <c r="P157" s="38" t="s">
        <v>53</v>
      </c>
    </row>
    <row r="158" spans="1:16" x14ac:dyDescent="0.25">
      <c r="A158" s="59">
        <v>41076</v>
      </c>
      <c r="B158" s="13">
        <v>0.94395833333333334</v>
      </c>
      <c r="C158" s="33">
        <f t="shared" ref="C158:C166" si="22">B158+A158</f>
        <v>41076.943958333337</v>
      </c>
      <c r="D158" s="33">
        <f t="shared" si="16"/>
        <v>41076.916666666664</v>
      </c>
      <c r="E158" s="37">
        <f t="shared" si="17"/>
        <v>22</v>
      </c>
      <c r="F158" s="33">
        <f t="shared" si="18"/>
        <v>41077</v>
      </c>
      <c r="G158" s="66" t="s">
        <v>16</v>
      </c>
      <c r="H158" s="65">
        <f t="shared" si="19"/>
        <v>1</v>
      </c>
      <c r="I158" s="35">
        <v>8.1300000000000008</v>
      </c>
      <c r="J158" s="66">
        <v>125.3</v>
      </c>
      <c r="K158" s="56">
        <v>1</v>
      </c>
      <c r="L158" s="56">
        <v>2</v>
      </c>
      <c r="M158" s="38">
        <f>VLOOKUP(L158,'Stratification Schemes'!$J$2:$L$3,2,TRUE)</f>
        <v>9.59</v>
      </c>
      <c r="N158" s="38">
        <f>VLOOKUP(L158,'Stratification Schemes'!$J$2:$L$3,3,TRUE)</f>
        <v>10.42</v>
      </c>
      <c r="O158" s="38">
        <f t="shared" si="20"/>
        <v>2</v>
      </c>
      <c r="P158" s="38" t="s">
        <v>53</v>
      </c>
    </row>
    <row r="159" spans="1:16" x14ac:dyDescent="0.25">
      <c r="A159" s="59">
        <v>41077</v>
      </c>
      <c r="B159" s="13">
        <v>4.6412037037037036E-2</v>
      </c>
      <c r="C159" s="33">
        <f t="shared" si="22"/>
        <v>41077.046412037038</v>
      </c>
      <c r="D159" s="33">
        <f t="shared" si="16"/>
        <v>41077.041666666664</v>
      </c>
      <c r="E159" s="37">
        <f t="shared" si="17"/>
        <v>1</v>
      </c>
      <c r="F159" s="33">
        <f t="shared" si="18"/>
        <v>41077</v>
      </c>
      <c r="G159" s="66" t="s">
        <v>16</v>
      </c>
      <c r="H159" s="65">
        <f t="shared" si="19"/>
        <v>1</v>
      </c>
      <c r="I159" s="35">
        <v>3.29</v>
      </c>
      <c r="J159" s="66">
        <v>52.7</v>
      </c>
      <c r="K159" s="56">
        <v>1</v>
      </c>
      <c r="L159" s="56">
        <v>2</v>
      </c>
      <c r="M159" s="38">
        <f>VLOOKUP(L159,'Stratification Schemes'!$J$2:$L$3,2,TRUE)</f>
        <v>9.59</v>
      </c>
      <c r="N159" s="38">
        <f>VLOOKUP(L159,'Stratification Schemes'!$J$2:$L$3,3,TRUE)</f>
        <v>10.42</v>
      </c>
      <c r="O159" s="38">
        <f t="shared" si="20"/>
        <v>2</v>
      </c>
      <c r="P159" s="38" t="s">
        <v>53</v>
      </c>
    </row>
    <row r="160" spans="1:16" x14ac:dyDescent="0.25">
      <c r="A160" s="59">
        <v>41077</v>
      </c>
      <c r="B160" s="13">
        <v>7.1608796296296295E-2</v>
      </c>
      <c r="C160" s="33">
        <f t="shared" si="22"/>
        <v>41077.071608796294</v>
      </c>
      <c r="D160" s="33">
        <f t="shared" si="16"/>
        <v>41077.041666666664</v>
      </c>
      <c r="E160" s="37">
        <f t="shared" si="17"/>
        <v>1</v>
      </c>
      <c r="F160" s="33">
        <f t="shared" si="18"/>
        <v>41077.125</v>
      </c>
      <c r="G160" s="66" t="s">
        <v>16</v>
      </c>
      <c r="H160" s="65">
        <f t="shared" si="19"/>
        <v>1</v>
      </c>
      <c r="I160" s="35">
        <v>5.98</v>
      </c>
      <c r="J160" s="66">
        <v>78.2</v>
      </c>
      <c r="K160" s="56">
        <v>1</v>
      </c>
      <c r="L160" s="56">
        <v>2</v>
      </c>
      <c r="M160" s="38">
        <f>VLOOKUP(L160,'Stratification Schemes'!$J$2:$L$3,2,TRUE)</f>
        <v>9.59</v>
      </c>
      <c r="N160" s="38">
        <f>VLOOKUP(L160,'Stratification Schemes'!$J$2:$L$3,3,TRUE)</f>
        <v>10.42</v>
      </c>
      <c r="O160" s="38">
        <f t="shared" si="20"/>
        <v>2</v>
      </c>
      <c r="P160" s="38" t="s">
        <v>53</v>
      </c>
    </row>
    <row r="161" spans="1:19" x14ac:dyDescent="0.25">
      <c r="A161" s="59">
        <v>41077</v>
      </c>
      <c r="B161" s="13">
        <v>0.10990740740740741</v>
      </c>
      <c r="C161" s="33">
        <f t="shared" si="22"/>
        <v>41077.109907407408</v>
      </c>
      <c r="D161" s="33">
        <f t="shared" si="16"/>
        <v>41077.083333333336</v>
      </c>
      <c r="E161" s="37">
        <f t="shared" si="17"/>
        <v>2</v>
      </c>
      <c r="F161" s="33">
        <f t="shared" si="18"/>
        <v>41077.125</v>
      </c>
      <c r="G161" s="66" t="s">
        <v>16</v>
      </c>
      <c r="H161" s="65">
        <f t="shared" si="19"/>
        <v>1</v>
      </c>
      <c r="I161" s="35">
        <v>2.35</v>
      </c>
      <c r="J161" s="66">
        <v>50.5</v>
      </c>
      <c r="K161" s="66">
        <v>1</v>
      </c>
      <c r="L161" s="66">
        <v>2</v>
      </c>
      <c r="M161" s="66">
        <f>VLOOKUP(L161,'Stratification Schemes'!$J$2:$L$3,2,TRUE)</f>
        <v>9.59</v>
      </c>
      <c r="N161" s="66">
        <f>VLOOKUP(L161,'Stratification Schemes'!$J$2:$L$3,3,TRUE)</f>
        <v>10.42</v>
      </c>
      <c r="O161" s="66">
        <f t="shared" si="20"/>
        <v>2</v>
      </c>
      <c r="P161" s="66" t="s">
        <v>53</v>
      </c>
    </row>
    <row r="162" spans="1:19" x14ac:dyDescent="0.25">
      <c r="A162" s="59">
        <v>41077</v>
      </c>
      <c r="B162" s="13">
        <v>0.11119212962962964</v>
      </c>
      <c r="C162" s="33">
        <f t="shared" si="22"/>
        <v>41077.111192129632</v>
      </c>
      <c r="D162" s="33">
        <f t="shared" si="16"/>
        <v>41077.083333333336</v>
      </c>
      <c r="E162" s="37">
        <f t="shared" si="17"/>
        <v>2</v>
      </c>
      <c r="F162" s="33">
        <f t="shared" si="18"/>
        <v>41077.125</v>
      </c>
      <c r="G162" s="66" t="s">
        <v>16</v>
      </c>
      <c r="H162" s="65">
        <f t="shared" si="19"/>
        <v>1</v>
      </c>
      <c r="I162" s="35">
        <v>7.61</v>
      </c>
      <c r="J162" s="66">
        <v>97.5</v>
      </c>
      <c r="K162" s="56">
        <v>1</v>
      </c>
      <c r="L162" s="56">
        <v>2</v>
      </c>
      <c r="M162" s="38">
        <f>VLOOKUP(L162,'Stratification Schemes'!$J$2:$L$3,2,TRUE)</f>
        <v>9.59</v>
      </c>
      <c r="N162" s="38">
        <f>VLOOKUP(L162,'Stratification Schemes'!$J$2:$L$3,3,TRUE)</f>
        <v>10.42</v>
      </c>
      <c r="O162" s="38">
        <f t="shared" si="20"/>
        <v>2</v>
      </c>
      <c r="P162" s="38" t="s">
        <v>53</v>
      </c>
    </row>
    <row r="163" spans="1:19" x14ac:dyDescent="0.25">
      <c r="A163" s="59">
        <v>41077</v>
      </c>
      <c r="B163" s="13">
        <v>0.15158564814814815</v>
      </c>
      <c r="C163" s="33">
        <f t="shared" si="22"/>
        <v>41077.151585648149</v>
      </c>
      <c r="D163" s="33">
        <f t="shared" si="16"/>
        <v>41077.125</v>
      </c>
      <c r="E163" s="37">
        <f t="shared" si="17"/>
        <v>3</v>
      </c>
      <c r="F163" s="33">
        <f t="shared" si="18"/>
        <v>41077.125</v>
      </c>
      <c r="G163" s="66" t="s">
        <v>23</v>
      </c>
      <c r="H163" s="65">
        <f t="shared" si="19"/>
        <v>-1</v>
      </c>
      <c r="I163" s="35">
        <v>3.36</v>
      </c>
      <c r="J163" s="66">
        <v>50.7</v>
      </c>
      <c r="K163" s="56">
        <v>1</v>
      </c>
      <c r="L163" s="56">
        <v>2</v>
      </c>
      <c r="M163" s="38">
        <f>VLOOKUP(L163,'Stratification Schemes'!$J$2:$L$3,2,TRUE)</f>
        <v>9.59</v>
      </c>
      <c r="N163" s="38">
        <f>VLOOKUP(L163,'Stratification Schemes'!$J$2:$L$3,3,TRUE)</f>
        <v>10.42</v>
      </c>
      <c r="O163" s="38">
        <f t="shared" si="20"/>
        <v>-2</v>
      </c>
      <c r="P163" s="38" t="s">
        <v>53</v>
      </c>
    </row>
    <row r="164" spans="1:19" x14ac:dyDescent="0.25">
      <c r="A164" s="59">
        <v>41077</v>
      </c>
      <c r="B164" s="13">
        <v>0.33611111111111108</v>
      </c>
      <c r="C164" s="33">
        <f t="shared" si="22"/>
        <v>41077.336111111108</v>
      </c>
      <c r="D164" s="33">
        <f t="shared" si="16"/>
        <v>41077.333333333336</v>
      </c>
      <c r="E164" s="37">
        <f t="shared" si="17"/>
        <v>8</v>
      </c>
      <c r="F164" s="33">
        <f t="shared" si="18"/>
        <v>41077.375</v>
      </c>
      <c r="G164" s="66" t="s">
        <v>16</v>
      </c>
      <c r="H164" s="65">
        <f t="shared" si="19"/>
        <v>1</v>
      </c>
      <c r="I164" s="35">
        <v>3.41</v>
      </c>
      <c r="J164" s="66">
        <v>66.8</v>
      </c>
      <c r="K164" s="56">
        <v>1</v>
      </c>
      <c r="L164" s="56">
        <v>2</v>
      </c>
      <c r="M164" s="38">
        <f>VLOOKUP(L164,'Stratification Schemes'!$J$2:$L$3,2,TRUE)</f>
        <v>9.59</v>
      </c>
      <c r="N164" s="38">
        <f>VLOOKUP(L164,'Stratification Schemes'!$J$2:$L$3,3,TRUE)</f>
        <v>10.42</v>
      </c>
      <c r="O164" s="38">
        <f t="shared" si="20"/>
        <v>2</v>
      </c>
      <c r="P164" s="38" t="s">
        <v>53</v>
      </c>
    </row>
    <row r="165" spans="1:19" x14ac:dyDescent="0.25">
      <c r="A165" s="59">
        <v>41077</v>
      </c>
      <c r="B165" s="13">
        <v>0.35424768518518518</v>
      </c>
      <c r="C165" s="33">
        <f t="shared" si="22"/>
        <v>41077.354247685187</v>
      </c>
      <c r="D165" s="33">
        <f t="shared" si="16"/>
        <v>41077.333333333336</v>
      </c>
      <c r="E165" s="37">
        <f t="shared" si="17"/>
        <v>8</v>
      </c>
      <c r="F165" s="33">
        <f t="shared" si="18"/>
        <v>41077.375</v>
      </c>
      <c r="G165" s="66" t="s">
        <v>16</v>
      </c>
      <c r="H165" s="65">
        <f t="shared" si="19"/>
        <v>1</v>
      </c>
      <c r="I165" s="35">
        <v>1.37</v>
      </c>
      <c r="J165" s="66">
        <v>36.5</v>
      </c>
      <c r="K165" s="65">
        <v>1</v>
      </c>
      <c r="L165" s="65">
        <v>2</v>
      </c>
      <c r="M165" s="65">
        <f>VLOOKUP(L165,'Stratification Schemes'!$J$2:$L$3,2,TRUE)</f>
        <v>9.59</v>
      </c>
      <c r="N165" s="65">
        <f>VLOOKUP(L165,'Stratification Schemes'!$J$2:$L$3,3,TRUE)</f>
        <v>10.42</v>
      </c>
      <c r="O165" s="65">
        <f t="shared" si="20"/>
        <v>2</v>
      </c>
      <c r="P165" s="65" t="s">
        <v>53</v>
      </c>
    </row>
    <row r="166" spans="1:19" x14ac:dyDescent="0.25">
      <c r="A166" s="59">
        <v>41077</v>
      </c>
      <c r="B166" s="13">
        <v>0.64721064814814822</v>
      </c>
      <c r="C166" s="33">
        <f t="shared" si="22"/>
        <v>41077.647210648145</v>
      </c>
      <c r="D166" s="33">
        <f t="shared" si="16"/>
        <v>41077.625</v>
      </c>
      <c r="E166" s="37">
        <f t="shared" si="17"/>
        <v>15</v>
      </c>
      <c r="F166" s="33">
        <f t="shared" si="18"/>
        <v>41077.625</v>
      </c>
      <c r="G166" s="66" t="s">
        <v>16</v>
      </c>
      <c r="H166" s="65">
        <f t="shared" si="19"/>
        <v>1</v>
      </c>
      <c r="I166" s="35">
        <v>3.44</v>
      </c>
      <c r="J166" s="66">
        <v>45.1</v>
      </c>
      <c r="K166" s="65">
        <v>1</v>
      </c>
      <c r="L166" s="65">
        <v>2</v>
      </c>
      <c r="M166" s="65">
        <f>VLOOKUP(L166,'Stratification Schemes'!$J$2:$L$3,2,TRUE)</f>
        <v>9.59</v>
      </c>
      <c r="N166" s="65">
        <f>VLOOKUP(L166,'Stratification Schemes'!$J$2:$L$3,3,TRUE)</f>
        <v>10.42</v>
      </c>
      <c r="O166" s="65">
        <f t="shared" si="20"/>
        <v>2</v>
      </c>
      <c r="P166" s="65" t="s">
        <v>53</v>
      </c>
    </row>
    <row r="167" spans="1:19" x14ac:dyDescent="0.25">
      <c r="A167" s="14">
        <v>41077</v>
      </c>
      <c r="B167" s="13">
        <v>0.81065972222222227</v>
      </c>
      <c r="C167" s="33">
        <f>A167+B167</f>
        <v>41077.810659722221</v>
      </c>
      <c r="D167" s="33">
        <f t="shared" si="16"/>
        <v>41077.791666666664</v>
      </c>
      <c r="E167" s="37">
        <f t="shared" si="17"/>
        <v>19</v>
      </c>
      <c r="F167" s="33">
        <f t="shared" si="18"/>
        <v>41077.75</v>
      </c>
      <c r="G167" s="66" t="s">
        <v>16</v>
      </c>
      <c r="H167" s="57">
        <f t="shared" si="19"/>
        <v>1</v>
      </c>
      <c r="I167" s="66">
        <v>16.84</v>
      </c>
      <c r="J167" s="66">
        <v>98.1</v>
      </c>
      <c r="K167" s="56">
        <v>2</v>
      </c>
      <c r="L167" s="56">
        <v>2</v>
      </c>
      <c r="M167" s="28">
        <f>VLOOKUP(L167,'Stratification Schemes'!$J$2:$L$3,2,TRUE)</f>
        <v>9.59</v>
      </c>
      <c r="N167" s="28">
        <f>VLOOKUP(L167,'Stratification Schemes'!$J$2:$L$3,3,TRUE)</f>
        <v>10.42</v>
      </c>
      <c r="O167" s="28">
        <f t="shared" si="20"/>
        <v>2</v>
      </c>
      <c r="P167" s="28" t="s">
        <v>53</v>
      </c>
      <c r="Q167"/>
      <c r="R167"/>
      <c r="S167"/>
    </row>
    <row r="168" spans="1:19" x14ac:dyDescent="0.25">
      <c r="A168" s="14">
        <v>41077</v>
      </c>
      <c r="B168" s="13">
        <v>0.81090277777777775</v>
      </c>
      <c r="C168" s="33">
        <f>A168+B168</f>
        <v>41077.810902777775</v>
      </c>
      <c r="D168" s="33">
        <f t="shared" si="16"/>
        <v>41077.791666666664</v>
      </c>
      <c r="E168" s="37">
        <f t="shared" si="17"/>
        <v>19</v>
      </c>
      <c r="F168" s="33">
        <f t="shared" si="18"/>
        <v>41077.75</v>
      </c>
      <c r="G168" s="66" t="s">
        <v>16</v>
      </c>
      <c r="H168" s="57">
        <f t="shared" si="19"/>
        <v>1</v>
      </c>
      <c r="I168" s="66">
        <v>18.54</v>
      </c>
      <c r="J168" s="66">
        <v>87.9</v>
      </c>
      <c r="K168" s="56">
        <v>2</v>
      </c>
      <c r="L168" s="56">
        <v>2</v>
      </c>
      <c r="M168" s="28">
        <f>VLOOKUP(L168,'Stratification Schemes'!$J$2:$L$3,2,TRUE)</f>
        <v>9.59</v>
      </c>
      <c r="N168" s="28">
        <f>VLOOKUP(L168,'Stratification Schemes'!$J$2:$L$3,3,TRUE)</f>
        <v>10.42</v>
      </c>
      <c r="O168" s="28">
        <f t="shared" si="20"/>
        <v>2</v>
      </c>
      <c r="P168" s="28" t="s">
        <v>53</v>
      </c>
    </row>
    <row r="169" spans="1:19" x14ac:dyDescent="0.25">
      <c r="A169" s="59">
        <v>41077</v>
      </c>
      <c r="B169" s="13">
        <v>0.84208333333333341</v>
      </c>
      <c r="C169" s="33">
        <f>B169+A169</f>
        <v>41077.842083333337</v>
      </c>
      <c r="D169" s="33">
        <f t="shared" si="16"/>
        <v>41077.833333333336</v>
      </c>
      <c r="E169" s="37">
        <f t="shared" si="17"/>
        <v>20</v>
      </c>
      <c r="F169" s="33">
        <f t="shared" si="18"/>
        <v>41077.875</v>
      </c>
      <c r="G169" s="66" t="s">
        <v>16</v>
      </c>
      <c r="H169" s="57">
        <f t="shared" si="19"/>
        <v>1</v>
      </c>
      <c r="I169" s="35">
        <v>6</v>
      </c>
      <c r="J169" s="66">
        <v>93</v>
      </c>
      <c r="K169" s="56">
        <v>1</v>
      </c>
      <c r="L169" s="56">
        <v>2</v>
      </c>
      <c r="M169" s="28">
        <f>VLOOKUP(L169,'Stratification Schemes'!$J$2:$L$3,2,TRUE)</f>
        <v>9.59</v>
      </c>
      <c r="N169" s="28">
        <f>VLOOKUP(L169,'Stratification Schemes'!$J$2:$L$3,3,TRUE)</f>
        <v>10.42</v>
      </c>
      <c r="O169" s="28">
        <f t="shared" si="20"/>
        <v>2</v>
      </c>
      <c r="P169" s="28" t="s">
        <v>53</v>
      </c>
    </row>
    <row r="170" spans="1:19" x14ac:dyDescent="0.25">
      <c r="A170" s="59">
        <v>41077</v>
      </c>
      <c r="B170" s="13">
        <v>0.84370370370370373</v>
      </c>
      <c r="C170" s="33">
        <f>B170+A170</f>
        <v>41077.8437037037</v>
      </c>
      <c r="D170" s="33">
        <f t="shared" si="16"/>
        <v>41077.833333333336</v>
      </c>
      <c r="E170" s="37">
        <f t="shared" si="17"/>
        <v>20</v>
      </c>
      <c r="F170" s="33">
        <f t="shared" si="18"/>
        <v>41077.875</v>
      </c>
      <c r="G170" s="66" t="s">
        <v>16</v>
      </c>
      <c r="H170" s="57">
        <f t="shared" si="19"/>
        <v>1</v>
      </c>
      <c r="I170" s="35">
        <v>7.52</v>
      </c>
      <c r="J170" s="66">
        <v>79</v>
      </c>
      <c r="K170" s="56">
        <v>1</v>
      </c>
      <c r="L170" s="56">
        <v>2</v>
      </c>
      <c r="M170" s="28">
        <f>VLOOKUP(L170,'Stratification Schemes'!$J$2:$L$3,2,TRUE)</f>
        <v>9.59</v>
      </c>
      <c r="N170" s="28">
        <f>VLOOKUP(L170,'Stratification Schemes'!$J$2:$L$3,3,TRUE)</f>
        <v>10.42</v>
      </c>
      <c r="O170" s="28">
        <f t="shared" si="20"/>
        <v>2</v>
      </c>
      <c r="P170" s="28" t="s">
        <v>53</v>
      </c>
    </row>
    <row r="171" spans="1:19" x14ac:dyDescent="0.25">
      <c r="A171" s="59">
        <v>41077</v>
      </c>
      <c r="B171" s="13">
        <v>0.91719907407407408</v>
      </c>
      <c r="C171" s="33">
        <f>B171+A171</f>
        <v>41077.917199074072</v>
      </c>
      <c r="D171" s="33">
        <f t="shared" si="16"/>
        <v>41077.916666666664</v>
      </c>
      <c r="E171" s="37">
        <f t="shared" si="17"/>
        <v>22</v>
      </c>
      <c r="F171" s="33">
        <f t="shared" si="18"/>
        <v>41077.875</v>
      </c>
      <c r="G171" s="66" t="s">
        <v>16</v>
      </c>
      <c r="H171" s="57">
        <f t="shared" si="19"/>
        <v>1</v>
      </c>
      <c r="I171" s="35">
        <v>3.32</v>
      </c>
      <c r="J171" s="66">
        <v>56.3</v>
      </c>
      <c r="K171" s="56">
        <v>1</v>
      </c>
      <c r="L171" s="56">
        <v>2</v>
      </c>
      <c r="M171" s="28">
        <f>VLOOKUP(L171,'Stratification Schemes'!$J$2:$L$3,2,TRUE)</f>
        <v>9.59</v>
      </c>
      <c r="N171" s="28">
        <f>VLOOKUP(L171,'Stratification Schemes'!$J$2:$L$3,3,TRUE)</f>
        <v>10.42</v>
      </c>
      <c r="O171" s="28">
        <f t="shared" si="20"/>
        <v>2</v>
      </c>
      <c r="P171" s="28" t="s">
        <v>53</v>
      </c>
    </row>
    <row r="172" spans="1:19" x14ac:dyDescent="0.25">
      <c r="A172" s="59">
        <v>41077</v>
      </c>
      <c r="B172" s="13">
        <v>0.96350694444444451</v>
      </c>
      <c r="C172" s="33">
        <f>B172+A172</f>
        <v>41077.963506944441</v>
      </c>
      <c r="D172" s="33">
        <f t="shared" si="16"/>
        <v>41077.958333333336</v>
      </c>
      <c r="E172" s="37">
        <f t="shared" si="17"/>
        <v>23</v>
      </c>
      <c r="F172" s="33">
        <f t="shared" si="18"/>
        <v>41078</v>
      </c>
      <c r="G172" s="66" t="s">
        <v>16</v>
      </c>
      <c r="H172" s="57">
        <f t="shared" si="19"/>
        <v>1</v>
      </c>
      <c r="I172" s="35">
        <v>6.12</v>
      </c>
      <c r="J172" s="66">
        <v>88.1</v>
      </c>
      <c r="K172" s="66">
        <v>1</v>
      </c>
      <c r="L172" s="66">
        <v>2</v>
      </c>
      <c r="M172" s="66">
        <f>VLOOKUP(L172,'Stratification Schemes'!$J$2:$L$3,2,TRUE)</f>
        <v>9.59</v>
      </c>
      <c r="N172" s="66">
        <f>VLOOKUP(L172,'Stratification Schemes'!$J$2:$L$3,3,TRUE)</f>
        <v>10.42</v>
      </c>
      <c r="O172" s="66">
        <f t="shared" si="20"/>
        <v>2</v>
      </c>
      <c r="P172" s="66" t="s">
        <v>53</v>
      </c>
    </row>
    <row r="173" spans="1:19" x14ac:dyDescent="0.25">
      <c r="A173" s="59">
        <v>41077</v>
      </c>
      <c r="B173" s="13">
        <v>0.9644328703703704</v>
      </c>
      <c r="C173" s="33">
        <f>B173+A173</f>
        <v>41077.964432870373</v>
      </c>
      <c r="D173" s="33">
        <f t="shared" si="16"/>
        <v>41077.958333333336</v>
      </c>
      <c r="E173" s="37">
        <f t="shared" si="17"/>
        <v>23</v>
      </c>
      <c r="F173" s="33">
        <f t="shared" si="18"/>
        <v>41078</v>
      </c>
      <c r="G173" s="66" t="s">
        <v>16</v>
      </c>
      <c r="H173" s="57">
        <f t="shared" si="19"/>
        <v>1</v>
      </c>
      <c r="I173" s="35">
        <v>8.43</v>
      </c>
      <c r="J173" s="66">
        <v>99.9</v>
      </c>
      <c r="K173" s="56">
        <v>1</v>
      </c>
      <c r="L173" s="56">
        <v>2</v>
      </c>
      <c r="M173" s="28">
        <f>VLOOKUP(L173,'Stratification Schemes'!$J$2:$L$3,2,TRUE)</f>
        <v>9.59</v>
      </c>
      <c r="N173" s="28">
        <f>VLOOKUP(L173,'Stratification Schemes'!$J$2:$L$3,3,TRUE)</f>
        <v>10.42</v>
      </c>
      <c r="O173" s="28">
        <f t="shared" si="20"/>
        <v>2</v>
      </c>
      <c r="P173" s="28" t="s">
        <v>53</v>
      </c>
    </row>
    <row r="174" spans="1:19" x14ac:dyDescent="0.25">
      <c r="A174" s="14">
        <v>41077</v>
      </c>
      <c r="B174" s="13">
        <v>0.99284722222222221</v>
      </c>
      <c r="C174" s="33">
        <f>A174+B174</f>
        <v>41077.992847222224</v>
      </c>
      <c r="D174" s="33">
        <f t="shared" si="16"/>
        <v>41077.958333333336</v>
      </c>
      <c r="E174" s="37">
        <f t="shared" si="17"/>
        <v>23</v>
      </c>
      <c r="F174" s="33">
        <f t="shared" si="18"/>
        <v>41078</v>
      </c>
      <c r="G174" s="66" t="s">
        <v>16</v>
      </c>
      <c r="H174" s="57">
        <f t="shared" si="19"/>
        <v>1</v>
      </c>
      <c r="I174" s="66">
        <v>17.399999999999999</v>
      </c>
      <c r="J174" s="66">
        <v>91.8</v>
      </c>
      <c r="K174" s="56">
        <v>2</v>
      </c>
      <c r="L174" s="56">
        <v>2</v>
      </c>
      <c r="M174" s="28">
        <f>VLOOKUP(L174,'Stratification Schemes'!$J$2:$L$3,2,TRUE)</f>
        <v>9.59</v>
      </c>
      <c r="N174" s="28">
        <f>VLOOKUP(L174,'Stratification Schemes'!$J$2:$L$3,3,TRUE)</f>
        <v>10.42</v>
      </c>
      <c r="O174" s="28">
        <f t="shared" si="20"/>
        <v>2</v>
      </c>
      <c r="P174" s="28" t="s">
        <v>53</v>
      </c>
    </row>
    <row r="175" spans="1:19" x14ac:dyDescent="0.25">
      <c r="A175" s="59">
        <v>41078</v>
      </c>
      <c r="B175" s="13">
        <v>4.431712962962963E-2</v>
      </c>
      <c r="C175" s="33">
        <f t="shared" ref="C175:C182" si="23">B175+A175</f>
        <v>41078.044317129628</v>
      </c>
      <c r="D175" s="33">
        <f t="shared" si="16"/>
        <v>41078.041666666664</v>
      </c>
      <c r="E175" s="37">
        <f t="shared" si="17"/>
        <v>1</v>
      </c>
      <c r="F175" s="33">
        <f t="shared" si="18"/>
        <v>41078</v>
      </c>
      <c r="G175" s="66" t="s">
        <v>16</v>
      </c>
      <c r="H175" s="57">
        <f t="shared" si="19"/>
        <v>1</v>
      </c>
      <c r="I175" s="35">
        <v>5.83</v>
      </c>
      <c r="J175" s="66">
        <v>91.3</v>
      </c>
      <c r="K175" s="56">
        <v>1</v>
      </c>
      <c r="L175" s="56">
        <v>2</v>
      </c>
      <c r="M175" s="28">
        <f>VLOOKUP(L175,'Stratification Schemes'!$J$2:$L$3,2,TRUE)</f>
        <v>9.59</v>
      </c>
      <c r="N175" s="28">
        <f>VLOOKUP(L175,'Stratification Schemes'!$J$2:$L$3,3,TRUE)</f>
        <v>10.42</v>
      </c>
      <c r="O175" s="28">
        <f t="shared" si="20"/>
        <v>2</v>
      </c>
      <c r="P175" s="28" t="s">
        <v>53</v>
      </c>
    </row>
    <row r="176" spans="1:19" x14ac:dyDescent="0.25">
      <c r="A176" s="59">
        <v>41078</v>
      </c>
      <c r="B176" s="13">
        <v>4.5034722222222219E-2</v>
      </c>
      <c r="C176" s="33">
        <f t="shared" si="23"/>
        <v>41078.045034722221</v>
      </c>
      <c r="D176" s="33">
        <f t="shared" si="16"/>
        <v>41078.041666666664</v>
      </c>
      <c r="E176" s="37">
        <f t="shared" si="17"/>
        <v>1</v>
      </c>
      <c r="F176" s="33">
        <f t="shared" si="18"/>
        <v>41078</v>
      </c>
      <c r="G176" s="66" t="s">
        <v>16</v>
      </c>
      <c r="H176" s="57">
        <f t="shared" si="19"/>
        <v>1</v>
      </c>
      <c r="I176" s="35">
        <v>1.21</v>
      </c>
      <c r="J176" s="66">
        <v>42.6</v>
      </c>
      <c r="K176" s="56">
        <v>1</v>
      </c>
      <c r="L176" s="56">
        <v>2</v>
      </c>
      <c r="M176" s="28">
        <f>VLOOKUP(L176,'Stratification Schemes'!$J$2:$L$3,2,TRUE)</f>
        <v>9.59</v>
      </c>
      <c r="N176" s="28">
        <f>VLOOKUP(L176,'Stratification Schemes'!$J$2:$L$3,3,TRUE)</f>
        <v>10.42</v>
      </c>
      <c r="O176" s="28">
        <f t="shared" si="20"/>
        <v>2</v>
      </c>
      <c r="P176" s="28" t="s">
        <v>53</v>
      </c>
    </row>
    <row r="177" spans="1:16" x14ac:dyDescent="0.25">
      <c r="A177" s="59">
        <v>41078</v>
      </c>
      <c r="B177" s="13">
        <v>4.5462962962962962E-2</v>
      </c>
      <c r="C177" s="33">
        <f t="shared" si="23"/>
        <v>41078.04546296296</v>
      </c>
      <c r="D177" s="33">
        <f t="shared" si="16"/>
        <v>41078.041666666664</v>
      </c>
      <c r="E177" s="37">
        <f t="shared" si="17"/>
        <v>1</v>
      </c>
      <c r="F177" s="33">
        <f t="shared" si="18"/>
        <v>41078</v>
      </c>
      <c r="G177" s="66" t="s">
        <v>16</v>
      </c>
      <c r="H177" s="57">
        <f t="shared" si="19"/>
        <v>1</v>
      </c>
      <c r="I177" s="35">
        <v>3.18</v>
      </c>
      <c r="J177" s="66">
        <v>55.9</v>
      </c>
      <c r="K177" s="56">
        <v>1</v>
      </c>
      <c r="L177" s="56">
        <v>2</v>
      </c>
      <c r="M177" s="28">
        <f>VLOOKUP(L177,'Stratification Schemes'!$J$2:$L$3,2,TRUE)</f>
        <v>9.59</v>
      </c>
      <c r="N177" s="28">
        <f>VLOOKUP(L177,'Stratification Schemes'!$J$2:$L$3,3,TRUE)</f>
        <v>10.42</v>
      </c>
      <c r="O177" s="28">
        <f t="shared" si="20"/>
        <v>2</v>
      </c>
      <c r="P177" s="28" t="s">
        <v>53</v>
      </c>
    </row>
    <row r="178" spans="1:16" x14ac:dyDescent="0.25">
      <c r="A178" s="59">
        <v>41078</v>
      </c>
      <c r="B178" s="13">
        <v>4.6273148148148147E-2</v>
      </c>
      <c r="C178" s="33">
        <f t="shared" si="23"/>
        <v>41078.046273148146</v>
      </c>
      <c r="D178" s="33">
        <f t="shared" si="16"/>
        <v>41078.041666666664</v>
      </c>
      <c r="E178" s="37">
        <f t="shared" si="17"/>
        <v>1</v>
      </c>
      <c r="F178" s="33">
        <f t="shared" si="18"/>
        <v>41078</v>
      </c>
      <c r="G178" s="66" t="s">
        <v>16</v>
      </c>
      <c r="H178" s="57">
        <f t="shared" si="19"/>
        <v>1</v>
      </c>
      <c r="I178" s="35">
        <v>2.09</v>
      </c>
      <c r="J178" s="66">
        <v>47.2</v>
      </c>
      <c r="K178" s="56">
        <v>1</v>
      </c>
      <c r="L178" s="56">
        <v>2</v>
      </c>
      <c r="M178" s="28">
        <f>VLOOKUP(L178,'Stratification Schemes'!$J$2:$L$3,2,TRUE)</f>
        <v>9.59</v>
      </c>
      <c r="N178" s="28">
        <f>VLOOKUP(L178,'Stratification Schemes'!$J$2:$L$3,3,TRUE)</f>
        <v>10.42</v>
      </c>
      <c r="O178" s="28">
        <f t="shared" si="20"/>
        <v>2</v>
      </c>
      <c r="P178" s="28" t="s">
        <v>53</v>
      </c>
    </row>
    <row r="179" spans="1:16" x14ac:dyDescent="0.25">
      <c r="A179" s="59">
        <v>41078</v>
      </c>
      <c r="B179" s="13">
        <v>5.0590277777777776E-2</v>
      </c>
      <c r="C179" s="33">
        <f t="shared" si="23"/>
        <v>41078.05059027778</v>
      </c>
      <c r="D179" s="33">
        <f t="shared" si="16"/>
        <v>41078.041666666664</v>
      </c>
      <c r="E179" s="37">
        <f t="shared" si="17"/>
        <v>1</v>
      </c>
      <c r="F179" s="33">
        <f t="shared" si="18"/>
        <v>41078</v>
      </c>
      <c r="G179" s="66" t="s">
        <v>16</v>
      </c>
      <c r="H179" s="57">
        <f t="shared" si="19"/>
        <v>1</v>
      </c>
      <c r="I179" s="35">
        <v>2.14</v>
      </c>
      <c r="J179" s="66">
        <v>48.2</v>
      </c>
      <c r="K179" s="56">
        <v>1</v>
      </c>
      <c r="L179" s="56">
        <v>2</v>
      </c>
      <c r="M179" s="28">
        <f>VLOOKUP(L179,'Stratification Schemes'!$J$2:$L$3,2,TRUE)</f>
        <v>9.59</v>
      </c>
      <c r="N179" s="28">
        <f>VLOOKUP(L179,'Stratification Schemes'!$J$2:$L$3,3,TRUE)</f>
        <v>10.42</v>
      </c>
      <c r="O179" s="28">
        <f t="shared" si="20"/>
        <v>2</v>
      </c>
      <c r="P179" s="28" t="s">
        <v>53</v>
      </c>
    </row>
    <row r="180" spans="1:16" x14ac:dyDescent="0.25">
      <c r="A180" s="59">
        <v>41078</v>
      </c>
      <c r="B180" s="13">
        <v>6.5138888888888885E-2</v>
      </c>
      <c r="C180" s="33">
        <f t="shared" si="23"/>
        <v>41078.065138888887</v>
      </c>
      <c r="D180" s="33">
        <f t="shared" si="16"/>
        <v>41078.041666666664</v>
      </c>
      <c r="E180" s="37">
        <f t="shared" si="17"/>
        <v>1</v>
      </c>
      <c r="F180" s="33">
        <f t="shared" si="18"/>
        <v>41078.125</v>
      </c>
      <c r="G180" s="66" t="s">
        <v>16</v>
      </c>
      <c r="H180" s="57">
        <f t="shared" si="19"/>
        <v>1</v>
      </c>
      <c r="I180" s="35">
        <v>3.35</v>
      </c>
      <c r="J180" s="66">
        <v>66.3</v>
      </c>
      <c r="K180" s="56">
        <v>1</v>
      </c>
      <c r="L180" s="56">
        <v>2</v>
      </c>
      <c r="M180" s="28">
        <f>VLOOKUP(L180,'Stratification Schemes'!$J$2:$L$3,2,TRUE)</f>
        <v>9.59</v>
      </c>
      <c r="N180" s="28">
        <f>VLOOKUP(L180,'Stratification Schemes'!$J$2:$L$3,3,TRUE)</f>
        <v>10.42</v>
      </c>
      <c r="O180" s="28">
        <f t="shared" si="20"/>
        <v>2</v>
      </c>
      <c r="P180" s="28" t="s">
        <v>53</v>
      </c>
    </row>
    <row r="181" spans="1:16" x14ac:dyDescent="0.25">
      <c r="A181" s="59">
        <v>41078</v>
      </c>
      <c r="B181" s="13">
        <v>0.13208333333333333</v>
      </c>
      <c r="C181" s="33">
        <f t="shared" si="23"/>
        <v>41078.13208333333</v>
      </c>
      <c r="D181" s="33">
        <f t="shared" si="16"/>
        <v>41078.125</v>
      </c>
      <c r="E181" s="37">
        <f t="shared" si="17"/>
        <v>3</v>
      </c>
      <c r="F181" s="33">
        <f t="shared" si="18"/>
        <v>41078.125</v>
      </c>
      <c r="G181" s="66" t="s">
        <v>16</v>
      </c>
      <c r="H181" s="57">
        <f t="shared" si="19"/>
        <v>1</v>
      </c>
      <c r="I181" s="35">
        <v>4.49</v>
      </c>
      <c r="J181" s="66">
        <v>95.8</v>
      </c>
      <c r="K181" s="56">
        <v>1</v>
      </c>
      <c r="L181" s="56">
        <v>2</v>
      </c>
      <c r="M181" s="28">
        <f>VLOOKUP(L181,'Stratification Schemes'!$J$2:$L$3,2,TRUE)</f>
        <v>9.59</v>
      </c>
      <c r="N181" s="28">
        <f>VLOOKUP(L181,'Stratification Schemes'!$J$2:$L$3,3,TRUE)</f>
        <v>10.42</v>
      </c>
      <c r="O181" s="28">
        <f t="shared" si="20"/>
        <v>2</v>
      </c>
      <c r="P181" s="28" t="s">
        <v>53</v>
      </c>
    </row>
    <row r="182" spans="1:16" x14ac:dyDescent="0.25">
      <c r="A182" s="59">
        <v>41078</v>
      </c>
      <c r="B182" s="13">
        <v>0.16820601851851849</v>
      </c>
      <c r="C182" s="33">
        <f t="shared" si="23"/>
        <v>41078.168206018519</v>
      </c>
      <c r="D182" s="33">
        <f t="shared" si="16"/>
        <v>41078.166666666664</v>
      </c>
      <c r="E182" s="37">
        <f t="shared" si="17"/>
        <v>4</v>
      </c>
      <c r="F182" s="33">
        <f t="shared" si="18"/>
        <v>41078.125</v>
      </c>
      <c r="G182" s="66" t="s">
        <v>16</v>
      </c>
      <c r="H182" s="57">
        <f t="shared" si="19"/>
        <v>1</v>
      </c>
      <c r="I182" s="35">
        <v>7.77</v>
      </c>
      <c r="J182" s="66">
        <v>120.4</v>
      </c>
      <c r="K182" s="56">
        <v>1</v>
      </c>
      <c r="L182" s="56">
        <v>2</v>
      </c>
      <c r="M182" s="28">
        <f>VLOOKUP(L182,'Stratification Schemes'!$J$2:$L$3,2,TRUE)</f>
        <v>9.59</v>
      </c>
      <c r="N182" s="28">
        <f>VLOOKUP(L182,'Stratification Schemes'!$J$2:$L$3,3,TRUE)</f>
        <v>10.42</v>
      </c>
      <c r="O182" s="28">
        <f t="shared" si="20"/>
        <v>2</v>
      </c>
      <c r="P182" s="28" t="s">
        <v>53</v>
      </c>
    </row>
    <row r="183" spans="1:16" x14ac:dyDescent="0.25">
      <c r="A183" s="14">
        <v>41078</v>
      </c>
      <c r="B183" s="13">
        <v>0.17871527777777776</v>
      </c>
      <c r="C183" s="33">
        <f>A183+B183</f>
        <v>41078.178715277776</v>
      </c>
      <c r="D183" s="33">
        <f t="shared" si="16"/>
        <v>41078.166666666664</v>
      </c>
      <c r="E183" s="37">
        <f t="shared" si="17"/>
        <v>4</v>
      </c>
      <c r="F183" s="33">
        <f t="shared" si="18"/>
        <v>41078.125</v>
      </c>
      <c r="G183" s="66" t="s">
        <v>16</v>
      </c>
      <c r="H183" s="57">
        <f t="shared" si="19"/>
        <v>1</v>
      </c>
      <c r="I183" s="66">
        <v>17.82</v>
      </c>
      <c r="J183" s="66">
        <v>119.1</v>
      </c>
      <c r="K183" s="66">
        <v>2</v>
      </c>
      <c r="L183" s="66">
        <v>2</v>
      </c>
      <c r="M183" s="66">
        <f>VLOOKUP(L183,'Stratification Schemes'!$J$2:$L$3,2,TRUE)</f>
        <v>9.59</v>
      </c>
      <c r="N183" s="66">
        <f>VLOOKUP(L183,'Stratification Schemes'!$J$2:$L$3,3,TRUE)</f>
        <v>10.42</v>
      </c>
      <c r="O183" s="66">
        <f t="shared" si="20"/>
        <v>2</v>
      </c>
      <c r="P183" s="66" t="s">
        <v>53</v>
      </c>
    </row>
    <row r="184" spans="1:16" x14ac:dyDescent="0.25">
      <c r="A184" s="59">
        <v>41078</v>
      </c>
      <c r="B184" s="13">
        <v>0.23890046296296297</v>
      </c>
      <c r="C184" s="33">
        <f t="shared" ref="C184:C190" si="24">B184+A184</f>
        <v>41078.238900462966</v>
      </c>
      <c r="D184" s="33">
        <f t="shared" si="16"/>
        <v>41078.208333333336</v>
      </c>
      <c r="E184" s="37">
        <f t="shared" si="17"/>
        <v>5</v>
      </c>
      <c r="F184" s="33">
        <f t="shared" si="18"/>
        <v>41078.25</v>
      </c>
      <c r="G184" s="66" t="s">
        <v>16</v>
      </c>
      <c r="H184" s="57">
        <f t="shared" si="19"/>
        <v>1</v>
      </c>
      <c r="I184" s="35">
        <v>4.12</v>
      </c>
      <c r="J184" s="66">
        <v>94.1</v>
      </c>
      <c r="K184" s="56">
        <v>1</v>
      </c>
      <c r="L184" s="56">
        <v>2</v>
      </c>
      <c r="M184" s="28">
        <f>VLOOKUP(L184,'Stratification Schemes'!$J$2:$L$3,2,TRUE)</f>
        <v>9.59</v>
      </c>
      <c r="N184" s="28">
        <f>VLOOKUP(L184,'Stratification Schemes'!$J$2:$L$3,3,TRUE)</f>
        <v>10.42</v>
      </c>
      <c r="O184" s="28">
        <f t="shared" si="20"/>
        <v>2</v>
      </c>
      <c r="P184" s="28" t="s">
        <v>53</v>
      </c>
    </row>
    <row r="185" spans="1:16" x14ac:dyDescent="0.25">
      <c r="A185" s="59">
        <v>41078</v>
      </c>
      <c r="B185" s="13">
        <v>0.3401851851851852</v>
      </c>
      <c r="C185" s="33">
        <f t="shared" si="24"/>
        <v>41078.340185185189</v>
      </c>
      <c r="D185" s="33">
        <f t="shared" si="16"/>
        <v>41078.333333333336</v>
      </c>
      <c r="E185" s="37">
        <f t="shared" si="17"/>
        <v>8</v>
      </c>
      <c r="F185" s="33">
        <f t="shared" si="18"/>
        <v>41078.375</v>
      </c>
      <c r="G185" s="66" t="s">
        <v>16</v>
      </c>
      <c r="H185" s="57">
        <f t="shared" si="19"/>
        <v>1</v>
      </c>
      <c r="I185" s="35">
        <v>3</v>
      </c>
      <c r="J185" s="66">
        <v>95.8</v>
      </c>
      <c r="K185" s="56">
        <v>1</v>
      </c>
      <c r="L185" s="56">
        <v>2</v>
      </c>
      <c r="M185" s="28">
        <f>VLOOKUP(L185,'Stratification Schemes'!$J$2:$L$3,2,TRUE)</f>
        <v>9.59</v>
      </c>
      <c r="N185" s="28">
        <f>VLOOKUP(L185,'Stratification Schemes'!$J$2:$L$3,3,TRUE)</f>
        <v>10.42</v>
      </c>
      <c r="O185" s="28">
        <f t="shared" si="20"/>
        <v>2</v>
      </c>
      <c r="P185" s="28" t="s">
        <v>53</v>
      </c>
    </row>
    <row r="186" spans="1:16" x14ac:dyDescent="0.25">
      <c r="A186" s="59">
        <v>41078</v>
      </c>
      <c r="B186" s="13">
        <v>0.36280092592592594</v>
      </c>
      <c r="C186" s="33">
        <f t="shared" si="24"/>
        <v>41078.362800925926</v>
      </c>
      <c r="D186" s="33">
        <f t="shared" si="16"/>
        <v>41078.333333333336</v>
      </c>
      <c r="E186" s="37">
        <f t="shared" si="17"/>
        <v>8</v>
      </c>
      <c r="F186" s="33">
        <f t="shared" si="18"/>
        <v>41078.375</v>
      </c>
      <c r="G186" s="66" t="s">
        <v>16</v>
      </c>
      <c r="H186" s="57">
        <f t="shared" si="19"/>
        <v>1</v>
      </c>
      <c r="I186" s="35">
        <v>1.59</v>
      </c>
      <c r="J186" s="66">
        <v>38.299999999999997</v>
      </c>
      <c r="K186" s="56">
        <v>1</v>
      </c>
      <c r="L186" s="56">
        <v>2</v>
      </c>
      <c r="M186" s="28">
        <f>VLOOKUP(L186,'Stratification Schemes'!$J$2:$L$3,2,TRUE)</f>
        <v>9.59</v>
      </c>
      <c r="N186" s="28">
        <f>VLOOKUP(L186,'Stratification Schemes'!$J$2:$L$3,3,TRUE)</f>
        <v>10.42</v>
      </c>
      <c r="O186" s="28">
        <f t="shared" si="20"/>
        <v>2</v>
      </c>
      <c r="P186" s="28" t="s">
        <v>53</v>
      </c>
    </row>
    <row r="187" spans="1:16" x14ac:dyDescent="0.25">
      <c r="A187" s="59">
        <v>41078</v>
      </c>
      <c r="B187" s="13">
        <v>0.37511574074074078</v>
      </c>
      <c r="C187" s="33">
        <f t="shared" si="24"/>
        <v>41078.375115740739</v>
      </c>
      <c r="D187" s="33">
        <f t="shared" si="16"/>
        <v>41078.375</v>
      </c>
      <c r="E187" s="37">
        <f t="shared" si="17"/>
        <v>9</v>
      </c>
      <c r="F187" s="33">
        <f t="shared" si="18"/>
        <v>41078.375</v>
      </c>
      <c r="G187" s="66" t="s">
        <v>16</v>
      </c>
      <c r="H187" s="57">
        <f t="shared" si="19"/>
        <v>1</v>
      </c>
      <c r="I187" s="35">
        <v>4.08</v>
      </c>
      <c r="J187" s="66">
        <v>70.5</v>
      </c>
      <c r="K187" s="56">
        <v>1</v>
      </c>
      <c r="L187" s="56">
        <v>2</v>
      </c>
      <c r="M187" s="28">
        <f>VLOOKUP(L187,'Stratification Schemes'!$J$2:$L$3,2,TRUE)</f>
        <v>9.59</v>
      </c>
      <c r="N187" s="28">
        <f>VLOOKUP(L187,'Stratification Schemes'!$J$2:$L$3,3,TRUE)</f>
        <v>10.42</v>
      </c>
      <c r="O187" s="28">
        <f t="shared" si="20"/>
        <v>2</v>
      </c>
      <c r="P187" s="28" t="s">
        <v>53</v>
      </c>
    </row>
    <row r="188" spans="1:16" x14ac:dyDescent="0.25">
      <c r="A188" s="59">
        <v>41078</v>
      </c>
      <c r="B188" s="13">
        <v>0.37819444444444444</v>
      </c>
      <c r="C188" s="33">
        <f t="shared" si="24"/>
        <v>41078.378194444442</v>
      </c>
      <c r="D188" s="33">
        <f t="shared" si="16"/>
        <v>41078.375</v>
      </c>
      <c r="E188" s="37">
        <f t="shared" si="17"/>
        <v>9</v>
      </c>
      <c r="F188" s="33">
        <f t="shared" si="18"/>
        <v>41078.375</v>
      </c>
      <c r="G188" s="66" t="s">
        <v>16</v>
      </c>
      <c r="H188" s="57">
        <f t="shared" si="19"/>
        <v>1</v>
      </c>
      <c r="I188" s="35">
        <v>2.7</v>
      </c>
      <c r="J188" s="66">
        <v>33.200000000000003</v>
      </c>
      <c r="K188" s="56">
        <v>1</v>
      </c>
      <c r="L188" s="56">
        <v>2</v>
      </c>
      <c r="M188" s="28">
        <f>VLOOKUP(L188,'Stratification Schemes'!$J$2:$L$3,2,TRUE)</f>
        <v>9.59</v>
      </c>
      <c r="N188" s="28">
        <f>VLOOKUP(L188,'Stratification Schemes'!$J$2:$L$3,3,TRUE)</f>
        <v>10.42</v>
      </c>
      <c r="O188" s="28">
        <f t="shared" si="20"/>
        <v>2</v>
      </c>
      <c r="P188" s="28" t="s">
        <v>53</v>
      </c>
    </row>
    <row r="189" spans="1:16" x14ac:dyDescent="0.25">
      <c r="A189" s="59">
        <v>41078</v>
      </c>
      <c r="B189" s="13">
        <v>0.48365740740740742</v>
      </c>
      <c r="C189" s="33">
        <f t="shared" si="24"/>
        <v>41078.483657407407</v>
      </c>
      <c r="D189" s="33">
        <f t="shared" si="16"/>
        <v>41078.458333333336</v>
      </c>
      <c r="E189" s="37">
        <f t="shared" si="17"/>
        <v>11</v>
      </c>
      <c r="F189" s="33">
        <f t="shared" si="18"/>
        <v>41078.5</v>
      </c>
      <c r="G189" s="66" t="s">
        <v>16</v>
      </c>
      <c r="H189" s="57">
        <f t="shared" si="19"/>
        <v>1</v>
      </c>
      <c r="I189" s="35">
        <v>6.01</v>
      </c>
      <c r="J189" s="66">
        <v>73.2</v>
      </c>
      <c r="K189" s="66">
        <v>1</v>
      </c>
      <c r="L189" s="66">
        <v>2</v>
      </c>
      <c r="M189" s="66">
        <f>VLOOKUP(L189,'Stratification Schemes'!$J$2:$L$3,2,TRUE)</f>
        <v>9.59</v>
      </c>
      <c r="N189" s="66">
        <f>VLOOKUP(L189,'Stratification Schemes'!$J$2:$L$3,3,TRUE)</f>
        <v>10.42</v>
      </c>
      <c r="O189" s="66">
        <f t="shared" si="20"/>
        <v>2</v>
      </c>
      <c r="P189" s="66" t="s">
        <v>53</v>
      </c>
    </row>
    <row r="190" spans="1:16" x14ac:dyDescent="0.25">
      <c r="A190" s="59">
        <v>41078</v>
      </c>
      <c r="B190" s="13">
        <v>0.50672453703703701</v>
      </c>
      <c r="C190" s="33">
        <f t="shared" si="24"/>
        <v>41078.506724537037</v>
      </c>
      <c r="D190" s="33">
        <f t="shared" si="16"/>
        <v>41078.5</v>
      </c>
      <c r="E190" s="37">
        <f t="shared" si="17"/>
        <v>12</v>
      </c>
      <c r="F190" s="33">
        <f t="shared" si="18"/>
        <v>41078.5</v>
      </c>
      <c r="G190" s="66" t="s">
        <v>16</v>
      </c>
      <c r="H190" s="57">
        <f t="shared" si="19"/>
        <v>1</v>
      </c>
      <c r="I190" s="35">
        <v>2.77</v>
      </c>
      <c r="J190" s="66">
        <v>68.8</v>
      </c>
      <c r="K190" s="56">
        <v>1</v>
      </c>
      <c r="L190" s="56">
        <v>2</v>
      </c>
      <c r="M190" s="28">
        <f>VLOOKUP(L190,'Stratification Schemes'!$J$2:$L$3,2,TRUE)</f>
        <v>9.59</v>
      </c>
      <c r="N190" s="28">
        <f>VLOOKUP(L190,'Stratification Schemes'!$J$2:$L$3,3,TRUE)</f>
        <v>10.42</v>
      </c>
      <c r="O190" s="28">
        <f t="shared" si="20"/>
        <v>2</v>
      </c>
      <c r="P190" s="28" t="s">
        <v>53</v>
      </c>
    </row>
    <row r="191" spans="1:16" x14ac:dyDescent="0.25">
      <c r="A191" s="14">
        <v>41078</v>
      </c>
      <c r="B191" s="13">
        <v>0.51285879629629627</v>
      </c>
      <c r="C191" s="33">
        <f>A191+B191</f>
        <v>41078.512858796297</v>
      </c>
      <c r="D191" s="33">
        <f t="shared" si="16"/>
        <v>41078.5</v>
      </c>
      <c r="E191" s="37">
        <f t="shared" si="17"/>
        <v>12</v>
      </c>
      <c r="F191" s="33">
        <f t="shared" si="18"/>
        <v>41078.5</v>
      </c>
      <c r="G191" s="66" t="s">
        <v>16</v>
      </c>
      <c r="H191" s="57">
        <f t="shared" si="19"/>
        <v>1</v>
      </c>
      <c r="I191" s="66">
        <v>11.1</v>
      </c>
      <c r="J191" s="66">
        <v>107.9</v>
      </c>
      <c r="K191" s="56">
        <v>2</v>
      </c>
      <c r="L191" s="56">
        <v>2</v>
      </c>
      <c r="M191" s="28">
        <f>VLOOKUP(L191,'Stratification Schemes'!$J$2:$L$3,2,TRUE)</f>
        <v>9.59</v>
      </c>
      <c r="N191" s="28">
        <f>VLOOKUP(L191,'Stratification Schemes'!$J$2:$L$3,3,TRUE)</f>
        <v>10.42</v>
      </c>
      <c r="O191" s="28">
        <f t="shared" si="20"/>
        <v>2</v>
      </c>
      <c r="P191" s="28" t="s">
        <v>53</v>
      </c>
    </row>
    <row r="192" spans="1:16" x14ac:dyDescent="0.25">
      <c r="A192" s="59">
        <v>41078</v>
      </c>
      <c r="B192" s="13">
        <v>0.71111111111111114</v>
      </c>
      <c r="C192" s="33">
        <f t="shared" ref="C192:C214" si="25">B192+A192</f>
        <v>41078.711111111108</v>
      </c>
      <c r="D192" s="33">
        <f t="shared" si="16"/>
        <v>41078.708333333336</v>
      </c>
      <c r="E192" s="37">
        <f t="shared" si="17"/>
        <v>17</v>
      </c>
      <c r="F192" s="33">
        <f t="shared" si="18"/>
        <v>41078.75</v>
      </c>
      <c r="G192" s="66" t="s">
        <v>16</v>
      </c>
      <c r="H192" s="57">
        <f t="shared" si="19"/>
        <v>1</v>
      </c>
      <c r="I192" s="35">
        <v>3.3</v>
      </c>
      <c r="J192" s="66">
        <v>62.4</v>
      </c>
      <c r="K192" s="66">
        <v>1</v>
      </c>
      <c r="L192" s="66">
        <v>2</v>
      </c>
      <c r="M192" s="66">
        <f>VLOOKUP(L192,'Stratification Schemes'!$J$2:$L$3,2,TRUE)</f>
        <v>9.59</v>
      </c>
      <c r="N192" s="66">
        <f>VLOOKUP(L192,'Stratification Schemes'!$J$2:$L$3,3,TRUE)</f>
        <v>10.42</v>
      </c>
      <c r="O192" s="66">
        <f t="shared" si="20"/>
        <v>2</v>
      </c>
      <c r="P192" s="66" t="s">
        <v>53</v>
      </c>
    </row>
    <row r="193" spans="1:19" x14ac:dyDescent="0.25">
      <c r="A193" s="59">
        <v>41078</v>
      </c>
      <c r="B193" s="13">
        <v>0.7353587962962963</v>
      </c>
      <c r="C193" s="33">
        <f t="shared" si="25"/>
        <v>41078.735358796293</v>
      </c>
      <c r="D193" s="33">
        <f t="shared" si="16"/>
        <v>41078.708333333336</v>
      </c>
      <c r="E193" s="37">
        <f t="shared" si="17"/>
        <v>17</v>
      </c>
      <c r="F193" s="33">
        <f t="shared" si="18"/>
        <v>41078.75</v>
      </c>
      <c r="G193" s="66" t="s">
        <v>16</v>
      </c>
      <c r="H193" s="57">
        <f t="shared" si="19"/>
        <v>1</v>
      </c>
      <c r="I193" s="35">
        <v>3.99</v>
      </c>
      <c r="J193" s="66">
        <v>67.7</v>
      </c>
      <c r="K193" s="56">
        <v>1</v>
      </c>
      <c r="L193" s="56">
        <v>2</v>
      </c>
      <c r="M193" s="28">
        <f>VLOOKUP(L193,'Stratification Schemes'!$J$2:$L$3,2,TRUE)</f>
        <v>9.59</v>
      </c>
      <c r="N193" s="28">
        <f>VLOOKUP(L193,'Stratification Schemes'!$J$2:$L$3,3,TRUE)</f>
        <v>10.42</v>
      </c>
      <c r="O193" s="28">
        <f t="shared" si="20"/>
        <v>2</v>
      </c>
      <c r="P193" s="28" t="s">
        <v>53</v>
      </c>
    </row>
    <row r="194" spans="1:19" x14ac:dyDescent="0.25">
      <c r="A194" s="59">
        <v>41078</v>
      </c>
      <c r="B194" s="13">
        <v>0.89637731481481486</v>
      </c>
      <c r="C194" s="33">
        <f t="shared" si="25"/>
        <v>41078.896377314813</v>
      </c>
      <c r="D194" s="33">
        <f t="shared" ref="D194:D257" si="26">A194+(1/24)*E194</f>
        <v>41078.875</v>
      </c>
      <c r="E194" s="37">
        <f t="shared" ref="E194:E257" si="27">VALUE(TEXT(C194,"hh"))</f>
        <v>21</v>
      </c>
      <c r="F194" s="33">
        <f t="shared" ref="F194:F257" si="28">MROUND(C194,0.125)</f>
        <v>41078.875</v>
      </c>
      <c r="G194" s="66" t="s">
        <v>16</v>
      </c>
      <c r="H194" s="57">
        <f t="shared" ref="H194:H230" si="29">IF(G194="Up", 1, -1)</f>
        <v>1</v>
      </c>
      <c r="I194" s="35">
        <v>5.85</v>
      </c>
      <c r="J194" s="66">
        <v>109.1</v>
      </c>
      <c r="K194" s="56">
        <v>1</v>
      </c>
      <c r="L194" s="56">
        <v>2</v>
      </c>
      <c r="M194" s="28">
        <f>VLOOKUP(L194,'Stratification Schemes'!$J$2:$L$3,2,TRUE)</f>
        <v>9.59</v>
      </c>
      <c r="N194" s="28">
        <f>VLOOKUP(L194,'Stratification Schemes'!$J$2:$L$3,3,TRUE)</f>
        <v>10.42</v>
      </c>
      <c r="O194" s="28">
        <f t="shared" ref="O194:O257" si="30">IF(AND(I194&gt;M194,I194&lt;N194),1*H194,2*H194)</f>
        <v>2</v>
      </c>
      <c r="P194" s="28" t="s">
        <v>53</v>
      </c>
    </row>
    <row r="195" spans="1:19" x14ac:dyDescent="0.25">
      <c r="A195" s="59">
        <v>41078</v>
      </c>
      <c r="B195" s="13">
        <v>0.9197685185185186</v>
      </c>
      <c r="C195" s="33">
        <f t="shared" si="25"/>
        <v>41078.919768518521</v>
      </c>
      <c r="D195" s="33">
        <f t="shared" si="26"/>
        <v>41078.916666666664</v>
      </c>
      <c r="E195" s="37">
        <f t="shared" si="27"/>
        <v>22</v>
      </c>
      <c r="F195" s="33">
        <f t="shared" si="28"/>
        <v>41078.875</v>
      </c>
      <c r="G195" s="66" t="s">
        <v>16</v>
      </c>
      <c r="H195" s="57">
        <f t="shared" si="29"/>
        <v>1</v>
      </c>
      <c r="I195" s="35">
        <v>7.87</v>
      </c>
      <c r="J195" s="66">
        <v>97.8</v>
      </c>
      <c r="K195" s="56">
        <v>1</v>
      </c>
      <c r="L195" s="56">
        <v>2</v>
      </c>
      <c r="M195" s="28">
        <f>VLOOKUP(L195,'Stratification Schemes'!$J$2:$L$3,2,TRUE)</f>
        <v>9.59</v>
      </c>
      <c r="N195" s="28">
        <f>VLOOKUP(L195,'Stratification Schemes'!$J$2:$L$3,3,TRUE)</f>
        <v>10.42</v>
      </c>
      <c r="O195" s="28">
        <f t="shared" si="30"/>
        <v>2</v>
      </c>
      <c r="P195" s="28" t="s">
        <v>53</v>
      </c>
    </row>
    <row r="196" spans="1:19" x14ac:dyDescent="0.25">
      <c r="A196" s="59">
        <v>41078</v>
      </c>
      <c r="B196" s="13">
        <v>0.95876157407407403</v>
      </c>
      <c r="C196" s="33">
        <f t="shared" si="25"/>
        <v>41078.958761574075</v>
      </c>
      <c r="D196" s="33">
        <f t="shared" si="26"/>
        <v>41078.958333333336</v>
      </c>
      <c r="E196" s="37">
        <f t="shared" si="27"/>
        <v>23</v>
      </c>
      <c r="F196" s="33">
        <f t="shared" si="28"/>
        <v>41079</v>
      </c>
      <c r="G196" s="66" t="s">
        <v>16</v>
      </c>
      <c r="H196" s="57">
        <f t="shared" si="29"/>
        <v>1</v>
      </c>
      <c r="I196" s="35">
        <v>7.59</v>
      </c>
      <c r="J196" s="66">
        <v>112.6</v>
      </c>
      <c r="K196" s="66">
        <v>1</v>
      </c>
      <c r="L196" s="66">
        <v>2</v>
      </c>
      <c r="M196" s="66">
        <f>VLOOKUP(L196,'Stratification Schemes'!$J$2:$L$3,2,TRUE)</f>
        <v>9.59</v>
      </c>
      <c r="N196" s="66">
        <f>VLOOKUP(L196,'Stratification Schemes'!$J$2:$L$3,3,TRUE)</f>
        <v>10.42</v>
      </c>
      <c r="O196" s="66">
        <f t="shared" si="30"/>
        <v>2</v>
      </c>
      <c r="P196" s="66" t="s">
        <v>53</v>
      </c>
    </row>
    <row r="197" spans="1:19" x14ac:dyDescent="0.25">
      <c r="A197" s="59">
        <v>41078</v>
      </c>
      <c r="B197" s="13">
        <v>0.96097222222222223</v>
      </c>
      <c r="C197" s="33">
        <f t="shared" si="25"/>
        <v>41078.960972222223</v>
      </c>
      <c r="D197" s="33">
        <f t="shared" si="26"/>
        <v>41078.958333333336</v>
      </c>
      <c r="E197" s="37">
        <f t="shared" si="27"/>
        <v>23</v>
      </c>
      <c r="F197" s="33">
        <f t="shared" si="28"/>
        <v>41079</v>
      </c>
      <c r="G197" s="66" t="s">
        <v>16</v>
      </c>
      <c r="H197" s="57">
        <f t="shared" si="29"/>
        <v>1</v>
      </c>
      <c r="I197" s="35">
        <v>8.84</v>
      </c>
      <c r="J197" s="66">
        <v>129.1</v>
      </c>
      <c r="K197" s="56">
        <v>1</v>
      </c>
      <c r="L197" s="56">
        <v>2</v>
      </c>
      <c r="M197" s="28">
        <f>VLOOKUP(L197,'Stratification Schemes'!$J$2:$L$3,2,TRUE)</f>
        <v>9.59</v>
      </c>
      <c r="N197" s="28">
        <f>VLOOKUP(L197,'Stratification Schemes'!$J$2:$L$3,3,TRUE)</f>
        <v>10.42</v>
      </c>
      <c r="O197" s="28">
        <f t="shared" si="30"/>
        <v>2</v>
      </c>
      <c r="P197" s="28" t="s">
        <v>53</v>
      </c>
    </row>
    <row r="198" spans="1:19" x14ac:dyDescent="0.25">
      <c r="A198" s="59">
        <v>41079</v>
      </c>
      <c r="B198" s="13">
        <v>2.3287037037037037E-2</v>
      </c>
      <c r="C198" s="33">
        <f t="shared" si="25"/>
        <v>41079.023287037038</v>
      </c>
      <c r="D198" s="33">
        <f t="shared" si="26"/>
        <v>41079</v>
      </c>
      <c r="E198" s="37">
        <f t="shared" si="27"/>
        <v>0</v>
      </c>
      <c r="F198" s="33">
        <f t="shared" si="28"/>
        <v>41079</v>
      </c>
      <c r="G198" s="66" t="s">
        <v>16</v>
      </c>
      <c r="H198" s="57">
        <f t="shared" si="29"/>
        <v>1</v>
      </c>
      <c r="I198" s="35">
        <v>1.47</v>
      </c>
      <c r="J198" s="66">
        <v>37.9</v>
      </c>
      <c r="K198" s="66">
        <v>1</v>
      </c>
      <c r="L198" s="66">
        <v>2</v>
      </c>
      <c r="M198" s="66">
        <f>VLOOKUP(L198,'Stratification Schemes'!$J$2:$L$3,2,TRUE)</f>
        <v>9.59</v>
      </c>
      <c r="N198" s="66">
        <f>VLOOKUP(L198,'Stratification Schemes'!$J$2:$L$3,3,TRUE)</f>
        <v>10.42</v>
      </c>
      <c r="O198" s="66">
        <f t="shared" si="30"/>
        <v>2</v>
      </c>
      <c r="P198" s="66" t="s">
        <v>53</v>
      </c>
    </row>
    <row r="199" spans="1:19" x14ac:dyDescent="0.25">
      <c r="A199" s="59">
        <v>41079</v>
      </c>
      <c r="B199" s="13">
        <v>2.3483796296296298E-2</v>
      </c>
      <c r="C199" s="33">
        <f t="shared" si="25"/>
        <v>41079.0234837963</v>
      </c>
      <c r="D199" s="33">
        <f t="shared" si="26"/>
        <v>41079</v>
      </c>
      <c r="E199" s="37">
        <f t="shared" si="27"/>
        <v>0</v>
      </c>
      <c r="F199" s="33">
        <f t="shared" si="28"/>
        <v>41079</v>
      </c>
      <c r="G199" s="66" t="s">
        <v>16</v>
      </c>
      <c r="H199" s="57">
        <f t="shared" si="29"/>
        <v>1</v>
      </c>
      <c r="I199" s="35">
        <v>5.17</v>
      </c>
      <c r="J199" s="66">
        <v>93.1</v>
      </c>
      <c r="K199" s="56">
        <v>1</v>
      </c>
      <c r="L199" s="56">
        <v>2</v>
      </c>
      <c r="M199" s="28">
        <f>VLOOKUP(L199,'Stratification Schemes'!$J$2:$L$3,2,TRUE)</f>
        <v>9.59</v>
      </c>
      <c r="N199" s="28">
        <f>VLOOKUP(L199,'Stratification Schemes'!$J$2:$L$3,3,TRUE)</f>
        <v>10.42</v>
      </c>
      <c r="O199" s="28">
        <f t="shared" si="30"/>
        <v>2</v>
      </c>
      <c r="P199" s="28" t="s">
        <v>53</v>
      </c>
    </row>
    <row r="200" spans="1:19" x14ac:dyDescent="0.25">
      <c r="A200" s="59">
        <v>41079</v>
      </c>
      <c r="B200" s="13">
        <v>7.2037037037037038E-2</v>
      </c>
      <c r="C200" s="33">
        <f t="shared" si="25"/>
        <v>41079.07203703704</v>
      </c>
      <c r="D200" s="33">
        <f t="shared" si="26"/>
        <v>41079.041666666664</v>
      </c>
      <c r="E200" s="37">
        <f t="shared" si="27"/>
        <v>1</v>
      </c>
      <c r="F200" s="33">
        <f t="shared" si="28"/>
        <v>41079.125</v>
      </c>
      <c r="G200" s="66" t="s">
        <v>16</v>
      </c>
      <c r="H200" s="57">
        <f t="shared" si="29"/>
        <v>1</v>
      </c>
      <c r="I200" s="35">
        <v>4.28</v>
      </c>
      <c r="J200" s="66">
        <v>96.7</v>
      </c>
      <c r="K200" s="56">
        <v>1</v>
      </c>
      <c r="L200" s="56">
        <v>2</v>
      </c>
      <c r="M200" s="28">
        <f>VLOOKUP(L200,'Stratification Schemes'!$J$2:$L$3,2,TRUE)</f>
        <v>9.59</v>
      </c>
      <c r="N200" s="28">
        <f>VLOOKUP(L200,'Stratification Schemes'!$J$2:$L$3,3,TRUE)</f>
        <v>10.42</v>
      </c>
      <c r="O200" s="28">
        <f t="shared" si="30"/>
        <v>2</v>
      </c>
      <c r="P200" s="28" t="s">
        <v>53</v>
      </c>
    </row>
    <row r="201" spans="1:19" x14ac:dyDescent="0.25">
      <c r="A201" s="59">
        <v>41079</v>
      </c>
      <c r="B201" s="13">
        <v>0.10715277777777778</v>
      </c>
      <c r="C201" s="33">
        <f t="shared" si="25"/>
        <v>41079.107152777775</v>
      </c>
      <c r="D201" s="33">
        <f t="shared" si="26"/>
        <v>41079.083333333336</v>
      </c>
      <c r="E201" s="37">
        <f t="shared" si="27"/>
        <v>2</v>
      </c>
      <c r="F201" s="33">
        <f t="shared" si="28"/>
        <v>41079.125</v>
      </c>
      <c r="G201" s="66" t="s">
        <v>16</v>
      </c>
      <c r="H201" s="57">
        <f t="shared" si="29"/>
        <v>1</v>
      </c>
      <c r="I201" s="35">
        <v>2.86</v>
      </c>
      <c r="J201" s="66">
        <v>77.2</v>
      </c>
      <c r="K201" s="56">
        <v>1</v>
      </c>
      <c r="L201" s="56">
        <v>2</v>
      </c>
      <c r="M201" s="28">
        <f>VLOOKUP(L201,'Stratification Schemes'!$J$2:$L$3,2,TRUE)</f>
        <v>9.59</v>
      </c>
      <c r="N201" s="28">
        <f>VLOOKUP(L201,'Stratification Schemes'!$J$2:$L$3,3,TRUE)</f>
        <v>10.42</v>
      </c>
      <c r="O201" s="28">
        <f t="shared" si="30"/>
        <v>2</v>
      </c>
      <c r="P201" s="28" t="s">
        <v>53</v>
      </c>
    </row>
    <row r="202" spans="1:19" x14ac:dyDescent="0.25">
      <c r="A202" s="59">
        <v>41079</v>
      </c>
      <c r="B202" s="13">
        <v>0.11055555555555556</v>
      </c>
      <c r="C202" s="33">
        <f t="shared" si="25"/>
        <v>41079.110555555555</v>
      </c>
      <c r="D202" s="33">
        <f t="shared" si="26"/>
        <v>41079.083333333336</v>
      </c>
      <c r="E202" s="37">
        <f t="shared" si="27"/>
        <v>2</v>
      </c>
      <c r="F202" s="33">
        <f t="shared" si="28"/>
        <v>41079.125</v>
      </c>
      <c r="G202" s="66" t="s">
        <v>16</v>
      </c>
      <c r="H202" s="57">
        <f t="shared" si="29"/>
        <v>1</v>
      </c>
      <c r="I202" s="35">
        <v>3.67</v>
      </c>
      <c r="J202" s="66">
        <v>104.8</v>
      </c>
      <c r="K202" s="56">
        <v>1</v>
      </c>
      <c r="L202" s="56">
        <v>2</v>
      </c>
      <c r="M202" s="28">
        <f>VLOOKUP(L202,'Stratification Schemes'!$J$2:$L$3,2,TRUE)</f>
        <v>9.59</v>
      </c>
      <c r="N202" s="28">
        <f>VLOOKUP(L202,'Stratification Schemes'!$J$2:$L$3,3,TRUE)</f>
        <v>10.42</v>
      </c>
      <c r="O202" s="28">
        <f t="shared" si="30"/>
        <v>2</v>
      </c>
      <c r="P202" s="28" t="s">
        <v>53</v>
      </c>
    </row>
    <row r="203" spans="1:19" x14ac:dyDescent="0.25">
      <c r="A203" s="80">
        <v>41079</v>
      </c>
      <c r="B203" s="81">
        <v>0.70049768518518529</v>
      </c>
      <c r="C203" s="82">
        <f t="shared" si="25"/>
        <v>41079.700497685182</v>
      </c>
      <c r="D203" s="33">
        <f t="shared" si="26"/>
        <v>41079.666666666664</v>
      </c>
      <c r="E203" s="37">
        <f t="shared" si="27"/>
        <v>16</v>
      </c>
      <c r="F203" s="33">
        <f t="shared" si="28"/>
        <v>41079.75</v>
      </c>
      <c r="G203" s="83" t="s">
        <v>16</v>
      </c>
      <c r="H203" s="84">
        <f t="shared" si="29"/>
        <v>1</v>
      </c>
      <c r="I203" s="83">
        <v>9.7799999999999994</v>
      </c>
      <c r="J203" s="83">
        <v>104.4</v>
      </c>
      <c r="K203" s="84">
        <v>1</v>
      </c>
      <c r="L203" s="84">
        <v>2</v>
      </c>
      <c r="M203" s="84">
        <f>VLOOKUP(L203,'Stratification Schemes'!$J$2:$L$3,2,TRUE)</f>
        <v>9.59</v>
      </c>
      <c r="N203" s="84">
        <f>VLOOKUP(L203,'Stratification Schemes'!$J$2:$L$3,3,TRUE)</f>
        <v>10.42</v>
      </c>
      <c r="O203" s="84">
        <f t="shared" si="30"/>
        <v>1</v>
      </c>
      <c r="P203" s="84" t="s">
        <v>38</v>
      </c>
    </row>
    <row r="204" spans="1:19" x14ac:dyDescent="0.25">
      <c r="A204" s="80">
        <v>41079</v>
      </c>
      <c r="B204" s="81">
        <v>0.90136574074074083</v>
      </c>
      <c r="C204" s="82">
        <f t="shared" si="25"/>
        <v>41079.901365740741</v>
      </c>
      <c r="D204" s="33">
        <f t="shared" si="26"/>
        <v>41079.875</v>
      </c>
      <c r="E204" s="37">
        <f t="shared" si="27"/>
        <v>21</v>
      </c>
      <c r="F204" s="33">
        <f t="shared" si="28"/>
        <v>41079.875</v>
      </c>
      <c r="G204" s="83" t="s">
        <v>16</v>
      </c>
      <c r="H204" s="84">
        <f t="shared" si="29"/>
        <v>1</v>
      </c>
      <c r="I204" s="83">
        <v>2.52</v>
      </c>
      <c r="J204" s="83">
        <v>70.8</v>
      </c>
      <c r="K204" s="84">
        <v>1</v>
      </c>
      <c r="L204" s="84">
        <v>2</v>
      </c>
      <c r="M204" s="84">
        <f>VLOOKUP(L204,'Stratification Schemes'!$J$2:$L$3,2,TRUE)</f>
        <v>9.59</v>
      </c>
      <c r="N204" s="84">
        <f>VLOOKUP(L204,'Stratification Schemes'!$J$2:$L$3,3,TRUE)</f>
        <v>10.42</v>
      </c>
      <c r="O204" s="84">
        <f t="shared" si="30"/>
        <v>2</v>
      </c>
      <c r="P204" s="84" t="s">
        <v>38</v>
      </c>
    </row>
    <row r="205" spans="1:19" x14ac:dyDescent="0.25">
      <c r="A205" s="80">
        <v>41079</v>
      </c>
      <c r="B205" s="81">
        <v>0.98125000000000007</v>
      </c>
      <c r="C205" s="82">
        <f t="shared" si="25"/>
        <v>41079.981249999997</v>
      </c>
      <c r="D205" s="33">
        <f t="shared" si="26"/>
        <v>41079.958333333336</v>
      </c>
      <c r="E205" s="37">
        <f t="shared" si="27"/>
        <v>23</v>
      </c>
      <c r="F205" s="33">
        <f t="shared" si="28"/>
        <v>41080</v>
      </c>
      <c r="G205" s="83" t="s">
        <v>16</v>
      </c>
      <c r="H205" s="84">
        <f t="shared" si="29"/>
        <v>1</v>
      </c>
      <c r="I205" s="83">
        <v>7.58</v>
      </c>
      <c r="J205" s="83">
        <v>149.4</v>
      </c>
      <c r="K205" s="84">
        <v>1</v>
      </c>
      <c r="L205" s="84">
        <v>2</v>
      </c>
      <c r="M205" s="84">
        <f>VLOOKUP(L205,'Stratification Schemes'!$J$2:$L$3,2,TRUE)</f>
        <v>9.59</v>
      </c>
      <c r="N205" s="84">
        <f>VLOOKUP(L205,'Stratification Schemes'!$J$2:$L$3,3,TRUE)</f>
        <v>10.42</v>
      </c>
      <c r="O205" s="84">
        <f t="shared" si="30"/>
        <v>2</v>
      </c>
      <c r="P205" s="84" t="s">
        <v>38</v>
      </c>
    </row>
    <row r="206" spans="1:19" x14ac:dyDescent="0.25">
      <c r="A206" s="61">
        <v>41080</v>
      </c>
      <c r="B206" s="69">
        <v>0.15508101851851852</v>
      </c>
      <c r="C206" s="63">
        <f t="shared" si="25"/>
        <v>41080.155081018522</v>
      </c>
      <c r="D206" s="33">
        <f t="shared" si="26"/>
        <v>41080.125</v>
      </c>
      <c r="E206" s="37">
        <f t="shared" si="27"/>
        <v>3</v>
      </c>
      <c r="F206" s="33">
        <f t="shared" si="28"/>
        <v>41080.125</v>
      </c>
      <c r="G206" s="39" t="s">
        <v>16</v>
      </c>
      <c r="H206" s="39">
        <f t="shared" si="29"/>
        <v>1</v>
      </c>
      <c r="I206" s="62">
        <v>3.32</v>
      </c>
      <c r="J206" s="39">
        <v>73.599999999999994</v>
      </c>
      <c r="K206" s="39">
        <v>1</v>
      </c>
      <c r="L206" s="39">
        <v>2</v>
      </c>
      <c r="M206" s="39">
        <f>VLOOKUP(L206,'Stratification Schemes'!$J$2:$L$3,2,TRUE)</f>
        <v>9.59</v>
      </c>
      <c r="N206" s="39">
        <f>VLOOKUP(L206,'Stratification Schemes'!$J$2:$L$3,3,TRUE)</f>
        <v>10.42</v>
      </c>
      <c r="O206" s="39">
        <f t="shared" si="30"/>
        <v>2</v>
      </c>
      <c r="P206" s="39" t="s">
        <v>38</v>
      </c>
    </row>
    <row r="207" spans="1:19" customFormat="1" x14ac:dyDescent="0.25">
      <c r="A207" s="6">
        <v>41090</v>
      </c>
      <c r="B207" s="2">
        <v>4.8009259259259258E-2</v>
      </c>
      <c r="C207" s="33">
        <f t="shared" si="25"/>
        <v>41090.048009259262</v>
      </c>
      <c r="D207" s="33">
        <f t="shared" si="26"/>
        <v>41090.041666666664</v>
      </c>
      <c r="E207" s="37">
        <f t="shared" si="27"/>
        <v>1</v>
      </c>
      <c r="F207" s="33">
        <f t="shared" si="28"/>
        <v>41090</v>
      </c>
      <c r="G207" s="66" t="s">
        <v>16</v>
      </c>
      <c r="H207" s="66">
        <f t="shared" si="29"/>
        <v>1</v>
      </c>
      <c r="I207" s="66">
        <v>2.1800000000000002</v>
      </c>
      <c r="J207" s="66">
        <v>75.3</v>
      </c>
      <c r="K207" s="66">
        <v>1</v>
      </c>
      <c r="L207" s="66">
        <v>2</v>
      </c>
      <c r="M207" s="66">
        <f>VLOOKUP(L207,'Stratification Schemes'!$J$2:$L$3,2,TRUE)</f>
        <v>9.59</v>
      </c>
      <c r="N207" s="66">
        <f>VLOOKUP(L207,'Stratification Schemes'!$J$2:$L$3,3,TRUE)</f>
        <v>10.42</v>
      </c>
      <c r="O207" s="66">
        <f t="shared" si="30"/>
        <v>2</v>
      </c>
      <c r="P207" s="66" t="s">
        <v>38</v>
      </c>
      <c r="Q207" s="66"/>
      <c r="R207" s="66"/>
      <c r="S207" s="66"/>
    </row>
    <row r="208" spans="1:19" customFormat="1" x14ac:dyDescent="0.25">
      <c r="A208" s="6">
        <v>41090</v>
      </c>
      <c r="B208" s="2">
        <v>0.10612268518518519</v>
      </c>
      <c r="C208" s="33">
        <f t="shared" si="25"/>
        <v>41090.106122685182</v>
      </c>
      <c r="D208" s="33">
        <f t="shared" si="26"/>
        <v>41090.083333333336</v>
      </c>
      <c r="E208" s="37">
        <f t="shared" si="27"/>
        <v>2</v>
      </c>
      <c r="F208" s="33">
        <f t="shared" si="28"/>
        <v>41090.125</v>
      </c>
      <c r="G208" s="66" t="s">
        <v>16</v>
      </c>
      <c r="H208" s="66">
        <f t="shared" si="29"/>
        <v>1</v>
      </c>
      <c r="I208" s="66">
        <v>5.92</v>
      </c>
      <c r="J208" s="66">
        <v>99.5</v>
      </c>
      <c r="K208" s="66">
        <v>1</v>
      </c>
      <c r="L208" s="66">
        <v>2</v>
      </c>
      <c r="M208" s="66">
        <f>VLOOKUP(L208,'Stratification Schemes'!$J$2:$L$3,2,TRUE)</f>
        <v>9.59</v>
      </c>
      <c r="N208" s="66">
        <f>VLOOKUP(L208,'Stratification Schemes'!$J$2:$L$3,3,TRUE)</f>
        <v>10.42</v>
      </c>
      <c r="O208" s="66">
        <f t="shared" si="30"/>
        <v>2</v>
      </c>
      <c r="P208" s="66" t="s">
        <v>38</v>
      </c>
      <c r="Q208" s="66"/>
      <c r="R208" s="66"/>
      <c r="S208" s="66"/>
    </row>
    <row r="209" spans="1:19" customFormat="1" x14ac:dyDescent="0.25">
      <c r="A209" s="6">
        <v>41090</v>
      </c>
      <c r="B209" s="2">
        <v>0.11204861111111113</v>
      </c>
      <c r="C209" s="33">
        <f t="shared" si="25"/>
        <v>41090.11204861111</v>
      </c>
      <c r="D209" s="33">
        <f t="shared" si="26"/>
        <v>41090.083333333336</v>
      </c>
      <c r="E209" s="37">
        <f t="shared" si="27"/>
        <v>2</v>
      </c>
      <c r="F209" s="33">
        <f t="shared" si="28"/>
        <v>41090.125</v>
      </c>
      <c r="G209" s="66" t="s">
        <v>16</v>
      </c>
      <c r="H209" s="66">
        <f t="shared" si="29"/>
        <v>1</v>
      </c>
      <c r="I209" s="66">
        <v>3.51</v>
      </c>
      <c r="J209" s="66">
        <v>110.9</v>
      </c>
      <c r="K209" s="66">
        <v>1</v>
      </c>
      <c r="L209" s="66">
        <v>2</v>
      </c>
      <c r="M209" s="66">
        <f>VLOOKUP(L209,'Stratification Schemes'!$J$2:$L$3,2,TRUE)</f>
        <v>9.59</v>
      </c>
      <c r="N209" s="66">
        <f>VLOOKUP(L209,'Stratification Schemes'!$J$2:$L$3,3,TRUE)</f>
        <v>10.42</v>
      </c>
      <c r="O209" s="66">
        <f t="shared" si="30"/>
        <v>2</v>
      </c>
      <c r="P209" s="66" t="s">
        <v>38</v>
      </c>
      <c r="Q209" s="66"/>
      <c r="R209" s="66"/>
      <c r="S209" s="66"/>
    </row>
    <row r="210" spans="1:19" customFormat="1" x14ac:dyDescent="0.25">
      <c r="A210" s="6">
        <v>41090</v>
      </c>
      <c r="B210" s="2">
        <v>0.15105324074074075</v>
      </c>
      <c r="C210" s="33">
        <f t="shared" si="25"/>
        <v>41090.151053240741</v>
      </c>
      <c r="D210" s="33">
        <f t="shared" si="26"/>
        <v>41090.125</v>
      </c>
      <c r="E210" s="37">
        <f t="shared" si="27"/>
        <v>3</v>
      </c>
      <c r="F210" s="33">
        <f t="shared" si="28"/>
        <v>41090.125</v>
      </c>
      <c r="G210" s="66" t="s">
        <v>16</v>
      </c>
      <c r="H210" s="66">
        <f t="shared" si="29"/>
        <v>1</v>
      </c>
      <c r="I210" s="66">
        <v>2.75</v>
      </c>
      <c r="J210" s="66">
        <v>107.3</v>
      </c>
      <c r="K210" s="66">
        <v>1</v>
      </c>
      <c r="L210" s="66">
        <v>2</v>
      </c>
      <c r="M210" s="66">
        <f>VLOOKUP(L210,'Stratification Schemes'!$J$2:$L$3,2,TRUE)</f>
        <v>9.59</v>
      </c>
      <c r="N210" s="66">
        <f>VLOOKUP(L210,'Stratification Schemes'!$J$2:$L$3,3,TRUE)</f>
        <v>10.42</v>
      </c>
      <c r="O210" s="66">
        <f t="shared" si="30"/>
        <v>2</v>
      </c>
      <c r="P210" s="66" t="s">
        <v>38</v>
      </c>
      <c r="Q210" s="66"/>
      <c r="R210" s="66"/>
      <c r="S210" s="66"/>
    </row>
    <row r="211" spans="1:19" customFormat="1" x14ac:dyDescent="0.25">
      <c r="A211" s="6">
        <v>41090</v>
      </c>
      <c r="B211" s="2">
        <v>0.17125000000000001</v>
      </c>
      <c r="C211" s="33">
        <f t="shared" si="25"/>
        <v>41090.171249999999</v>
      </c>
      <c r="D211" s="33">
        <f t="shared" si="26"/>
        <v>41090.166666666664</v>
      </c>
      <c r="E211" s="37">
        <f t="shared" si="27"/>
        <v>4</v>
      </c>
      <c r="F211" s="33">
        <f t="shared" si="28"/>
        <v>41090.125</v>
      </c>
      <c r="G211" s="66" t="s">
        <v>16</v>
      </c>
      <c r="H211" s="66">
        <f t="shared" si="29"/>
        <v>1</v>
      </c>
      <c r="I211" s="66">
        <v>1.76</v>
      </c>
      <c r="J211" s="66">
        <v>93.9</v>
      </c>
      <c r="K211" s="66">
        <v>1</v>
      </c>
      <c r="L211" s="66">
        <v>2</v>
      </c>
      <c r="M211" s="66">
        <f>VLOOKUP(L211,'Stratification Schemes'!$J$2:$L$3,2,TRUE)</f>
        <v>9.59</v>
      </c>
      <c r="N211" s="66">
        <f>VLOOKUP(L211,'Stratification Schemes'!$J$2:$L$3,3,TRUE)</f>
        <v>10.42</v>
      </c>
      <c r="O211" s="66">
        <f t="shared" si="30"/>
        <v>2</v>
      </c>
      <c r="P211" s="66" t="s">
        <v>38</v>
      </c>
      <c r="Q211" s="66"/>
      <c r="R211" s="66"/>
      <c r="S211" s="66"/>
    </row>
    <row r="212" spans="1:19" customFormat="1" x14ac:dyDescent="0.25">
      <c r="A212" s="6">
        <v>41090</v>
      </c>
      <c r="B212" s="2">
        <v>0.19513888888888889</v>
      </c>
      <c r="C212" s="33">
        <f t="shared" si="25"/>
        <v>41090.195138888892</v>
      </c>
      <c r="D212" s="33">
        <f t="shared" si="26"/>
        <v>41090.166666666664</v>
      </c>
      <c r="E212" s="37">
        <f t="shared" si="27"/>
        <v>4</v>
      </c>
      <c r="F212" s="33">
        <f t="shared" si="28"/>
        <v>41090.25</v>
      </c>
      <c r="G212" s="66" t="s">
        <v>16</v>
      </c>
      <c r="H212" s="66">
        <f t="shared" si="29"/>
        <v>1</v>
      </c>
      <c r="I212" s="66">
        <v>1.85</v>
      </c>
      <c r="J212" s="66">
        <v>112.3</v>
      </c>
      <c r="K212" s="66">
        <v>1</v>
      </c>
      <c r="L212" s="66">
        <v>2</v>
      </c>
      <c r="M212" s="66">
        <f>VLOOKUP(L212,'Stratification Schemes'!$J$2:$L$3,2,TRUE)</f>
        <v>9.59</v>
      </c>
      <c r="N212" s="66">
        <f>VLOOKUP(L212,'Stratification Schemes'!$J$2:$L$3,3,TRUE)</f>
        <v>10.42</v>
      </c>
      <c r="O212" s="66">
        <f t="shared" si="30"/>
        <v>2</v>
      </c>
      <c r="P212" s="66" t="s">
        <v>38</v>
      </c>
      <c r="Q212" s="66"/>
      <c r="R212" s="66"/>
      <c r="S212" s="66"/>
    </row>
    <row r="213" spans="1:19" customFormat="1" x14ac:dyDescent="0.25">
      <c r="A213" s="6">
        <v>41090</v>
      </c>
      <c r="B213" s="2">
        <v>0.21384259259259261</v>
      </c>
      <c r="C213" s="33">
        <f t="shared" si="25"/>
        <v>41090.213842592595</v>
      </c>
      <c r="D213" s="33">
        <f t="shared" si="26"/>
        <v>41090.208333333336</v>
      </c>
      <c r="E213" s="37">
        <f t="shared" si="27"/>
        <v>5</v>
      </c>
      <c r="F213" s="33">
        <f t="shared" si="28"/>
        <v>41090.25</v>
      </c>
      <c r="G213" s="66" t="s">
        <v>16</v>
      </c>
      <c r="H213" s="66">
        <f t="shared" si="29"/>
        <v>1</v>
      </c>
      <c r="I213" s="66">
        <v>4.83</v>
      </c>
      <c r="J213" s="66">
        <v>147.4</v>
      </c>
      <c r="K213" s="66">
        <v>1</v>
      </c>
      <c r="L213" s="66">
        <v>2</v>
      </c>
      <c r="M213" s="66">
        <f>VLOOKUP(L213,'Stratification Schemes'!$J$2:$L$3,2,TRUE)</f>
        <v>9.59</v>
      </c>
      <c r="N213" s="66">
        <f>VLOOKUP(L213,'Stratification Schemes'!$J$2:$L$3,3,TRUE)</f>
        <v>10.42</v>
      </c>
      <c r="O213" s="66">
        <f t="shared" si="30"/>
        <v>2</v>
      </c>
      <c r="P213" s="66" t="s">
        <v>38</v>
      </c>
      <c r="Q213" s="66"/>
      <c r="R213" s="66"/>
      <c r="S213" s="66"/>
    </row>
    <row r="214" spans="1:19" customFormat="1" x14ac:dyDescent="0.25">
      <c r="A214" s="6">
        <v>41090</v>
      </c>
      <c r="B214" s="2">
        <v>0.21565972222222221</v>
      </c>
      <c r="C214" s="33">
        <f t="shared" si="25"/>
        <v>41090.21565972222</v>
      </c>
      <c r="D214" s="33">
        <f t="shared" si="26"/>
        <v>41090.208333333336</v>
      </c>
      <c r="E214" s="37">
        <f t="shared" si="27"/>
        <v>5</v>
      </c>
      <c r="F214" s="33">
        <f t="shared" si="28"/>
        <v>41090.25</v>
      </c>
      <c r="G214" s="66" t="s">
        <v>16</v>
      </c>
      <c r="H214" s="66">
        <f t="shared" si="29"/>
        <v>1</v>
      </c>
      <c r="I214" s="66">
        <v>2.52</v>
      </c>
      <c r="J214" s="66">
        <v>139.19999999999999</v>
      </c>
      <c r="K214" s="66">
        <v>1</v>
      </c>
      <c r="L214" s="66">
        <v>2</v>
      </c>
      <c r="M214" s="66">
        <f>VLOOKUP(L214,'Stratification Schemes'!$J$2:$L$3,2,TRUE)</f>
        <v>9.59</v>
      </c>
      <c r="N214" s="66">
        <f>VLOOKUP(L214,'Stratification Schemes'!$J$2:$L$3,3,TRUE)</f>
        <v>10.42</v>
      </c>
      <c r="O214" s="66">
        <f t="shared" si="30"/>
        <v>2</v>
      </c>
      <c r="P214" s="66" t="s">
        <v>38</v>
      </c>
      <c r="Q214" s="66"/>
      <c r="R214" s="66"/>
      <c r="S214" s="66"/>
    </row>
    <row r="215" spans="1:19" customFormat="1" x14ac:dyDescent="0.25">
      <c r="A215" s="14">
        <v>41090</v>
      </c>
      <c r="B215" s="13">
        <v>0.26057870370370367</v>
      </c>
      <c r="C215" s="33">
        <f>A215+B215</f>
        <v>41090.260578703703</v>
      </c>
      <c r="D215" s="33">
        <f t="shared" si="26"/>
        <v>41090.25</v>
      </c>
      <c r="E215" s="37">
        <f t="shared" si="27"/>
        <v>6</v>
      </c>
      <c r="F215" s="33">
        <f t="shared" si="28"/>
        <v>41090.25</v>
      </c>
      <c r="G215" s="66" t="s">
        <v>16</v>
      </c>
      <c r="H215" s="66">
        <f t="shared" si="29"/>
        <v>1</v>
      </c>
      <c r="I215" s="66">
        <v>13.68</v>
      </c>
      <c r="J215" s="66">
        <v>83.7</v>
      </c>
      <c r="K215" s="66">
        <v>2</v>
      </c>
      <c r="L215" s="66">
        <v>2</v>
      </c>
      <c r="M215" s="66">
        <f>VLOOKUP(L215,'Stratification Schemes'!$J$2:$L$3,2,TRUE)</f>
        <v>9.59</v>
      </c>
      <c r="N215" s="66">
        <f>VLOOKUP(L215,'Stratification Schemes'!$J$2:$L$3,3,TRUE)</f>
        <v>10.42</v>
      </c>
      <c r="O215" s="66">
        <f t="shared" si="30"/>
        <v>2</v>
      </c>
      <c r="P215" s="66" t="s">
        <v>38</v>
      </c>
      <c r="Q215" s="66"/>
      <c r="R215" s="66"/>
      <c r="S215" s="66"/>
    </row>
    <row r="216" spans="1:19" customFormat="1" x14ac:dyDescent="0.25">
      <c r="A216" s="14">
        <v>41090</v>
      </c>
      <c r="B216" s="13">
        <v>0.30541666666666667</v>
      </c>
      <c r="C216" s="33">
        <f>A216+B216</f>
        <v>41090.30541666667</v>
      </c>
      <c r="D216" s="33">
        <f t="shared" si="26"/>
        <v>41090.291666666664</v>
      </c>
      <c r="E216" s="37">
        <f t="shared" si="27"/>
        <v>7</v>
      </c>
      <c r="F216" s="33">
        <f t="shared" si="28"/>
        <v>41090.25</v>
      </c>
      <c r="G216" s="66" t="s">
        <v>16</v>
      </c>
      <c r="H216" s="66">
        <f t="shared" si="29"/>
        <v>1</v>
      </c>
      <c r="I216" s="66">
        <v>17.68</v>
      </c>
      <c r="J216" s="66">
        <v>86</v>
      </c>
      <c r="K216" s="66">
        <v>2</v>
      </c>
      <c r="L216" s="66">
        <v>2</v>
      </c>
      <c r="M216" s="66">
        <f>VLOOKUP(L216,'Stratification Schemes'!$J$2:$L$3,2,TRUE)</f>
        <v>9.59</v>
      </c>
      <c r="N216" s="66">
        <f>VLOOKUP(L216,'Stratification Schemes'!$J$2:$L$3,3,TRUE)</f>
        <v>10.42</v>
      </c>
      <c r="O216" s="66">
        <f t="shared" si="30"/>
        <v>2</v>
      </c>
      <c r="P216" s="66" t="s">
        <v>38</v>
      </c>
      <c r="Q216" s="66"/>
      <c r="R216" s="66"/>
      <c r="S216" s="66"/>
    </row>
    <row r="217" spans="1:19" customFormat="1" x14ac:dyDescent="0.25">
      <c r="A217" s="6">
        <v>41091</v>
      </c>
      <c r="B217" s="2">
        <v>4.6296296296296302E-3</v>
      </c>
      <c r="C217" s="33">
        <f>B217+A217</f>
        <v>41091.004629629628</v>
      </c>
      <c r="D217" s="33">
        <f t="shared" si="26"/>
        <v>41091</v>
      </c>
      <c r="E217" s="37">
        <f t="shared" si="27"/>
        <v>0</v>
      </c>
      <c r="F217" s="33">
        <f t="shared" si="28"/>
        <v>41091</v>
      </c>
      <c r="G217" s="66" t="s">
        <v>16</v>
      </c>
      <c r="H217" s="66">
        <f t="shared" si="29"/>
        <v>1</v>
      </c>
      <c r="I217" s="66">
        <v>2.4</v>
      </c>
      <c r="J217" s="66">
        <v>146.19999999999999</v>
      </c>
      <c r="K217" s="66">
        <v>1</v>
      </c>
      <c r="L217" s="66">
        <v>2</v>
      </c>
      <c r="M217" s="66">
        <f>VLOOKUP(L217,'Stratification Schemes'!$J$2:$L$3,2,TRUE)</f>
        <v>9.59</v>
      </c>
      <c r="N217" s="66">
        <f>VLOOKUP(L217,'Stratification Schemes'!$J$2:$L$3,3,TRUE)</f>
        <v>10.42</v>
      </c>
      <c r="O217" s="66">
        <f t="shared" si="30"/>
        <v>2</v>
      </c>
      <c r="P217" s="66" t="s">
        <v>38</v>
      </c>
      <c r="Q217" s="66"/>
      <c r="R217" s="66"/>
      <c r="S217" s="66"/>
    </row>
    <row r="218" spans="1:19" customFormat="1" x14ac:dyDescent="0.25">
      <c r="A218" s="6">
        <v>41091</v>
      </c>
      <c r="B218" s="2">
        <v>2.6111111111111113E-2</v>
      </c>
      <c r="C218" s="33">
        <f>B218+A218</f>
        <v>41091.02611111111</v>
      </c>
      <c r="D218" s="33">
        <f t="shared" si="26"/>
        <v>41091</v>
      </c>
      <c r="E218" s="37">
        <f t="shared" si="27"/>
        <v>0</v>
      </c>
      <c r="F218" s="33">
        <f t="shared" si="28"/>
        <v>41091</v>
      </c>
      <c r="G218" s="66" t="s">
        <v>16</v>
      </c>
      <c r="H218" s="66">
        <f t="shared" si="29"/>
        <v>1</v>
      </c>
      <c r="I218" s="66">
        <v>2.21</v>
      </c>
      <c r="J218" s="66">
        <v>130.4</v>
      </c>
      <c r="K218" s="66">
        <v>1</v>
      </c>
      <c r="L218" s="66">
        <v>2</v>
      </c>
      <c r="M218" s="66">
        <f>VLOOKUP(L218,'Stratification Schemes'!$J$2:$L$3,2,TRUE)</f>
        <v>9.59</v>
      </c>
      <c r="N218" s="66">
        <f>VLOOKUP(L218,'Stratification Schemes'!$J$2:$L$3,3,TRUE)</f>
        <v>10.42</v>
      </c>
      <c r="O218" s="66">
        <f t="shared" si="30"/>
        <v>2</v>
      </c>
      <c r="P218" s="66" t="s">
        <v>38</v>
      </c>
      <c r="Q218" s="66"/>
      <c r="R218" s="66"/>
      <c r="S218" s="66"/>
    </row>
    <row r="219" spans="1:19" customFormat="1" x14ac:dyDescent="0.25">
      <c r="A219" s="14">
        <v>41091</v>
      </c>
      <c r="B219" s="13">
        <v>4.0324074074074075E-2</v>
      </c>
      <c r="C219" s="33">
        <f>A219+B219</f>
        <v>41091.040324074071</v>
      </c>
      <c r="D219" s="33">
        <f t="shared" si="26"/>
        <v>41091</v>
      </c>
      <c r="E219" s="37">
        <f t="shared" si="27"/>
        <v>0</v>
      </c>
      <c r="F219" s="33">
        <f t="shared" si="28"/>
        <v>41091</v>
      </c>
      <c r="G219" s="66" t="s">
        <v>16</v>
      </c>
      <c r="H219" s="66">
        <f t="shared" si="29"/>
        <v>1</v>
      </c>
      <c r="I219" s="66">
        <v>13.25</v>
      </c>
      <c r="J219" s="66">
        <v>98.7</v>
      </c>
      <c r="K219" s="66">
        <v>2</v>
      </c>
      <c r="L219" s="66">
        <v>2</v>
      </c>
      <c r="M219" s="66">
        <f>VLOOKUP(L219,'Stratification Schemes'!$J$2:$L$3,2,TRUE)</f>
        <v>9.59</v>
      </c>
      <c r="N219" s="66">
        <f>VLOOKUP(L219,'Stratification Schemes'!$J$2:$L$3,3,TRUE)</f>
        <v>10.42</v>
      </c>
      <c r="O219" s="66">
        <f t="shared" si="30"/>
        <v>2</v>
      </c>
      <c r="P219" s="66" t="s">
        <v>38</v>
      </c>
    </row>
    <row r="220" spans="1:19" customFormat="1" x14ac:dyDescent="0.25">
      <c r="A220" s="6">
        <v>41091</v>
      </c>
      <c r="B220" s="2">
        <v>6.9907407407407404E-2</v>
      </c>
      <c r="C220" s="33">
        <f>B220+A220</f>
        <v>41091.069907407407</v>
      </c>
      <c r="D220" s="33">
        <f t="shared" si="26"/>
        <v>41091.041666666664</v>
      </c>
      <c r="E220" s="37">
        <f t="shared" si="27"/>
        <v>1</v>
      </c>
      <c r="F220" s="33">
        <f t="shared" si="28"/>
        <v>41091.125</v>
      </c>
      <c r="G220" s="66" t="s">
        <v>16</v>
      </c>
      <c r="H220" s="66">
        <f t="shared" si="29"/>
        <v>1</v>
      </c>
      <c r="I220" s="66">
        <v>4.74</v>
      </c>
      <c r="J220" s="66">
        <v>117.3</v>
      </c>
      <c r="K220" s="66">
        <v>1</v>
      </c>
      <c r="L220" s="66">
        <v>2</v>
      </c>
      <c r="M220" s="66">
        <f>VLOOKUP(L220,'Stratification Schemes'!$J$2:$L$3,2,TRUE)</f>
        <v>9.59</v>
      </c>
      <c r="N220" s="66">
        <f>VLOOKUP(L220,'Stratification Schemes'!$J$2:$L$3,3,TRUE)</f>
        <v>10.42</v>
      </c>
      <c r="O220" s="66">
        <f t="shared" si="30"/>
        <v>2</v>
      </c>
      <c r="P220" s="66" t="s">
        <v>38</v>
      </c>
      <c r="Q220" s="66"/>
      <c r="R220" s="66"/>
      <c r="S220" s="66"/>
    </row>
    <row r="221" spans="1:19" x14ac:dyDescent="0.25">
      <c r="A221" s="6">
        <v>41091</v>
      </c>
      <c r="B221" s="2">
        <v>0.19134259259259259</v>
      </c>
      <c r="C221" s="33">
        <f>B221+A221</f>
        <v>41091.191342592596</v>
      </c>
      <c r="D221" s="33">
        <f t="shared" si="26"/>
        <v>41091.166666666664</v>
      </c>
      <c r="E221" s="37">
        <f t="shared" si="27"/>
        <v>4</v>
      </c>
      <c r="F221" s="33">
        <f t="shared" si="28"/>
        <v>41091.25</v>
      </c>
      <c r="G221" s="66" t="s">
        <v>16</v>
      </c>
      <c r="H221" s="57">
        <f t="shared" si="29"/>
        <v>1</v>
      </c>
      <c r="I221" s="66">
        <v>1.98</v>
      </c>
      <c r="J221" s="66">
        <v>114.8</v>
      </c>
      <c r="K221" s="56">
        <v>1</v>
      </c>
      <c r="L221" s="56">
        <v>2</v>
      </c>
      <c r="M221" s="28">
        <f>VLOOKUP(L221,'Stratification Schemes'!$J$2:$L$3,2,TRUE)</f>
        <v>9.59</v>
      </c>
      <c r="N221" s="28">
        <f>VLOOKUP(L221,'Stratification Schemes'!$J$2:$L$3,3,TRUE)</f>
        <v>10.42</v>
      </c>
      <c r="O221" s="28">
        <f t="shared" si="30"/>
        <v>2</v>
      </c>
      <c r="P221" s="28" t="s">
        <v>38</v>
      </c>
    </row>
    <row r="222" spans="1:19" x14ac:dyDescent="0.25">
      <c r="A222" s="14">
        <v>41091</v>
      </c>
      <c r="B222" s="13">
        <v>0.30314814814814817</v>
      </c>
      <c r="C222" s="33">
        <f>A222+B222</f>
        <v>41091.303148148145</v>
      </c>
      <c r="D222" s="33">
        <f t="shared" si="26"/>
        <v>41091.291666666664</v>
      </c>
      <c r="E222" s="37">
        <f t="shared" si="27"/>
        <v>7</v>
      </c>
      <c r="F222" s="33">
        <f t="shared" si="28"/>
        <v>41091.25</v>
      </c>
      <c r="G222" s="66" t="s">
        <v>16</v>
      </c>
      <c r="H222" s="57">
        <f t="shared" si="29"/>
        <v>1</v>
      </c>
      <c r="I222" s="66">
        <v>15.33</v>
      </c>
      <c r="J222" s="66">
        <v>86.4</v>
      </c>
      <c r="K222" s="56">
        <v>2</v>
      </c>
      <c r="L222" s="56">
        <v>2</v>
      </c>
      <c r="M222" s="28">
        <f>VLOOKUP(L222,'Stratification Schemes'!$J$2:$L$3,2,TRUE)</f>
        <v>9.59</v>
      </c>
      <c r="N222" s="28">
        <f>VLOOKUP(L222,'Stratification Schemes'!$J$2:$L$3,3,TRUE)</f>
        <v>10.42</v>
      </c>
      <c r="O222" s="28">
        <f t="shared" si="30"/>
        <v>2</v>
      </c>
      <c r="P222" s="28" t="s">
        <v>38</v>
      </c>
    </row>
    <row r="223" spans="1:19" x14ac:dyDescent="0.25">
      <c r="A223" s="6">
        <v>41091</v>
      </c>
      <c r="B223" s="2">
        <v>0.33395833333333336</v>
      </c>
      <c r="C223" s="33">
        <f>B223+A223</f>
        <v>41091.333958333336</v>
      </c>
      <c r="D223" s="33">
        <f t="shared" si="26"/>
        <v>41091.333333333336</v>
      </c>
      <c r="E223" s="37">
        <f t="shared" si="27"/>
        <v>8</v>
      </c>
      <c r="F223" s="33">
        <f t="shared" si="28"/>
        <v>41091.375</v>
      </c>
      <c r="G223" s="66" t="s">
        <v>16</v>
      </c>
      <c r="H223" s="57">
        <f t="shared" si="29"/>
        <v>1</v>
      </c>
      <c r="I223" s="66">
        <v>9.5399999999999991</v>
      </c>
      <c r="J223" s="66">
        <v>95</v>
      </c>
      <c r="K223" s="56">
        <v>1</v>
      </c>
      <c r="L223" s="56">
        <v>2</v>
      </c>
      <c r="M223" s="28">
        <f>VLOOKUP(L223,'Stratification Schemes'!$J$2:$L$3,2,TRUE)</f>
        <v>9.59</v>
      </c>
      <c r="N223" s="28">
        <f>VLOOKUP(L223,'Stratification Schemes'!$J$2:$L$3,3,TRUE)</f>
        <v>10.42</v>
      </c>
      <c r="O223" s="28">
        <f t="shared" si="30"/>
        <v>2</v>
      </c>
      <c r="P223" s="28" t="s">
        <v>38</v>
      </c>
    </row>
    <row r="224" spans="1:19" x14ac:dyDescent="0.25">
      <c r="A224" s="6">
        <v>41091</v>
      </c>
      <c r="B224" s="2">
        <v>0.38309027777777777</v>
      </c>
      <c r="C224" s="33">
        <f>B224+A224</f>
        <v>41091.383090277777</v>
      </c>
      <c r="D224" s="33">
        <f t="shared" si="26"/>
        <v>41091.375</v>
      </c>
      <c r="E224" s="37">
        <f t="shared" si="27"/>
        <v>9</v>
      </c>
      <c r="F224" s="33">
        <f t="shared" si="28"/>
        <v>41091.375</v>
      </c>
      <c r="G224" s="66" t="s">
        <v>16</v>
      </c>
      <c r="H224" s="57">
        <f t="shared" si="29"/>
        <v>1</v>
      </c>
      <c r="I224" s="66">
        <v>2.0499999999999998</v>
      </c>
      <c r="J224" s="66">
        <v>120.1</v>
      </c>
      <c r="K224" s="66">
        <v>1</v>
      </c>
      <c r="L224" s="66">
        <v>2</v>
      </c>
      <c r="M224" s="66">
        <f>VLOOKUP(L224,'Stratification Schemes'!$J$2:$L$3,2,TRUE)</f>
        <v>9.59</v>
      </c>
      <c r="N224" s="66">
        <f>VLOOKUP(L224,'Stratification Schemes'!$J$2:$L$3,3,TRUE)</f>
        <v>10.42</v>
      </c>
      <c r="O224" s="66">
        <f t="shared" si="30"/>
        <v>2</v>
      </c>
      <c r="P224" s="66" t="s">
        <v>38</v>
      </c>
    </row>
    <row r="225" spans="1:16" x14ac:dyDescent="0.25">
      <c r="A225" s="6">
        <v>41091</v>
      </c>
      <c r="B225" s="2">
        <v>0.59372685185185181</v>
      </c>
      <c r="C225" s="33">
        <f>B225+A225</f>
        <v>41091.593726851854</v>
      </c>
      <c r="D225" s="33">
        <f t="shared" si="26"/>
        <v>41091.583333333336</v>
      </c>
      <c r="E225" s="37">
        <f t="shared" si="27"/>
        <v>14</v>
      </c>
      <c r="F225" s="33">
        <f t="shared" si="28"/>
        <v>41091.625</v>
      </c>
      <c r="G225" s="66" t="s">
        <v>16</v>
      </c>
      <c r="H225" s="57">
        <f t="shared" si="29"/>
        <v>1</v>
      </c>
      <c r="I225" s="66">
        <v>2.4300000000000002</v>
      </c>
      <c r="J225" s="66">
        <v>103.6</v>
      </c>
      <c r="K225" s="56">
        <v>1</v>
      </c>
      <c r="L225" s="56">
        <v>2</v>
      </c>
      <c r="M225" s="28">
        <f>VLOOKUP(L225,'Stratification Schemes'!$J$2:$L$3,2,TRUE)</f>
        <v>9.59</v>
      </c>
      <c r="N225" s="28">
        <f>VLOOKUP(L225,'Stratification Schemes'!$J$2:$L$3,3,TRUE)</f>
        <v>10.42</v>
      </c>
      <c r="O225" s="28">
        <f t="shared" si="30"/>
        <v>2</v>
      </c>
      <c r="P225" s="28" t="s">
        <v>38</v>
      </c>
    </row>
    <row r="226" spans="1:16" x14ac:dyDescent="0.25">
      <c r="A226" s="14">
        <v>41091</v>
      </c>
      <c r="B226" s="13">
        <v>0.59593750000000001</v>
      </c>
      <c r="C226" s="33">
        <f>A226+B226</f>
        <v>41091.595937500002</v>
      </c>
      <c r="D226" s="33">
        <f t="shared" si="26"/>
        <v>41091.583333333336</v>
      </c>
      <c r="E226" s="37">
        <f t="shared" si="27"/>
        <v>14</v>
      </c>
      <c r="F226" s="33">
        <f t="shared" si="28"/>
        <v>41091.625</v>
      </c>
      <c r="G226" s="66" t="s">
        <v>16</v>
      </c>
      <c r="H226" s="57">
        <f t="shared" si="29"/>
        <v>1</v>
      </c>
      <c r="I226" s="66">
        <v>9.74</v>
      </c>
      <c r="J226" s="66">
        <v>76.900000000000006</v>
      </c>
      <c r="K226" s="66">
        <v>2</v>
      </c>
      <c r="L226" s="66">
        <v>2</v>
      </c>
      <c r="M226" s="66">
        <f>VLOOKUP(L226,'Stratification Schemes'!$J$2:$L$3,2,TRUE)</f>
        <v>9.59</v>
      </c>
      <c r="N226" s="66">
        <f>VLOOKUP(L226,'Stratification Schemes'!$J$2:$L$3,3,TRUE)</f>
        <v>10.42</v>
      </c>
      <c r="O226" s="66">
        <f t="shared" si="30"/>
        <v>1</v>
      </c>
      <c r="P226" s="66" t="s">
        <v>38</v>
      </c>
    </row>
    <row r="227" spans="1:16" x14ac:dyDescent="0.25">
      <c r="A227" s="6">
        <v>41091</v>
      </c>
      <c r="B227" s="2">
        <v>0.70953703703703708</v>
      </c>
      <c r="C227" s="33">
        <f t="shared" ref="C227:C235" si="31">B227+A227</f>
        <v>41091.709537037037</v>
      </c>
      <c r="D227" s="33">
        <f t="shared" si="26"/>
        <v>41091.708333333336</v>
      </c>
      <c r="E227" s="37">
        <f t="shared" si="27"/>
        <v>17</v>
      </c>
      <c r="F227" s="33">
        <f t="shared" si="28"/>
        <v>41091.75</v>
      </c>
      <c r="G227" s="66" t="s">
        <v>16</v>
      </c>
      <c r="H227" s="57">
        <f t="shared" si="29"/>
        <v>1</v>
      </c>
      <c r="I227" s="66">
        <v>3.31</v>
      </c>
      <c r="J227" s="66">
        <v>151.19999999999999</v>
      </c>
      <c r="K227" s="56">
        <v>1</v>
      </c>
      <c r="L227" s="56">
        <v>2</v>
      </c>
      <c r="M227" s="28">
        <f>VLOOKUP(L227,'Stratification Schemes'!$J$2:$L$3,2,TRUE)</f>
        <v>9.59</v>
      </c>
      <c r="N227" s="28">
        <f>VLOOKUP(L227,'Stratification Schemes'!$J$2:$L$3,3,TRUE)</f>
        <v>10.42</v>
      </c>
      <c r="O227" s="28">
        <f t="shared" si="30"/>
        <v>2</v>
      </c>
      <c r="P227" s="28" t="s">
        <v>38</v>
      </c>
    </row>
    <row r="228" spans="1:16" x14ac:dyDescent="0.25">
      <c r="A228" s="6">
        <v>41091</v>
      </c>
      <c r="B228" s="2">
        <v>0.90458333333333341</v>
      </c>
      <c r="C228" s="33">
        <f t="shared" si="31"/>
        <v>41091.904583333337</v>
      </c>
      <c r="D228" s="33">
        <f t="shared" si="26"/>
        <v>41091.875</v>
      </c>
      <c r="E228" s="37">
        <f t="shared" si="27"/>
        <v>21</v>
      </c>
      <c r="F228" s="33">
        <f t="shared" si="28"/>
        <v>41091.875</v>
      </c>
      <c r="G228" s="66" t="s">
        <v>16</v>
      </c>
      <c r="H228" s="57">
        <f t="shared" si="29"/>
        <v>1</v>
      </c>
      <c r="I228" s="66">
        <v>3.49</v>
      </c>
      <c r="J228" s="66">
        <v>99.8</v>
      </c>
      <c r="K228" s="56">
        <v>1</v>
      </c>
      <c r="L228" s="56">
        <v>2</v>
      </c>
      <c r="M228" s="28">
        <f>VLOOKUP(L228,'Stratification Schemes'!$J$2:$L$3,2,TRUE)</f>
        <v>9.59</v>
      </c>
      <c r="N228" s="28">
        <f>VLOOKUP(L228,'Stratification Schemes'!$J$2:$L$3,3,TRUE)</f>
        <v>10.42</v>
      </c>
      <c r="O228" s="28">
        <f t="shared" si="30"/>
        <v>2</v>
      </c>
      <c r="P228" s="28" t="s">
        <v>38</v>
      </c>
    </row>
    <row r="229" spans="1:16" x14ac:dyDescent="0.25">
      <c r="A229" s="6">
        <v>41092</v>
      </c>
      <c r="B229" s="2">
        <v>4.9027777777777781E-2</v>
      </c>
      <c r="C229" s="33">
        <f t="shared" si="31"/>
        <v>41092.049027777779</v>
      </c>
      <c r="D229" s="33">
        <f t="shared" si="26"/>
        <v>41092.041666666664</v>
      </c>
      <c r="E229" s="37">
        <f t="shared" si="27"/>
        <v>1</v>
      </c>
      <c r="F229" s="33">
        <f t="shared" si="28"/>
        <v>41092</v>
      </c>
      <c r="G229" s="66" t="s">
        <v>16</v>
      </c>
      <c r="H229" s="57">
        <f t="shared" si="29"/>
        <v>1</v>
      </c>
      <c r="I229" s="66">
        <v>2.59</v>
      </c>
      <c r="J229" s="66">
        <v>111.9</v>
      </c>
      <c r="K229" s="56">
        <v>1</v>
      </c>
      <c r="L229" s="56">
        <v>2</v>
      </c>
      <c r="M229" s="28">
        <f>VLOOKUP(L229,'Stratification Schemes'!$J$2:$L$3,2,TRUE)</f>
        <v>9.59</v>
      </c>
      <c r="N229" s="28">
        <f>VLOOKUP(L229,'Stratification Schemes'!$J$2:$L$3,3,TRUE)</f>
        <v>10.42</v>
      </c>
      <c r="O229" s="28">
        <f t="shared" si="30"/>
        <v>2</v>
      </c>
      <c r="P229" s="28" t="s">
        <v>38</v>
      </c>
    </row>
    <row r="230" spans="1:16" x14ac:dyDescent="0.25">
      <c r="A230" s="59">
        <v>41092</v>
      </c>
      <c r="B230" s="13">
        <v>0.10650462962962963</v>
      </c>
      <c r="C230" s="33">
        <f t="shared" si="31"/>
        <v>41092.106504629628</v>
      </c>
      <c r="D230" s="33">
        <f t="shared" si="26"/>
        <v>41092.083333333336</v>
      </c>
      <c r="E230" s="37">
        <f t="shared" si="27"/>
        <v>2</v>
      </c>
      <c r="F230" s="33">
        <f t="shared" si="28"/>
        <v>41092.125</v>
      </c>
      <c r="G230" s="66" t="s">
        <v>16</v>
      </c>
      <c r="H230" s="57">
        <f t="shared" si="29"/>
        <v>1</v>
      </c>
      <c r="I230" s="35">
        <v>1.98</v>
      </c>
      <c r="J230" s="66">
        <v>147.6</v>
      </c>
      <c r="K230" s="56">
        <v>1</v>
      </c>
      <c r="L230" s="56">
        <v>2</v>
      </c>
      <c r="M230" s="28">
        <f>VLOOKUP(L230,'Stratification Schemes'!$J$2:$L$3,2,TRUE)</f>
        <v>9.59</v>
      </c>
      <c r="N230" s="28">
        <f>VLOOKUP(L230,'Stratification Schemes'!$J$2:$L$3,3,TRUE)</f>
        <v>10.42</v>
      </c>
      <c r="O230" s="28">
        <f t="shared" si="30"/>
        <v>2</v>
      </c>
      <c r="P230" s="28" t="s">
        <v>38</v>
      </c>
    </row>
    <row r="231" spans="1:16" x14ac:dyDescent="0.25">
      <c r="A231" s="59">
        <v>41092</v>
      </c>
      <c r="B231" s="13">
        <v>0.38039351851851855</v>
      </c>
      <c r="C231" s="33">
        <f t="shared" si="31"/>
        <v>41092.380393518521</v>
      </c>
      <c r="D231" s="33">
        <f t="shared" si="26"/>
        <v>41092.375</v>
      </c>
      <c r="E231" s="37">
        <f t="shared" si="27"/>
        <v>9</v>
      </c>
      <c r="F231" s="33">
        <f t="shared" si="28"/>
        <v>41092.375</v>
      </c>
      <c r="G231" s="66" t="s">
        <v>16</v>
      </c>
      <c r="H231" s="57">
        <f>IF(G231="Up", 1, -2)</f>
        <v>1</v>
      </c>
      <c r="I231" s="35">
        <v>2.27</v>
      </c>
      <c r="J231" s="66">
        <v>122.3</v>
      </c>
      <c r="K231" s="56">
        <v>1</v>
      </c>
      <c r="L231" s="56">
        <v>2</v>
      </c>
      <c r="M231" s="28">
        <f>VLOOKUP(L231,'Stratification Schemes'!$J$2:$L$3,2,TRUE)</f>
        <v>9.59</v>
      </c>
      <c r="N231" s="28">
        <f>VLOOKUP(L231,'Stratification Schemes'!$J$2:$L$3,3,TRUE)</f>
        <v>10.42</v>
      </c>
      <c r="O231" s="28">
        <f t="shared" si="30"/>
        <v>2</v>
      </c>
      <c r="P231" s="28" t="s">
        <v>38</v>
      </c>
    </row>
    <row r="232" spans="1:16" x14ac:dyDescent="0.25">
      <c r="A232" s="59">
        <v>41092</v>
      </c>
      <c r="B232" s="13">
        <v>0.46806712962962965</v>
      </c>
      <c r="C232" s="33">
        <f t="shared" si="31"/>
        <v>41092.46806712963</v>
      </c>
      <c r="D232" s="33">
        <f t="shared" si="26"/>
        <v>41092.458333333336</v>
      </c>
      <c r="E232" s="37">
        <f t="shared" si="27"/>
        <v>11</v>
      </c>
      <c r="F232" s="33">
        <f t="shared" si="28"/>
        <v>41092.5</v>
      </c>
      <c r="G232" s="66" t="s">
        <v>16</v>
      </c>
      <c r="H232" s="57">
        <f>IF(G232="Up", 1, -2)</f>
        <v>1</v>
      </c>
      <c r="I232" s="35">
        <v>3.85</v>
      </c>
      <c r="J232" s="66">
        <v>75.2</v>
      </c>
      <c r="K232" s="56">
        <v>1</v>
      </c>
      <c r="L232" s="56">
        <v>2</v>
      </c>
      <c r="M232" s="28">
        <f>VLOOKUP(L232,'Stratification Schemes'!$J$2:$L$3,2,TRUE)</f>
        <v>9.59</v>
      </c>
      <c r="N232" s="28">
        <f>VLOOKUP(L232,'Stratification Schemes'!$J$2:$L$3,3,TRUE)</f>
        <v>10.42</v>
      </c>
      <c r="O232" s="28">
        <f t="shared" si="30"/>
        <v>2</v>
      </c>
      <c r="P232" s="28" t="s">
        <v>38</v>
      </c>
    </row>
    <row r="233" spans="1:16" x14ac:dyDescent="0.25">
      <c r="A233" s="59">
        <v>41092</v>
      </c>
      <c r="B233" s="13">
        <v>0.6971180555555555</v>
      </c>
      <c r="C233" s="33">
        <f t="shared" si="31"/>
        <v>41092.697118055556</v>
      </c>
      <c r="D233" s="33">
        <f t="shared" si="26"/>
        <v>41092.666666666664</v>
      </c>
      <c r="E233" s="37">
        <f t="shared" si="27"/>
        <v>16</v>
      </c>
      <c r="F233" s="33">
        <f t="shared" si="28"/>
        <v>41092.75</v>
      </c>
      <c r="G233" s="66" t="s">
        <v>16</v>
      </c>
      <c r="H233" s="57">
        <f>IF(G233="Up", 1, -2)</f>
        <v>1</v>
      </c>
      <c r="I233" s="35">
        <v>2.81</v>
      </c>
      <c r="J233" s="66">
        <v>85.5</v>
      </c>
      <c r="K233" s="66">
        <v>1</v>
      </c>
      <c r="L233" s="66">
        <v>2</v>
      </c>
      <c r="M233" s="66">
        <f>VLOOKUP(L233,'Stratification Schemes'!$J$2:$L$3,2,TRUE)</f>
        <v>9.59</v>
      </c>
      <c r="N233" s="66">
        <f>VLOOKUP(L233,'Stratification Schemes'!$J$2:$L$3,3,TRUE)</f>
        <v>10.42</v>
      </c>
      <c r="O233" s="66">
        <f t="shared" si="30"/>
        <v>2</v>
      </c>
      <c r="P233" s="66" t="s">
        <v>38</v>
      </c>
    </row>
    <row r="234" spans="1:16" x14ac:dyDescent="0.25">
      <c r="A234" s="59">
        <v>41093</v>
      </c>
      <c r="B234" s="13">
        <v>2.388888888888889E-2</v>
      </c>
      <c r="C234" s="33">
        <f t="shared" si="31"/>
        <v>41093.023888888885</v>
      </c>
      <c r="D234" s="33">
        <f t="shared" si="26"/>
        <v>41093</v>
      </c>
      <c r="E234" s="37">
        <f t="shared" si="27"/>
        <v>0</v>
      </c>
      <c r="F234" s="33">
        <f t="shared" si="28"/>
        <v>41093</v>
      </c>
      <c r="G234" s="66" t="s">
        <v>16</v>
      </c>
      <c r="H234" s="57">
        <f>IF(G234="Up", 1, -2)</f>
        <v>1</v>
      </c>
      <c r="I234" s="35">
        <v>2.56</v>
      </c>
      <c r="J234" s="66">
        <v>101.5</v>
      </c>
      <c r="K234" s="56">
        <v>1</v>
      </c>
      <c r="L234" s="56">
        <v>2</v>
      </c>
      <c r="M234" s="29">
        <f>VLOOKUP(L234,'Stratification Schemes'!$J$2:$L$3,2,TRUE)</f>
        <v>9.59</v>
      </c>
      <c r="N234" s="29">
        <f>VLOOKUP(L234,'Stratification Schemes'!$J$2:$L$3,3,TRUE)</f>
        <v>10.42</v>
      </c>
      <c r="O234" s="29">
        <f t="shared" si="30"/>
        <v>2</v>
      </c>
      <c r="P234" s="29" t="s">
        <v>38</v>
      </c>
    </row>
    <row r="235" spans="1:16" x14ac:dyDescent="0.25">
      <c r="A235" s="59">
        <v>41093</v>
      </c>
      <c r="B235" s="13">
        <v>3.107638888888889E-2</v>
      </c>
      <c r="C235" s="33">
        <f t="shared" si="31"/>
        <v>41093.031076388892</v>
      </c>
      <c r="D235" s="33">
        <f t="shared" si="26"/>
        <v>41093</v>
      </c>
      <c r="E235" s="37">
        <f t="shared" si="27"/>
        <v>0</v>
      </c>
      <c r="F235" s="33">
        <f t="shared" si="28"/>
        <v>41093</v>
      </c>
      <c r="G235" s="66" t="s">
        <v>16</v>
      </c>
      <c r="H235" s="57">
        <f>IF(G235="Up", 1, -2)</f>
        <v>1</v>
      </c>
      <c r="I235" s="35">
        <v>1.56</v>
      </c>
      <c r="J235" s="66">
        <v>119</v>
      </c>
      <c r="K235" s="56">
        <v>1</v>
      </c>
      <c r="L235" s="56">
        <v>2</v>
      </c>
      <c r="M235" s="29">
        <f>VLOOKUP(L235,'Stratification Schemes'!$J$2:$L$3,2,TRUE)</f>
        <v>9.59</v>
      </c>
      <c r="N235" s="29">
        <f>VLOOKUP(L235,'Stratification Schemes'!$J$2:$L$3,3,TRUE)</f>
        <v>10.42</v>
      </c>
      <c r="O235" s="29">
        <f t="shared" si="30"/>
        <v>2</v>
      </c>
      <c r="P235" s="29" t="s">
        <v>38</v>
      </c>
    </row>
    <row r="236" spans="1:16" x14ac:dyDescent="0.25">
      <c r="A236" s="14">
        <v>41093</v>
      </c>
      <c r="B236" s="13">
        <v>5.8622685185185187E-2</v>
      </c>
      <c r="C236" s="33">
        <f>A236+B236</f>
        <v>41093.058622685188</v>
      </c>
      <c r="D236" s="33">
        <f t="shared" si="26"/>
        <v>41093.041666666664</v>
      </c>
      <c r="E236" s="37">
        <f t="shared" si="27"/>
        <v>1</v>
      </c>
      <c r="F236" s="33">
        <f t="shared" si="28"/>
        <v>41093</v>
      </c>
      <c r="G236" s="66" t="s">
        <v>16</v>
      </c>
      <c r="H236" s="57">
        <f>IF(G236="Up", 1, -1)</f>
        <v>1</v>
      </c>
      <c r="I236" s="35">
        <v>16.93</v>
      </c>
      <c r="J236" s="66">
        <v>91.6</v>
      </c>
      <c r="K236" s="56">
        <v>2</v>
      </c>
      <c r="L236" s="56">
        <v>2</v>
      </c>
      <c r="M236" s="38">
        <f>VLOOKUP(L236,'Stratification Schemes'!$J$2:$L$3,2,TRUE)</f>
        <v>9.59</v>
      </c>
      <c r="N236" s="38">
        <f>VLOOKUP(L236,'Stratification Schemes'!$J$2:$L$3,3,TRUE)</f>
        <v>10.42</v>
      </c>
      <c r="O236" s="38">
        <f t="shared" si="30"/>
        <v>2</v>
      </c>
      <c r="P236" s="38" t="s">
        <v>38</v>
      </c>
    </row>
    <row r="237" spans="1:16" x14ac:dyDescent="0.25">
      <c r="A237" s="59">
        <v>41093</v>
      </c>
      <c r="B237" s="13">
        <v>0.15437500000000001</v>
      </c>
      <c r="C237" s="33">
        <f t="shared" ref="C237:C246" si="32">B237+A237</f>
        <v>41093.154374999998</v>
      </c>
      <c r="D237" s="33">
        <f t="shared" si="26"/>
        <v>41093.125</v>
      </c>
      <c r="E237" s="37">
        <f t="shared" si="27"/>
        <v>3</v>
      </c>
      <c r="F237" s="33">
        <f t="shared" si="28"/>
        <v>41093.125</v>
      </c>
      <c r="G237" s="66" t="s">
        <v>16</v>
      </c>
      <c r="H237" s="57">
        <f t="shared" ref="H237:H246" si="33">IF(G237="Up", 1, -2)</f>
        <v>1</v>
      </c>
      <c r="I237" s="35">
        <v>2.2000000000000002</v>
      </c>
      <c r="J237" s="66">
        <v>109.4</v>
      </c>
      <c r="K237" s="56">
        <v>1</v>
      </c>
      <c r="L237" s="56">
        <v>2</v>
      </c>
      <c r="M237" s="38">
        <f>VLOOKUP(L237,'Stratification Schemes'!$J$2:$L$3,2,TRUE)</f>
        <v>9.59</v>
      </c>
      <c r="N237" s="38">
        <f>VLOOKUP(L237,'Stratification Schemes'!$J$2:$L$3,3,TRUE)</f>
        <v>10.42</v>
      </c>
      <c r="O237" s="38">
        <f t="shared" si="30"/>
        <v>2</v>
      </c>
      <c r="P237" s="38" t="s">
        <v>38</v>
      </c>
    </row>
    <row r="238" spans="1:16" x14ac:dyDescent="0.25">
      <c r="A238" s="59">
        <v>41093</v>
      </c>
      <c r="B238" s="13">
        <v>0.54401620370370374</v>
      </c>
      <c r="C238" s="33">
        <f t="shared" si="32"/>
        <v>41093.544016203705</v>
      </c>
      <c r="D238" s="33">
        <f t="shared" si="26"/>
        <v>41093.541666666664</v>
      </c>
      <c r="E238" s="37">
        <f t="shared" si="27"/>
        <v>13</v>
      </c>
      <c r="F238" s="33">
        <f t="shared" si="28"/>
        <v>41093.5</v>
      </c>
      <c r="G238" s="66" t="s">
        <v>16</v>
      </c>
      <c r="H238" s="57">
        <f t="shared" si="33"/>
        <v>1</v>
      </c>
      <c r="I238" s="35">
        <v>6.93</v>
      </c>
      <c r="J238" s="66">
        <v>86.4</v>
      </c>
      <c r="K238" s="56">
        <v>1</v>
      </c>
      <c r="L238" s="56">
        <v>2</v>
      </c>
      <c r="M238" s="38">
        <f>VLOOKUP(L238,'Stratification Schemes'!$J$2:$L$3,2,TRUE)</f>
        <v>9.59</v>
      </c>
      <c r="N238" s="38">
        <f>VLOOKUP(L238,'Stratification Schemes'!$J$2:$L$3,3,TRUE)</f>
        <v>10.42</v>
      </c>
      <c r="O238" s="38">
        <f t="shared" si="30"/>
        <v>2</v>
      </c>
      <c r="P238" s="38" t="s">
        <v>38</v>
      </c>
    </row>
    <row r="239" spans="1:16" x14ac:dyDescent="0.25">
      <c r="A239" s="59">
        <v>41093</v>
      </c>
      <c r="B239" s="13">
        <v>0.64804398148148146</v>
      </c>
      <c r="C239" s="33">
        <f t="shared" si="32"/>
        <v>41093.648043981484</v>
      </c>
      <c r="D239" s="33">
        <f t="shared" si="26"/>
        <v>41093.625</v>
      </c>
      <c r="E239" s="37">
        <f t="shared" si="27"/>
        <v>15</v>
      </c>
      <c r="F239" s="33">
        <f t="shared" si="28"/>
        <v>41093.625</v>
      </c>
      <c r="G239" s="66" t="s">
        <v>16</v>
      </c>
      <c r="H239" s="57">
        <f t="shared" si="33"/>
        <v>1</v>
      </c>
      <c r="I239" s="35">
        <v>1.63</v>
      </c>
      <c r="J239" s="66">
        <v>108.6</v>
      </c>
      <c r="K239" s="56">
        <v>1</v>
      </c>
      <c r="L239" s="56">
        <v>2</v>
      </c>
      <c r="M239" s="38">
        <f>VLOOKUP(L239,'Stratification Schemes'!$J$2:$L$3,2,TRUE)</f>
        <v>9.59</v>
      </c>
      <c r="N239" s="38">
        <f>VLOOKUP(L239,'Stratification Schemes'!$J$2:$L$3,3,TRUE)</f>
        <v>10.42</v>
      </c>
      <c r="O239" s="38">
        <f t="shared" si="30"/>
        <v>2</v>
      </c>
      <c r="P239" s="38" t="s">
        <v>38</v>
      </c>
    </row>
    <row r="240" spans="1:16" x14ac:dyDescent="0.25">
      <c r="A240" s="59">
        <v>41093</v>
      </c>
      <c r="B240" s="13">
        <v>0.7767708333333333</v>
      </c>
      <c r="C240" s="33">
        <f t="shared" si="32"/>
        <v>41093.776770833334</v>
      </c>
      <c r="D240" s="33">
        <f t="shared" si="26"/>
        <v>41093.75</v>
      </c>
      <c r="E240" s="37">
        <f t="shared" si="27"/>
        <v>18</v>
      </c>
      <c r="F240" s="33">
        <f t="shared" si="28"/>
        <v>41093.75</v>
      </c>
      <c r="G240" s="66" t="s">
        <v>16</v>
      </c>
      <c r="H240" s="57">
        <f t="shared" si="33"/>
        <v>1</v>
      </c>
      <c r="I240" s="35">
        <v>6.93</v>
      </c>
      <c r="J240" s="66">
        <v>106.2</v>
      </c>
      <c r="K240" s="56">
        <v>1</v>
      </c>
      <c r="L240" s="56">
        <v>2</v>
      </c>
      <c r="M240" s="38">
        <f>VLOOKUP(L240,'Stratification Schemes'!$J$2:$L$3,2,TRUE)</f>
        <v>9.59</v>
      </c>
      <c r="N240" s="38">
        <f>VLOOKUP(L240,'Stratification Schemes'!$J$2:$L$3,3,TRUE)</f>
        <v>10.42</v>
      </c>
      <c r="O240" s="38">
        <f t="shared" si="30"/>
        <v>2</v>
      </c>
      <c r="P240" s="38" t="s">
        <v>38</v>
      </c>
    </row>
    <row r="241" spans="1:16" x14ac:dyDescent="0.25">
      <c r="A241" s="59">
        <v>41093</v>
      </c>
      <c r="B241" s="13">
        <v>0.96114583333333325</v>
      </c>
      <c r="C241" s="33">
        <f t="shared" si="32"/>
        <v>41093.961145833331</v>
      </c>
      <c r="D241" s="33">
        <f t="shared" si="26"/>
        <v>41093.958333333336</v>
      </c>
      <c r="E241" s="37">
        <f t="shared" si="27"/>
        <v>23</v>
      </c>
      <c r="F241" s="33">
        <f t="shared" si="28"/>
        <v>41094</v>
      </c>
      <c r="G241" s="66" t="s">
        <v>16</v>
      </c>
      <c r="H241" s="57">
        <f t="shared" si="33"/>
        <v>1</v>
      </c>
      <c r="I241" s="35">
        <v>1.76</v>
      </c>
      <c r="J241" s="66">
        <v>138.5</v>
      </c>
      <c r="K241" s="56">
        <v>1</v>
      </c>
      <c r="L241" s="56">
        <v>2</v>
      </c>
      <c r="M241" s="40">
        <f>VLOOKUP(L241,'Stratification Schemes'!$J$2:$L$3,2,TRUE)</f>
        <v>9.59</v>
      </c>
      <c r="N241" s="40">
        <f>VLOOKUP(L241,'Stratification Schemes'!$J$2:$L$3,3,TRUE)</f>
        <v>10.42</v>
      </c>
      <c r="O241" s="40">
        <f t="shared" si="30"/>
        <v>2</v>
      </c>
      <c r="P241" s="40" t="s">
        <v>38</v>
      </c>
    </row>
    <row r="242" spans="1:16" x14ac:dyDescent="0.25">
      <c r="A242" s="59">
        <v>41094</v>
      </c>
      <c r="B242" s="13">
        <v>2.9641203703703701E-2</v>
      </c>
      <c r="C242" s="33">
        <f t="shared" si="32"/>
        <v>41094.029641203706</v>
      </c>
      <c r="D242" s="33">
        <f t="shared" si="26"/>
        <v>41094</v>
      </c>
      <c r="E242" s="37">
        <f t="shared" si="27"/>
        <v>0</v>
      </c>
      <c r="F242" s="33">
        <f t="shared" si="28"/>
        <v>41094</v>
      </c>
      <c r="G242" s="66" t="s">
        <v>16</v>
      </c>
      <c r="H242" s="57">
        <f t="shared" si="33"/>
        <v>1</v>
      </c>
      <c r="I242" s="35">
        <v>5.41</v>
      </c>
      <c r="J242" s="66">
        <v>105.4</v>
      </c>
      <c r="K242" s="56">
        <v>1</v>
      </c>
      <c r="L242" s="56">
        <v>2</v>
      </c>
      <c r="M242" s="40">
        <f>VLOOKUP(L242,'Stratification Schemes'!$J$2:$L$3,2,TRUE)</f>
        <v>9.59</v>
      </c>
      <c r="N242" s="40">
        <f>VLOOKUP(L242,'Stratification Schemes'!$J$2:$L$3,3,TRUE)</f>
        <v>10.42</v>
      </c>
      <c r="O242" s="40">
        <f t="shared" si="30"/>
        <v>2</v>
      </c>
      <c r="P242" s="40" t="s">
        <v>38</v>
      </c>
    </row>
    <row r="243" spans="1:16" x14ac:dyDescent="0.25">
      <c r="A243" s="59">
        <v>41094</v>
      </c>
      <c r="B243" s="13">
        <v>0.14747685185185186</v>
      </c>
      <c r="C243" s="33">
        <f t="shared" si="32"/>
        <v>41094.147476851853</v>
      </c>
      <c r="D243" s="33">
        <f t="shared" si="26"/>
        <v>41094.125</v>
      </c>
      <c r="E243" s="37">
        <f t="shared" si="27"/>
        <v>3</v>
      </c>
      <c r="F243" s="33">
        <f t="shared" si="28"/>
        <v>41094.125</v>
      </c>
      <c r="G243" s="66" t="s">
        <v>16</v>
      </c>
      <c r="H243" s="57">
        <f t="shared" si="33"/>
        <v>1</v>
      </c>
      <c r="I243" s="35">
        <v>2.23</v>
      </c>
      <c r="J243" s="66">
        <v>112.2</v>
      </c>
      <c r="K243" s="56">
        <v>1</v>
      </c>
      <c r="L243" s="56">
        <v>2</v>
      </c>
      <c r="M243" s="40">
        <f>VLOOKUP(L243,'Stratification Schemes'!$J$2:$L$3,2,TRUE)</f>
        <v>9.59</v>
      </c>
      <c r="N243" s="40">
        <f>VLOOKUP(L243,'Stratification Schemes'!$J$2:$L$3,3,TRUE)</f>
        <v>10.42</v>
      </c>
      <c r="O243" s="40">
        <f t="shared" si="30"/>
        <v>2</v>
      </c>
      <c r="P243" s="40" t="s">
        <v>38</v>
      </c>
    </row>
    <row r="244" spans="1:16" x14ac:dyDescent="0.25">
      <c r="A244" s="59">
        <v>41094</v>
      </c>
      <c r="B244" s="13">
        <v>0.21765046296296298</v>
      </c>
      <c r="C244" s="33">
        <f t="shared" si="32"/>
        <v>41094.217650462961</v>
      </c>
      <c r="D244" s="33">
        <f t="shared" si="26"/>
        <v>41094.208333333336</v>
      </c>
      <c r="E244" s="37">
        <f t="shared" si="27"/>
        <v>5</v>
      </c>
      <c r="F244" s="33">
        <f t="shared" si="28"/>
        <v>41094.25</v>
      </c>
      <c r="G244" s="66" t="s">
        <v>16</v>
      </c>
      <c r="H244" s="57">
        <f t="shared" si="33"/>
        <v>1</v>
      </c>
      <c r="I244" s="35">
        <v>1.86</v>
      </c>
      <c r="J244" s="66">
        <v>114.5</v>
      </c>
      <c r="K244" s="56">
        <v>1</v>
      </c>
      <c r="L244" s="56">
        <v>2</v>
      </c>
      <c r="M244" s="40">
        <f>VLOOKUP(L244,'Stratification Schemes'!$J$2:$L$3,2,TRUE)</f>
        <v>9.59</v>
      </c>
      <c r="N244" s="40">
        <f>VLOOKUP(L244,'Stratification Schemes'!$J$2:$L$3,3,TRUE)</f>
        <v>10.42</v>
      </c>
      <c r="O244" s="40">
        <f t="shared" si="30"/>
        <v>2</v>
      </c>
      <c r="P244" s="40" t="s">
        <v>38</v>
      </c>
    </row>
    <row r="245" spans="1:16" x14ac:dyDescent="0.25">
      <c r="A245" s="59">
        <v>41094</v>
      </c>
      <c r="B245" s="13">
        <v>0.75010416666666668</v>
      </c>
      <c r="C245" s="33">
        <f t="shared" si="32"/>
        <v>41094.750104166669</v>
      </c>
      <c r="D245" s="33">
        <f t="shared" si="26"/>
        <v>41094.75</v>
      </c>
      <c r="E245" s="37">
        <f t="shared" si="27"/>
        <v>18</v>
      </c>
      <c r="F245" s="33">
        <f t="shared" si="28"/>
        <v>41094.75</v>
      </c>
      <c r="G245" s="66" t="s">
        <v>16</v>
      </c>
      <c r="H245" s="57">
        <f t="shared" si="33"/>
        <v>1</v>
      </c>
      <c r="I245" s="35">
        <v>7.72</v>
      </c>
      <c r="J245" s="66">
        <v>127.8</v>
      </c>
      <c r="K245" s="66">
        <v>1</v>
      </c>
      <c r="L245" s="66">
        <v>2</v>
      </c>
      <c r="M245" s="66">
        <f>VLOOKUP(L245,'Stratification Schemes'!$J$2:$L$3,2,TRUE)</f>
        <v>9.59</v>
      </c>
      <c r="N245" s="66">
        <f>VLOOKUP(L245,'Stratification Schemes'!$J$2:$L$3,3,TRUE)</f>
        <v>10.42</v>
      </c>
      <c r="O245" s="66">
        <f t="shared" si="30"/>
        <v>2</v>
      </c>
      <c r="P245" s="66" t="s">
        <v>38</v>
      </c>
    </row>
    <row r="246" spans="1:16" x14ac:dyDescent="0.25">
      <c r="A246" s="59">
        <v>41094</v>
      </c>
      <c r="B246" s="13">
        <v>0.83718750000000008</v>
      </c>
      <c r="C246" s="33">
        <f t="shared" si="32"/>
        <v>41094.837187500001</v>
      </c>
      <c r="D246" s="33">
        <f t="shared" si="26"/>
        <v>41094.833333333336</v>
      </c>
      <c r="E246" s="37">
        <f t="shared" si="27"/>
        <v>20</v>
      </c>
      <c r="F246" s="33">
        <f t="shared" si="28"/>
        <v>41094.875</v>
      </c>
      <c r="G246" s="66" t="s">
        <v>16</v>
      </c>
      <c r="H246" s="57">
        <f t="shared" si="33"/>
        <v>1</v>
      </c>
      <c r="I246" s="35">
        <v>3.01</v>
      </c>
      <c r="J246" s="66">
        <v>88.9</v>
      </c>
      <c r="K246" s="56">
        <v>1</v>
      </c>
      <c r="L246" s="56">
        <v>2</v>
      </c>
      <c r="M246" s="40">
        <f>VLOOKUP(L246,'Stratification Schemes'!$J$2:$L$3,2,TRUE)</f>
        <v>9.59</v>
      </c>
      <c r="N246" s="40">
        <f>VLOOKUP(L246,'Stratification Schemes'!$J$2:$L$3,3,TRUE)</f>
        <v>10.42</v>
      </c>
      <c r="O246" s="40">
        <f t="shared" si="30"/>
        <v>2</v>
      </c>
      <c r="P246" s="40" t="s">
        <v>38</v>
      </c>
    </row>
    <row r="247" spans="1:16" x14ac:dyDescent="0.25">
      <c r="A247" s="14">
        <v>41094</v>
      </c>
      <c r="B247" s="13">
        <v>0.86494212962962969</v>
      </c>
      <c r="C247" s="33">
        <f>A247+B247</f>
        <v>41094.864942129629</v>
      </c>
      <c r="D247" s="33">
        <f t="shared" si="26"/>
        <v>41094.833333333336</v>
      </c>
      <c r="E247" s="37">
        <f t="shared" si="27"/>
        <v>20</v>
      </c>
      <c r="F247" s="33">
        <f t="shared" si="28"/>
        <v>41094.875</v>
      </c>
      <c r="G247" s="66" t="s">
        <v>16</v>
      </c>
      <c r="H247" s="57">
        <f>IF(G247="Up", 1, -1)</f>
        <v>1</v>
      </c>
      <c r="I247" s="66">
        <v>13.66</v>
      </c>
      <c r="J247" s="66">
        <v>125</v>
      </c>
      <c r="K247" s="56">
        <v>2</v>
      </c>
      <c r="L247" s="56">
        <v>2</v>
      </c>
      <c r="M247" s="40">
        <f>VLOOKUP(L247,'Stratification Schemes'!$J$2:$L$3,2,TRUE)</f>
        <v>9.59</v>
      </c>
      <c r="N247" s="40">
        <f>VLOOKUP(L247,'Stratification Schemes'!$J$2:$L$3,3,TRUE)</f>
        <v>10.42</v>
      </c>
      <c r="O247" s="40">
        <f t="shared" si="30"/>
        <v>2</v>
      </c>
      <c r="P247" s="40" t="s">
        <v>38</v>
      </c>
    </row>
    <row r="248" spans="1:16" x14ac:dyDescent="0.25">
      <c r="A248" s="14">
        <v>41094</v>
      </c>
      <c r="B248" s="13">
        <v>0.88859953703703709</v>
      </c>
      <c r="C248" s="33">
        <f>A248+B248</f>
        <v>41094.888599537036</v>
      </c>
      <c r="D248" s="33">
        <f t="shared" si="26"/>
        <v>41094.875</v>
      </c>
      <c r="E248" s="37">
        <f t="shared" si="27"/>
        <v>21</v>
      </c>
      <c r="F248" s="33">
        <f t="shared" si="28"/>
        <v>41094.875</v>
      </c>
      <c r="G248" s="66" t="s">
        <v>16</v>
      </c>
      <c r="H248" s="57">
        <f>IF(G248="Up", 1, -1)</f>
        <v>1</v>
      </c>
      <c r="I248" s="35">
        <v>13.72</v>
      </c>
      <c r="J248" s="66">
        <v>77.3</v>
      </c>
      <c r="K248" s="66">
        <v>2</v>
      </c>
      <c r="L248" s="66">
        <v>2</v>
      </c>
      <c r="M248" s="66">
        <f>VLOOKUP(L248,'Stratification Schemes'!$J$2:$L$3,2,TRUE)</f>
        <v>9.59</v>
      </c>
      <c r="N248" s="66">
        <f>VLOOKUP(L248,'Stratification Schemes'!$J$2:$L$3,3,TRUE)</f>
        <v>10.42</v>
      </c>
      <c r="O248" s="66">
        <f t="shared" si="30"/>
        <v>2</v>
      </c>
      <c r="P248" s="66" t="s">
        <v>38</v>
      </c>
    </row>
    <row r="249" spans="1:16" x14ac:dyDescent="0.25">
      <c r="A249" s="59">
        <v>41094</v>
      </c>
      <c r="B249" s="13">
        <v>0.9385648148148148</v>
      </c>
      <c r="C249" s="33">
        <f>B249+A249</f>
        <v>41094.938564814816</v>
      </c>
      <c r="D249" s="33">
        <f t="shared" si="26"/>
        <v>41094.916666666664</v>
      </c>
      <c r="E249" s="37">
        <f t="shared" si="27"/>
        <v>22</v>
      </c>
      <c r="F249" s="33">
        <f t="shared" si="28"/>
        <v>41095</v>
      </c>
      <c r="G249" s="66" t="s">
        <v>16</v>
      </c>
      <c r="H249" s="57">
        <f>IF(G249="Up", 1, -2)</f>
        <v>1</v>
      </c>
      <c r="I249" s="35">
        <v>2.5299999999999998</v>
      </c>
      <c r="J249" s="66">
        <v>121.2</v>
      </c>
      <c r="K249" s="56">
        <v>1</v>
      </c>
      <c r="L249" s="56">
        <v>2</v>
      </c>
      <c r="M249" s="40">
        <f>VLOOKUP(L249,'Stratification Schemes'!$J$2:$L$3,2,TRUE)</f>
        <v>9.59</v>
      </c>
      <c r="N249" s="40">
        <f>VLOOKUP(L249,'Stratification Schemes'!$J$2:$L$3,3,TRUE)</f>
        <v>10.42</v>
      </c>
      <c r="O249" s="40">
        <f t="shared" si="30"/>
        <v>2</v>
      </c>
      <c r="P249" s="40" t="s">
        <v>38</v>
      </c>
    </row>
    <row r="250" spans="1:16" x14ac:dyDescent="0.25">
      <c r="A250" s="59">
        <v>41095</v>
      </c>
      <c r="B250" s="13">
        <v>3.1215277777777783E-2</v>
      </c>
      <c r="C250" s="33">
        <f>B250+A250</f>
        <v>41095.031215277777</v>
      </c>
      <c r="D250" s="33">
        <f t="shared" si="26"/>
        <v>41095</v>
      </c>
      <c r="E250" s="37">
        <f t="shared" si="27"/>
        <v>0</v>
      </c>
      <c r="F250" s="33">
        <f t="shared" si="28"/>
        <v>41095</v>
      </c>
      <c r="G250" s="66" t="s">
        <v>16</v>
      </c>
      <c r="H250" s="57">
        <f>IF(G250="Up", 1, -2)</f>
        <v>1</v>
      </c>
      <c r="I250" s="66">
        <v>1.95</v>
      </c>
      <c r="J250" s="66">
        <v>110.9</v>
      </c>
      <c r="K250" s="56">
        <v>1</v>
      </c>
      <c r="L250" s="56">
        <v>2</v>
      </c>
      <c r="M250" s="40">
        <f>VLOOKUP(L250,'Stratification Schemes'!$J$2:$L$3,2,TRUE)</f>
        <v>9.59</v>
      </c>
      <c r="N250" s="40">
        <f>VLOOKUP(L250,'Stratification Schemes'!$J$2:$L$3,3,TRUE)</f>
        <v>10.42</v>
      </c>
      <c r="O250" s="40">
        <f t="shared" si="30"/>
        <v>2</v>
      </c>
      <c r="P250" s="40" t="s">
        <v>38</v>
      </c>
    </row>
    <row r="251" spans="1:16" x14ac:dyDescent="0.25">
      <c r="A251" s="59">
        <v>41095</v>
      </c>
      <c r="B251" s="13">
        <v>7.0115740740740742E-2</v>
      </c>
      <c r="C251" s="33">
        <f>B251+A251</f>
        <v>41095.070115740738</v>
      </c>
      <c r="D251" s="33">
        <f t="shared" si="26"/>
        <v>41095.041666666664</v>
      </c>
      <c r="E251" s="37">
        <f t="shared" si="27"/>
        <v>1</v>
      </c>
      <c r="F251" s="33">
        <f t="shared" si="28"/>
        <v>41095.125</v>
      </c>
      <c r="G251" s="66" t="s">
        <v>16</v>
      </c>
      <c r="H251" s="57">
        <f>IF(G251="Up", 1, -2)</f>
        <v>1</v>
      </c>
      <c r="I251" s="66">
        <v>2.2400000000000002</v>
      </c>
      <c r="J251" s="66">
        <v>101.2</v>
      </c>
      <c r="K251" s="56">
        <v>1</v>
      </c>
      <c r="L251" s="56">
        <v>2</v>
      </c>
      <c r="M251" s="40">
        <f>VLOOKUP(L251,'Stratification Schemes'!$J$2:$L$3,2,TRUE)</f>
        <v>9.59</v>
      </c>
      <c r="N251" s="40">
        <f>VLOOKUP(L251,'Stratification Schemes'!$J$2:$L$3,3,TRUE)</f>
        <v>10.42</v>
      </c>
      <c r="O251" s="40">
        <f t="shared" si="30"/>
        <v>2</v>
      </c>
      <c r="P251" s="40" t="s">
        <v>38</v>
      </c>
    </row>
    <row r="252" spans="1:16" x14ac:dyDescent="0.25">
      <c r="A252" s="59">
        <v>41095</v>
      </c>
      <c r="B252" s="13">
        <v>0.11180555555555556</v>
      </c>
      <c r="C252" s="33">
        <f>B252+A252</f>
        <v>41095.111805555556</v>
      </c>
      <c r="D252" s="33">
        <f t="shared" si="26"/>
        <v>41095.083333333336</v>
      </c>
      <c r="E252" s="37">
        <f t="shared" si="27"/>
        <v>2</v>
      </c>
      <c r="F252" s="33">
        <f t="shared" si="28"/>
        <v>41095.125</v>
      </c>
      <c r="G252" s="66" t="s">
        <v>16</v>
      </c>
      <c r="H252" s="57">
        <f>IF(G252="Up", 1, -2)</f>
        <v>1</v>
      </c>
      <c r="I252" s="66">
        <v>1.63</v>
      </c>
      <c r="J252" s="66">
        <v>119.5</v>
      </c>
      <c r="K252" s="56">
        <v>1</v>
      </c>
      <c r="L252" s="56">
        <v>2</v>
      </c>
      <c r="M252" s="40">
        <f>VLOOKUP(L252,'Stratification Schemes'!$J$2:$L$3,2,TRUE)</f>
        <v>9.59</v>
      </c>
      <c r="N252" s="40">
        <f>VLOOKUP(L252,'Stratification Schemes'!$J$2:$L$3,3,TRUE)</f>
        <v>10.42</v>
      </c>
      <c r="O252" s="40">
        <f t="shared" si="30"/>
        <v>2</v>
      </c>
      <c r="P252" s="40" t="s">
        <v>38</v>
      </c>
    </row>
    <row r="253" spans="1:16" x14ac:dyDescent="0.25">
      <c r="A253" s="14">
        <v>41095</v>
      </c>
      <c r="B253" s="13">
        <v>0.15641203703703704</v>
      </c>
      <c r="C253" s="33">
        <f>A253+B253</f>
        <v>41095.156412037039</v>
      </c>
      <c r="D253" s="33">
        <f t="shared" si="26"/>
        <v>41095.125</v>
      </c>
      <c r="E253" s="37">
        <f t="shared" si="27"/>
        <v>3</v>
      </c>
      <c r="F253" s="33">
        <f t="shared" si="28"/>
        <v>41095.125</v>
      </c>
      <c r="G253" s="66" t="s">
        <v>16</v>
      </c>
      <c r="H253" s="57">
        <f>IF(G253="Up", 1, -1)</f>
        <v>1</v>
      </c>
      <c r="I253" s="66">
        <v>13.54</v>
      </c>
      <c r="J253" s="66">
        <v>96.1</v>
      </c>
      <c r="K253" s="56">
        <v>2</v>
      </c>
      <c r="L253" s="56">
        <v>2</v>
      </c>
      <c r="M253" s="40">
        <f>VLOOKUP(L253,'Stratification Schemes'!$J$2:$L$3,2,TRUE)</f>
        <v>9.59</v>
      </c>
      <c r="N253" s="40">
        <f>VLOOKUP(L253,'Stratification Schemes'!$J$2:$L$3,3,TRUE)</f>
        <v>10.42</v>
      </c>
      <c r="O253" s="40">
        <f t="shared" si="30"/>
        <v>2</v>
      </c>
      <c r="P253" s="40" t="s">
        <v>38</v>
      </c>
    </row>
    <row r="254" spans="1:16" x14ac:dyDescent="0.25">
      <c r="A254" s="59">
        <v>41095</v>
      </c>
      <c r="B254" s="13">
        <v>0.27642361111111108</v>
      </c>
      <c r="C254" s="33">
        <f>B254+A254</f>
        <v>41095.276423611111</v>
      </c>
      <c r="D254" s="33">
        <f t="shared" si="26"/>
        <v>41095.25</v>
      </c>
      <c r="E254" s="37">
        <f t="shared" si="27"/>
        <v>6</v>
      </c>
      <c r="F254" s="33">
        <f t="shared" si="28"/>
        <v>41095.25</v>
      </c>
      <c r="G254" s="66" t="s">
        <v>16</v>
      </c>
      <c r="H254" s="57">
        <f>IF(G254="Up", 1, -2)</f>
        <v>1</v>
      </c>
      <c r="I254" s="66">
        <v>5.81</v>
      </c>
      <c r="J254" s="66">
        <v>106.3</v>
      </c>
      <c r="K254" s="56">
        <v>1</v>
      </c>
      <c r="L254" s="56">
        <v>2</v>
      </c>
      <c r="M254" s="40">
        <f>VLOOKUP(L254,'Stratification Schemes'!$J$2:$L$3,2,TRUE)</f>
        <v>9.59</v>
      </c>
      <c r="N254" s="40">
        <f>VLOOKUP(L254,'Stratification Schemes'!$J$2:$L$3,3,TRUE)</f>
        <v>10.42</v>
      </c>
      <c r="O254" s="40">
        <f t="shared" si="30"/>
        <v>2</v>
      </c>
      <c r="P254" s="40" t="s">
        <v>38</v>
      </c>
    </row>
    <row r="255" spans="1:16" x14ac:dyDescent="0.25">
      <c r="A255" s="59">
        <v>41095</v>
      </c>
      <c r="B255" s="13">
        <v>0.63203703703703706</v>
      </c>
      <c r="C255" s="33">
        <f>B255+A255</f>
        <v>41095.632037037038</v>
      </c>
      <c r="D255" s="33">
        <f t="shared" si="26"/>
        <v>41095.625</v>
      </c>
      <c r="E255" s="37">
        <f t="shared" si="27"/>
        <v>15</v>
      </c>
      <c r="F255" s="33">
        <f t="shared" si="28"/>
        <v>41095.625</v>
      </c>
      <c r="G255" s="66" t="s">
        <v>16</v>
      </c>
      <c r="H255" s="57">
        <f>IF(G255="Up", 1, -2)</f>
        <v>1</v>
      </c>
      <c r="I255" s="66">
        <v>2.74</v>
      </c>
      <c r="J255" s="66">
        <v>64.8</v>
      </c>
      <c r="K255" s="56">
        <v>1</v>
      </c>
      <c r="L255" s="56">
        <v>2</v>
      </c>
      <c r="M255" s="40">
        <f>VLOOKUP(L255,'Stratification Schemes'!$J$2:$L$3,2,TRUE)</f>
        <v>9.59</v>
      </c>
      <c r="N255" s="40">
        <f>VLOOKUP(L255,'Stratification Schemes'!$J$2:$L$3,3,TRUE)</f>
        <v>10.42</v>
      </c>
      <c r="O255" s="40">
        <f t="shared" si="30"/>
        <v>2</v>
      </c>
      <c r="P255" s="40" t="s">
        <v>38</v>
      </c>
    </row>
    <row r="256" spans="1:16" x14ac:dyDescent="0.25">
      <c r="A256" s="59">
        <v>41095</v>
      </c>
      <c r="B256" s="13">
        <v>0.79347222222222225</v>
      </c>
      <c r="C256" s="33">
        <f>B256+A256</f>
        <v>41095.79347222222</v>
      </c>
      <c r="D256" s="33">
        <f t="shared" si="26"/>
        <v>41095.791666666664</v>
      </c>
      <c r="E256" s="37">
        <f t="shared" si="27"/>
        <v>19</v>
      </c>
      <c r="F256" s="33">
        <f t="shared" si="28"/>
        <v>41095.75</v>
      </c>
      <c r="G256" s="66" t="s">
        <v>16</v>
      </c>
      <c r="H256" s="57">
        <f>IF(G256="Up", 1, -2)</f>
        <v>1</v>
      </c>
      <c r="I256" s="66">
        <v>2.06</v>
      </c>
      <c r="J256" s="66">
        <v>89.8</v>
      </c>
      <c r="K256" s="56">
        <v>1</v>
      </c>
      <c r="L256" s="56">
        <v>2</v>
      </c>
      <c r="M256" s="40">
        <f>VLOOKUP(L256,'Stratification Schemes'!$J$2:$L$3,2,TRUE)</f>
        <v>9.59</v>
      </c>
      <c r="N256" s="40">
        <f>VLOOKUP(L256,'Stratification Schemes'!$J$2:$L$3,3,TRUE)</f>
        <v>10.42</v>
      </c>
      <c r="O256" s="40">
        <f t="shared" si="30"/>
        <v>2</v>
      </c>
      <c r="P256" s="40" t="s">
        <v>38</v>
      </c>
    </row>
    <row r="257" spans="1:19" x14ac:dyDescent="0.25">
      <c r="A257" s="59">
        <v>41095</v>
      </c>
      <c r="B257" s="13">
        <v>0.79718750000000005</v>
      </c>
      <c r="C257" s="33">
        <f>B257+A257</f>
        <v>41095.7971875</v>
      </c>
      <c r="D257" s="33">
        <f t="shared" si="26"/>
        <v>41095.791666666664</v>
      </c>
      <c r="E257" s="37">
        <f t="shared" si="27"/>
        <v>19</v>
      </c>
      <c r="F257" s="33">
        <f t="shared" si="28"/>
        <v>41095.75</v>
      </c>
      <c r="G257" s="66" t="s">
        <v>16</v>
      </c>
      <c r="H257" s="57">
        <f>IF(G257="Up", 1, -2)</f>
        <v>1</v>
      </c>
      <c r="I257" s="66">
        <v>2.14</v>
      </c>
      <c r="J257" s="66">
        <v>80.3</v>
      </c>
      <c r="K257" s="66">
        <v>1</v>
      </c>
      <c r="L257" s="66">
        <v>2</v>
      </c>
      <c r="M257" s="66">
        <f>VLOOKUP(L257,'Stratification Schemes'!$J$2:$L$3,2,TRUE)</f>
        <v>9.59</v>
      </c>
      <c r="N257" s="66">
        <f>VLOOKUP(L257,'Stratification Schemes'!$J$2:$L$3,3,TRUE)</f>
        <v>10.42</v>
      </c>
      <c r="O257" s="66">
        <f t="shared" si="30"/>
        <v>2</v>
      </c>
      <c r="P257" s="66" t="s">
        <v>38</v>
      </c>
    </row>
    <row r="258" spans="1:19" x14ac:dyDescent="0.25">
      <c r="A258" s="14">
        <v>41095</v>
      </c>
      <c r="B258" s="13">
        <v>0.93064814814814811</v>
      </c>
      <c r="C258" s="33">
        <f>A258+B258</f>
        <v>41095.930648148147</v>
      </c>
      <c r="D258" s="33">
        <f t="shared" ref="D258:D321" si="34">A258+(1/24)*E258</f>
        <v>41095.916666666664</v>
      </c>
      <c r="E258" s="37">
        <f t="shared" ref="E258:E321" si="35">VALUE(TEXT(C258,"hh"))</f>
        <v>22</v>
      </c>
      <c r="F258" s="33">
        <f t="shared" ref="F258:F321" si="36">MROUND(C258,0.125)</f>
        <v>41095.875</v>
      </c>
      <c r="G258" s="66" t="s">
        <v>16</v>
      </c>
      <c r="H258" s="57">
        <f>IF(G258="Up", 1, -1)</f>
        <v>1</v>
      </c>
      <c r="I258" s="66">
        <v>16.22</v>
      </c>
      <c r="J258" s="66">
        <v>93.6</v>
      </c>
      <c r="K258" s="56">
        <v>2</v>
      </c>
      <c r="L258" s="56">
        <v>2</v>
      </c>
      <c r="M258" s="40">
        <f>VLOOKUP(L258,'Stratification Schemes'!$J$2:$L$3,2,TRUE)</f>
        <v>9.59</v>
      </c>
      <c r="N258" s="40">
        <f>VLOOKUP(L258,'Stratification Schemes'!$J$2:$L$3,3,TRUE)</f>
        <v>10.42</v>
      </c>
      <c r="O258" s="40">
        <f t="shared" ref="O258:O321" si="37">IF(AND(I258&gt;M258,I258&lt;N258),1*H258,2*H258)</f>
        <v>2</v>
      </c>
      <c r="P258" s="40" t="s">
        <v>38</v>
      </c>
    </row>
    <row r="259" spans="1:19" x14ac:dyDescent="0.25">
      <c r="A259" s="14">
        <v>41095</v>
      </c>
      <c r="B259" s="13">
        <v>0.94879629629629625</v>
      </c>
      <c r="C259" s="33">
        <f>A259+B259</f>
        <v>41095.948796296296</v>
      </c>
      <c r="D259" s="33">
        <f t="shared" si="34"/>
        <v>41095.916666666664</v>
      </c>
      <c r="E259" s="37">
        <f t="shared" si="35"/>
        <v>22</v>
      </c>
      <c r="F259" s="33">
        <f t="shared" si="36"/>
        <v>41096</v>
      </c>
      <c r="G259" s="66" t="s">
        <v>16</v>
      </c>
      <c r="H259" s="57">
        <f>IF(G259="Up", 1, -1)</f>
        <v>1</v>
      </c>
      <c r="I259" s="66">
        <v>10.31</v>
      </c>
      <c r="J259" s="66">
        <v>89.1</v>
      </c>
      <c r="K259" s="56">
        <v>2</v>
      </c>
      <c r="L259" s="56">
        <v>2</v>
      </c>
      <c r="M259" s="40">
        <f>VLOOKUP(L259,'Stratification Schemes'!$J$2:$L$3,2,TRUE)</f>
        <v>9.59</v>
      </c>
      <c r="N259" s="40">
        <f>VLOOKUP(L259,'Stratification Schemes'!$J$2:$L$3,3,TRUE)</f>
        <v>10.42</v>
      </c>
      <c r="O259" s="40">
        <f t="shared" si="37"/>
        <v>1</v>
      </c>
      <c r="P259" s="40" t="s">
        <v>38</v>
      </c>
    </row>
    <row r="260" spans="1:19" x14ac:dyDescent="0.25">
      <c r="A260" s="59">
        <v>41096</v>
      </c>
      <c r="B260" s="13">
        <v>2.2962962962962966E-2</v>
      </c>
      <c r="C260" s="33">
        <f t="shared" ref="C260:C273" si="38">B260+A260</f>
        <v>41096.022962962961</v>
      </c>
      <c r="D260" s="33">
        <f t="shared" si="34"/>
        <v>41096</v>
      </c>
      <c r="E260" s="37">
        <f t="shared" si="35"/>
        <v>0</v>
      </c>
      <c r="F260" s="33">
        <f t="shared" si="36"/>
        <v>41096</v>
      </c>
      <c r="G260" s="66" t="s">
        <v>16</v>
      </c>
      <c r="H260" s="57">
        <f t="shared" ref="H260:H273" si="39">IF(G260="Up", 1, -2)</f>
        <v>1</v>
      </c>
      <c r="I260" s="66">
        <v>4.92</v>
      </c>
      <c r="J260" s="66">
        <v>105.2</v>
      </c>
      <c r="K260" s="66">
        <v>1</v>
      </c>
      <c r="L260" s="66">
        <v>2</v>
      </c>
      <c r="M260" s="66">
        <f>VLOOKUP(L260,'Stratification Schemes'!$J$2:$L$3,2,TRUE)</f>
        <v>9.59</v>
      </c>
      <c r="N260" s="66">
        <f>VLOOKUP(L260,'Stratification Schemes'!$J$2:$L$3,3,TRUE)</f>
        <v>10.42</v>
      </c>
      <c r="O260" s="66">
        <f t="shared" si="37"/>
        <v>2</v>
      </c>
      <c r="P260" s="66" t="s">
        <v>38</v>
      </c>
    </row>
    <row r="261" spans="1:19" x14ac:dyDescent="0.25">
      <c r="A261" s="59">
        <v>41096</v>
      </c>
      <c r="B261" s="13">
        <v>7.0856481481481479E-2</v>
      </c>
      <c r="C261" s="33">
        <f t="shared" si="38"/>
        <v>41096.070856481485</v>
      </c>
      <c r="D261" s="33">
        <f t="shared" si="34"/>
        <v>41096.041666666664</v>
      </c>
      <c r="E261" s="37">
        <f t="shared" si="35"/>
        <v>1</v>
      </c>
      <c r="F261" s="33">
        <f t="shared" si="36"/>
        <v>41096.125</v>
      </c>
      <c r="G261" s="66" t="s">
        <v>16</v>
      </c>
      <c r="H261" s="57">
        <f t="shared" si="39"/>
        <v>1</v>
      </c>
      <c r="I261" s="66">
        <v>2.0499999999999998</v>
      </c>
      <c r="J261" s="66">
        <v>132.69999999999999</v>
      </c>
      <c r="K261" s="66">
        <v>1</v>
      </c>
      <c r="L261" s="66">
        <v>2</v>
      </c>
      <c r="M261" s="66">
        <f>VLOOKUP(L261,'Stratification Schemes'!$J$2:$L$3,2,TRUE)</f>
        <v>9.59</v>
      </c>
      <c r="N261" s="66">
        <f>VLOOKUP(L261,'Stratification Schemes'!$J$2:$L$3,3,TRUE)</f>
        <v>10.42</v>
      </c>
      <c r="O261" s="66">
        <f t="shared" si="37"/>
        <v>2</v>
      </c>
      <c r="P261" s="66" t="s">
        <v>38</v>
      </c>
    </row>
    <row r="262" spans="1:19" x14ac:dyDescent="0.25">
      <c r="A262" s="59">
        <v>41096</v>
      </c>
      <c r="B262" s="13">
        <v>0.23677083333333335</v>
      </c>
      <c r="C262" s="33">
        <f t="shared" si="38"/>
        <v>41096.236770833333</v>
      </c>
      <c r="D262" s="33">
        <f t="shared" si="34"/>
        <v>41096.208333333336</v>
      </c>
      <c r="E262" s="37">
        <f t="shared" si="35"/>
        <v>5</v>
      </c>
      <c r="F262" s="33">
        <f t="shared" si="36"/>
        <v>41096.25</v>
      </c>
      <c r="G262" s="66" t="s">
        <v>16</v>
      </c>
      <c r="H262" s="57">
        <f t="shared" si="39"/>
        <v>1</v>
      </c>
      <c r="I262" s="66">
        <v>3.36</v>
      </c>
      <c r="J262" s="66">
        <v>108.7</v>
      </c>
      <c r="K262" s="56">
        <v>1</v>
      </c>
      <c r="L262" s="56">
        <v>2</v>
      </c>
      <c r="M262" s="40">
        <f>VLOOKUP(L262,'Stratification Schemes'!$J$2:$L$3,2,TRUE)</f>
        <v>9.59</v>
      </c>
      <c r="N262" s="40">
        <f>VLOOKUP(L262,'Stratification Schemes'!$J$2:$L$3,3,TRUE)</f>
        <v>10.42</v>
      </c>
      <c r="O262" s="40">
        <f t="shared" si="37"/>
        <v>2</v>
      </c>
      <c r="P262" s="40" t="s">
        <v>38</v>
      </c>
    </row>
    <row r="263" spans="1:19" x14ac:dyDescent="0.25">
      <c r="A263" s="59">
        <v>41096</v>
      </c>
      <c r="B263" s="13">
        <v>0.58493055555555562</v>
      </c>
      <c r="C263" s="33">
        <f t="shared" si="38"/>
        <v>41096.584930555553</v>
      </c>
      <c r="D263" s="33">
        <f t="shared" si="34"/>
        <v>41096.583333333336</v>
      </c>
      <c r="E263" s="37">
        <f t="shared" si="35"/>
        <v>14</v>
      </c>
      <c r="F263" s="33">
        <f t="shared" si="36"/>
        <v>41096.625</v>
      </c>
      <c r="G263" s="66" t="s">
        <v>16</v>
      </c>
      <c r="H263" s="57">
        <f t="shared" si="39"/>
        <v>1</v>
      </c>
      <c r="I263" s="66">
        <v>4.6399999999999997</v>
      </c>
      <c r="J263" s="66">
        <v>92.8</v>
      </c>
      <c r="K263" s="56">
        <v>1</v>
      </c>
      <c r="L263" s="56">
        <v>2</v>
      </c>
      <c r="M263" s="40">
        <f>VLOOKUP(L263,'Stratification Schemes'!$J$2:$L$3,2,TRUE)</f>
        <v>9.59</v>
      </c>
      <c r="N263" s="40">
        <f>VLOOKUP(L263,'Stratification Schemes'!$J$2:$L$3,3,TRUE)</f>
        <v>10.42</v>
      </c>
      <c r="O263" s="40">
        <f t="shared" si="37"/>
        <v>2</v>
      </c>
      <c r="P263" s="40" t="s">
        <v>38</v>
      </c>
    </row>
    <row r="264" spans="1:19" x14ac:dyDescent="0.25">
      <c r="A264" s="59">
        <v>41096</v>
      </c>
      <c r="B264" s="13">
        <v>0.73318287037037033</v>
      </c>
      <c r="C264" s="33">
        <f t="shared" si="38"/>
        <v>41096.733182870368</v>
      </c>
      <c r="D264" s="33">
        <f t="shared" si="34"/>
        <v>41096.708333333336</v>
      </c>
      <c r="E264" s="37">
        <f t="shared" si="35"/>
        <v>17</v>
      </c>
      <c r="F264" s="33">
        <f t="shared" si="36"/>
        <v>41096.75</v>
      </c>
      <c r="G264" s="66" t="s">
        <v>16</v>
      </c>
      <c r="H264" s="57">
        <f t="shared" si="39"/>
        <v>1</v>
      </c>
      <c r="I264" s="66">
        <v>2.63</v>
      </c>
      <c r="J264" s="66">
        <v>69</v>
      </c>
      <c r="K264" s="56">
        <v>1</v>
      </c>
      <c r="L264" s="56">
        <v>2</v>
      </c>
      <c r="M264" s="40">
        <f>VLOOKUP(L264,'Stratification Schemes'!$J$2:$L$3,2,TRUE)</f>
        <v>9.59</v>
      </c>
      <c r="N264" s="40">
        <f>VLOOKUP(L264,'Stratification Schemes'!$J$2:$L$3,3,TRUE)</f>
        <v>10.42</v>
      </c>
      <c r="O264" s="40">
        <f t="shared" si="37"/>
        <v>2</v>
      </c>
      <c r="P264" s="40" t="s">
        <v>38</v>
      </c>
    </row>
    <row r="265" spans="1:19" x14ac:dyDescent="0.25">
      <c r="A265" s="59">
        <v>41096</v>
      </c>
      <c r="B265" s="13">
        <v>0.94464120370370364</v>
      </c>
      <c r="C265" s="33">
        <f t="shared" si="38"/>
        <v>41096.944641203707</v>
      </c>
      <c r="D265" s="33">
        <f t="shared" si="34"/>
        <v>41096.916666666664</v>
      </c>
      <c r="E265" s="37">
        <f t="shared" si="35"/>
        <v>22</v>
      </c>
      <c r="F265" s="33">
        <f t="shared" si="36"/>
        <v>41097</v>
      </c>
      <c r="G265" s="66" t="s">
        <v>16</v>
      </c>
      <c r="H265" s="57">
        <f t="shared" si="39"/>
        <v>1</v>
      </c>
      <c r="I265" s="66">
        <v>2.41</v>
      </c>
      <c r="J265" s="66">
        <v>82.2</v>
      </c>
      <c r="K265" s="56">
        <v>1</v>
      </c>
      <c r="L265" s="56">
        <v>2</v>
      </c>
      <c r="M265" s="40">
        <f>VLOOKUP(L265,'Stratification Schemes'!$J$2:$L$3,2,TRUE)</f>
        <v>9.59</v>
      </c>
      <c r="N265" s="40">
        <f>VLOOKUP(L265,'Stratification Schemes'!$J$2:$L$3,3,TRUE)</f>
        <v>10.42</v>
      </c>
      <c r="O265" s="40">
        <f t="shared" si="37"/>
        <v>2</v>
      </c>
      <c r="P265" s="40" t="s">
        <v>38</v>
      </c>
    </row>
    <row r="266" spans="1:19" x14ac:dyDescent="0.25">
      <c r="A266" s="59">
        <v>41097</v>
      </c>
      <c r="B266" s="13">
        <v>9.0995370370370365E-2</v>
      </c>
      <c r="C266" s="33">
        <f t="shared" si="38"/>
        <v>41097.090995370374</v>
      </c>
      <c r="D266" s="33">
        <f t="shared" si="34"/>
        <v>41097.083333333336</v>
      </c>
      <c r="E266" s="37">
        <f t="shared" si="35"/>
        <v>2</v>
      </c>
      <c r="F266" s="33">
        <f t="shared" si="36"/>
        <v>41097.125</v>
      </c>
      <c r="G266" s="66" t="s">
        <v>16</v>
      </c>
      <c r="H266" s="57">
        <f t="shared" si="39"/>
        <v>1</v>
      </c>
      <c r="I266" s="66">
        <v>2.77</v>
      </c>
      <c r="J266" s="66">
        <v>98</v>
      </c>
      <c r="K266" s="56">
        <v>1</v>
      </c>
      <c r="L266" s="56">
        <v>2</v>
      </c>
      <c r="M266" s="40">
        <f>VLOOKUP(L266,'Stratification Schemes'!$J$2:$L$3,2,TRUE)</f>
        <v>9.59</v>
      </c>
      <c r="N266" s="40">
        <f>VLOOKUP(L266,'Stratification Schemes'!$J$2:$L$3,3,TRUE)</f>
        <v>10.42</v>
      </c>
      <c r="O266" s="40">
        <f t="shared" si="37"/>
        <v>2</v>
      </c>
      <c r="P266" s="40" t="s">
        <v>38</v>
      </c>
      <c r="Q266"/>
      <c r="R266"/>
      <c r="S266"/>
    </row>
    <row r="267" spans="1:19" x14ac:dyDescent="0.25">
      <c r="A267" s="59">
        <v>41097</v>
      </c>
      <c r="B267" s="13">
        <v>0.23511574074074074</v>
      </c>
      <c r="C267" s="33">
        <f t="shared" si="38"/>
        <v>41097.235115740739</v>
      </c>
      <c r="D267" s="33">
        <f t="shared" si="34"/>
        <v>41097.208333333336</v>
      </c>
      <c r="E267" s="37">
        <f t="shared" si="35"/>
        <v>5</v>
      </c>
      <c r="F267" s="33">
        <f t="shared" si="36"/>
        <v>41097.25</v>
      </c>
      <c r="G267" s="66" t="s">
        <v>16</v>
      </c>
      <c r="H267" s="57">
        <f t="shared" si="39"/>
        <v>1</v>
      </c>
      <c r="I267" s="66">
        <v>3.83</v>
      </c>
      <c r="J267" s="66">
        <v>65</v>
      </c>
      <c r="K267" s="56">
        <v>1</v>
      </c>
      <c r="L267" s="56">
        <v>2</v>
      </c>
      <c r="M267" s="40">
        <f>VLOOKUP(L267,'Stratification Schemes'!$J$2:$L$3,2,TRUE)</f>
        <v>9.59</v>
      </c>
      <c r="N267" s="40">
        <f>VLOOKUP(L267,'Stratification Schemes'!$J$2:$L$3,3,TRUE)</f>
        <v>10.42</v>
      </c>
      <c r="O267" s="40">
        <f t="shared" si="37"/>
        <v>2</v>
      </c>
      <c r="P267" s="40" t="s">
        <v>38</v>
      </c>
    </row>
    <row r="268" spans="1:19" x14ac:dyDescent="0.25">
      <c r="A268" s="59">
        <v>41097</v>
      </c>
      <c r="B268" s="13">
        <v>0.50699074074074069</v>
      </c>
      <c r="C268" s="33">
        <f t="shared" si="38"/>
        <v>41097.506990740738</v>
      </c>
      <c r="D268" s="33">
        <f t="shared" si="34"/>
        <v>41097.5</v>
      </c>
      <c r="E268" s="37">
        <f t="shared" si="35"/>
        <v>12</v>
      </c>
      <c r="F268" s="33">
        <f t="shared" si="36"/>
        <v>41097.5</v>
      </c>
      <c r="G268" s="66" t="s">
        <v>16</v>
      </c>
      <c r="H268" s="57">
        <f t="shared" si="39"/>
        <v>1</v>
      </c>
      <c r="I268" s="66">
        <v>2.4500000000000002</v>
      </c>
      <c r="J268" s="66">
        <v>112.1</v>
      </c>
      <c r="K268" s="56">
        <v>1</v>
      </c>
      <c r="L268" s="56">
        <v>2</v>
      </c>
      <c r="M268" s="40">
        <f>VLOOKUP(L268,'Stratification Schemes'!$J$2:$L$3,2,TRUE)</f>
        <v>9.59</v>
      </c>
      <c r="N268" s="40">
        <f>VLOOKUP(L268,'Stratification Schemes'!$J$2:$L$3,3,TRUE)</f>
        <v>10.42</v>
      </c>
      <c r="O268" s="40">
        <f t="shared" si="37"/>
        <v>2</v>
      </c>
      <c r="P268" s="40" t="s">
        <v>38</v>
      </c>
    </row>
    <row r="269" spans="1:19" x14ac:dyDescent="0.25">
      <c r="A269" s="59">
        <v>41097</v>
      </c>
      <c r="B269" s="13">
        <v>0.77853009259259265</v>
      </c>
      <c r="C269" s="33">
        <f t="shared" si="38"/>
        <v>41097.77853009259</v>
      </c>
      <c r="D269" s="33">
        <f t="shared" si="34"/>
        <v>41097.75</v>
      </c>
      <c r="E269" s="37">
        <f t="shared" si="35"/>
        <v>18</v>
      </c>
      <c r="F269" s="33">
        <f t="shared" si="36"/>
        <v>41097.75</v>
      </c>
      <c r="G269" s="66" t="s">
        <v>16</v>
      </c>
      <c r="H269" s="57">
        <f t="shared" si="39"/>
        <v>1</v>
      </c>
      <c r="I269" s="66">
        <v>2.82</v>
      </c>
      <c r="J269" s="66">
        <v>91.4</v>
      </c>
      <c r="K269" s="56">
        <v>1</v>
      </c>
      <c r="L269" s="56">
        <v>2</v>
      </c>
      <c r="M269" s="40">
        <f>VLOOKUP(L269,'Stratification Schemes'!$J$2:$L$3,2,TRUE)</f>
        <v>9.59</v>
      </c>
      <c r="N269" s="40">
        <f>VLOOKUP(L269,'Stratification Schemes'!$J$2:$L$3,3,TRUE)</f>
        <v>10.42</v>
      </c>
      <c r="O269" s="40">
        <f t="shared" si="37"/>
        <v>2</v>
      </c>
      <c r="P269" s="40" t="s">
        <v>38</v>
      </c>
    </row>
    <row r="270" spans="1:19" x14ac:dyDescent="0.25">
      <c r="A270" s="59">
        <v>41097</v>
      </c>
      <c r="B270" s="13">
        <v>0.79268518518518516</v>
      </c>
      <c r="C270" s="33">
        <f t="shared" si="38"/>
        <v>41097.792685185188</v>
      </c>
      <c r="D270" s="33">
        <f t="shared" si="34"/>
        <v>41097.791666666664</v>
      </c>
      <c r="E270" s="37">
        <f t="shared" si="35"/>
        <v>19</v>
      </c>
      <c r="F270" s="33">
        <f t="shared" si="36"/>
        <v>41097.75</v>
      </c>
      <c r="G270" s="66" t="s">
        <v>16</v>
      </c>
      <c r="H270" s="57">
        <f t="shared" si="39"/>
        <v>1</v>
      </c>
      <c r="I270" s="66">
        <v>3.2</v>
      </c>
      <c r="J270" s="66">
        <v>81.400000000000006</v>
      </c>
      <c r="K270" s="56">
        <v>1</v>
      </c>
      <c r="L270" s="56">
        <v>2</v>
      </c>
      <c r="M270" s="40">
        <f>VLOOKUP(L270,'Stratification Schemes'!$J$2:$L$3,2,TRUE)</f>
        <v>9.59</v>
      </c>
      <c r="N270" s="40">
        <f>VLOOKUP(L270,'Stratification Schemes'!$J$2:$L$3,3,TRUE)</f>
        <v>10.42</v>
      </c>
      <c r="O270" s="40">
        <f t="shared" si="37"/>
        <v>2</v>
      </c>
      <c r="P270" s="40" t="s">
        <v>38</v>
      </c>
    </row>
    <row r="271" spans="1:19" x14ac:dyDescent="0.25">
      <c r="A271" s="59">
        <v>41097</v>
      </c>
      <c r="B271" s="13">
        <v>0.98594907407407406</v>
      </c>
      <c r="C271" s="33">
        <f t="shared" si="38"/>
        <v>41097.985949074071</v>
      </c>
      <c r="D271" s="33">
        <f t="shared" si="34"/>
        <v>41097.958333333336</v>
      </c>
      <c r="E271" s="37">
        <f t="shared" si="35"/>
        <v>23</v>
      </c>
      <c r="F271" s="33">
        <f t="shared" si="36"/>
        <v>41098</v>
      </c>
      <c r="G271" s="66" t="s">
        <v>16</v>
      </c>
      <c r="H271" s="57">
        <f t="shared" si="39"/>
        <v>1</v>
      </c>
      <c r="I271" s="66">
        <v>3.01</v>
      </c>
      <c r="J271" s="66">
        <v>120.6</v>
      </c>
      <c r="K271" s="56">
        <v>1</v>
      </c>
      <c r="L271" s="56">
        <v>2</v>
      </c>
      <c r="M271" s="40">
        <f>VLOOKUP(L271,'Stratification Schemes'!$J$2:$L$3,2,TRUE)</f>
        <v>9.59</v>
      </c>
      <c r="N271" s="40">
        <f>VLOOKUP(L271,'Stratification Schemes'!$J$2:$L$3,3,TRUE)</f>
        <v>10.42</v>
      </c>
      <c r="O271" s="40">
        <f t="shared" si="37"/>
        <v>2</v>
      </c>
      <c r="P271" s="40" t="s">
        <v>38</v>
      </c>
    </row>
    <row r="272" spans="1:19" x14ac:dyDescent="0.25">
      <c r="A272" s="59">
        <v>41098</v>
      </c>
      <c r="B272" s="13">
        <v>2.1319444444444443E-2</v>
      </c>
      <c r="C272" s="33">
        <f t="shared" si="38"/>
        <v>41098.021319444444</v>
      </c>
      <c r="D272" s="33">
        <f t="shared" si="34"/>
        <v>41098</v>
      </c>
      <c r="E272" s="37">
        <f t="shared" si="35"/>
        <v>0</v>
      </c>
      <c r="F272" s="33">
        <f t="shared" si="36"/>
        <v>41098</v>
      </c>
      <c r="G272" s="66" t="s">
        <v>16</v>
      </c>
      <c r="H272" s="57">
        <f t="shared" si="39"/>
        <v>1</v>
      </c>
      <c r="I272" s="66">
        <v>2.71</v>
      </c>
      <c r="J272" s="66">
        <v>103.4</v>
      </c>
      <c r="K272" s="56">
        <v>1</v>
      </c>
      <c r="L272" s="56">
        <v>2</v>
      </c>
      <c r="M272" s="40">
        <f>VLOOKUP(L272,'Stratification Schemes'!$J$2:$L$3,2,TRUE)</f>
        <v>9.59</v>
      </c>
      <c r="N272" s="40">
        <f>VLOOKUP(L272,'Stratification Schemes'!$J$2:$L$3,3,TRUE)</f>
        <v>10.42</v>
      </c>
      <c r="O272" s="40">
        <f t="shared" si="37"/>
        <v>2</v>
      </c>
      <c r="P272" s="40" t="s">
        <v>38</v>
      </c>
      <c r="Q272" s="85"/>
      <c r="R272" s="85"/>
      <c r="S272" s="83"/>
    </row>
    <row r="273" spans="1:19" x14ac:dyDescent="0.25">
      <c r="A273" s="59">
        <v>41098</v>
      </c>
      <c r="B273" s="13">
        <v>0.54197916666666668</v>
      </c>
      <c r="C273" s="33">
        <f t="shared" si="38"/>
        <v>41098.541979166665</v>
      </c>
      <c r="D273" s="33">
        <f t="shared" si="34"/>
        <v>41098.541666666664</v>
      </c>
      <c r="E273" s="37">
        <f t="shared" si="35"/>
        <v>13</v>
      </c>
      <c r="F273" s="33">
        <f t="shared" si="36"/>
        <v>41098.5</v>
      </c>
      <c r="G273" s="66" t="s">
        <v>16</v>
      </c>
      <c r="H273" s="57">
        <f t="shared" si="39"/>
        <v>1</v>
      </c>
      <c r="I273" s="66">
        <v>2.72</v>
      </c>
      <c r="J273" s="66">
        <v>90.2</v>
      </c>
      <c r="K273" s="66">
        <v>1</v>
      </c>
      <c r="L273" s="66">
        <v>2</v>
      </c>
      <c r="M273" s="66">
        <f>VLOOKUP(L273,'Stratification Schemes'!$J$2:$L$3,2,TRUE)</f>
        <v>9.59</v>
      </c>
      <c r="N273" s="66">
        <f>VLOOKUP(L273,'Stratification Schemes'!$J$2:$L$3,3,TRUE)</f>
        <v>10.42</v>
      </c>
      <c r="O273" s="66">
        <f t="shared" si="37"/>
        <v>2</v>
      </c>
      <c r="P273" s="66" t="s">
        <v>38</v>
      </c>
    </row>
    <row r="274" spans="1:19" x14ac:dyDescent="0.25">
      <c r="A274" s="14">
        <v>41098</v>
      </c>
      <c r="B274" s="13">
        <v>0.638738425925926</v>
      </c>
      <c r="C274" s="33">
        <f>A274+B274</f>
        <v>41098.638738425929</v>
      </c>
      <c r="D274" s="33">
        <f t="shared" si="34"/>
        <v>41098.625</v>
      </c>
      <c r="E274" s="37">
        <f t="shared" si="35"/>
        <v>15</v>
      </c>
      <c r="F274" s="33">
        <f t="shared" si="36"/>
        <v>41098.625</v>
      </c>
      <c r="G274" s="66" t="s">
        <v>16</v>
      </c>
      <c r="H274" s="57">
        <f>IF(G274="Up", 1, -1)</f>
        <v>1</v>
      </c>
      <c r="I274" s="66">
        <v>17.579999999999998</v>
      </c>
      <c r="J274" s="66">
        <v>103</v>
      </c>
      <c r="K274" s="66">
        <v>2</v>
      </c>
      <c r="L274" s="66">
        <v>2</v>
      </c>
      <c r="M274" s="66">
        <f>VLOOKUP(L274,'Stratification Schemes'!$J$2:$L$3,2,TRUE)</f>
        <v>9.59</v>
      </c>
      <c r="N274" s="66">
        <f>VLOOKUP(L274,'Stratification Schemes'!$J$2:$L$3,3,TRUE)</f>
        <v>10.42</v>
      </c>
      <c r="O274" s="66">
        <f t="shared" si="37"/>
        <v>2</v>
      </c>
      <c r="P274" s="66" t="s">
        <v>38</v>
      </c>
    </row>
    <row r="275" spans="1:19" x14ac:dyDescent="0.25">
      <c r="A275" s="59">
        <v>41098</v>
      </c>
      <c r="B275" s="13">
        <v>0.73857638888888888</v>
      </c>
      <c r="C275" s="33">
        <f>B275+A275</f>
        <v>41098.738576388889</v>
      </c>
      <c r="D275" s="33">
        <f t="shared" si="34"/>
        <v>41098.708333333336</v>
      </c>
      <c r="E275" s="37">
        <f t="shared" si="35"/>
        <v>17</v>
      </c>
      <c r="F275" s="33">
        <f t="shared" si="36"/>
        <v>41098.75</v>
      </c>
      <c r="G275" s="66" t="s">
        <v>16</v>
      </c>
      <c r="H275" s="57">
        <f>IF(G275="Up", 1, -2)</f>
        <v>1</v>
      </c>
      <c r="I275" s="66">
        <v>1.86</v>
      </c>
      <c r="J275" s="66">
        <v>99.3</v>
      </c>
      <c r="K275" s="66">
        <v>1</v>
      </c>
      <c r="L275" s="66">
        <v>2</v>
      </c>
      <c r="M275" s="66">
        <f>VLOOKUP(L275,'Stratification Schemes'!$J$2:$L$3,2,TRUE)</f>
        <v>9.59</v>
      </c>
      <c r="N275" s="66">
        <f>VLOOKUP(L275,'Stratification Schemes'!$J$2:$L$3,3,TRUE)</f>
        <v>10.42</v>
      </c>
      <c r="O275" s="66">
        <f t="shared" si="37"/>
        <v>2</v>
      </c>
      <c r="P275" s="66" t="s">
        <v>38</v>
      </c>
    </row>
    <row r="276" spans="1:19" x14ac:dyDescent="0.25">
      <c r="A276" s="14">
        <v>41098</v>
      </c>
      <c r="B276" s="13">
        <v>0.76731481481481489</v>
      </c>
      <c r="C276" s="33">
        <f>A276+B276</f>
        <v>41098.767314814817</v>
      </c>
      <c r="D276" s="33">
        <f t="shared" si="34"/>
        <v>41098.75</v>
      </c>
      <c r="E276" s="37">
        <f t="shared" si="35"/>
        <v>18</v>
      </c>
      <c r="F276" s="33">
        <f t="shared" si="36"/>
        <v>41098.75</v>
      </c>
      <c r="G276" s="66" t="s">
        <v>16</v>
      </c>
      <c r="H276" s="57">
        <f>IF(G276="Up", 1, -1)</f>
        <v>1</v>
      </c>
      <c r="I276" s="66">
        <v>15.57</v>
      </c>
      <c r="J276" s="66">
        <v>67.3</v>
      </c>
      <c r="K276" s="56">
        <v>2</v>
      </c>
      <c r="L276" s="56">
        <v>2</v>
      </c>
      <c r="M276" s="40">
        <f>VLOOKUP(L276,'Stratification Schemes'!$J$2:$L$3,2,TRUE)</f>
        <v>9.59</v>
      </c>
      <c r="N276" s="40">
        <f>VLOOKUP(L276,'Stratification Schemes'!$J$2:$L$3,3,TRUE)</f>
        <v>10.42</v>
      </c>
      <c r="O276" s="40">
        <f t="shared" si="37"/>
        <v>2</v>
      </c>
      <c r="P276" s="40" t="s">
        <v>38</v>
      </c>
    </row>
    <row r="277" spans="1:19" x14ac:dyDescent="0.25">
      <c r="A277" s="14">
        <v>41098</v>
      </c>
      <c r="B277" s="13">
        <v>0.78990740740740739</v>
      </c>
      <c r="C277" s="33">
        <f>A277+B277</f>
        <v>41098.789907407408</v>
      </c>
      <c r="D277" s="33">
        <f t="shared" si="34"/>
        <v>41098.75</v>
      </c>
      <c r="E277" s="37">
        <f t="shared" si="35"/>
        <v>18</v>
      </c>
      <c r="F277" s="33">
        <f t="shared" si="36"/>
        <v>41098.75</v>
      </c>
      <c r="G277" s="66" t="s">
        <v>16</v>
      </c>
      <c r="H277" s="57">
        <f>IF(G277="Up", 1, -1)</f>
        <v>1</v>
      </c>
      <c r="I277" s="66">
        <v>15.63</v>
      </c>
      <c r="J277" s="66">
        <v>79.400000000000006</v>
      </c>
      <c r="K277" s="66">
        <v>2</v>
      </c>
      <c r="L277" s="66">
        <v>2</v>
      </c>
      <c r="M277" s="66">
        <f>VLOOKUP(L277,'Stratification Schemes'!$J$2:$L$3,2,TRUE)</f>
        <v>9.59</v>
      </c>
      <c r="N277" s="66">
        <f>VLOOKUP(L277,'Stratification Schemes'!$J$2:$L$3,3,TRUE)</f>
        <v>10.42</v>
      </c>
      <c r="O277" s="66">
        <f t="shared" si="37"/>
        <v>2</v>
      </c>
      <c r="P277" s="66" t="s">
        <v>38</v>
      </c>
    </row>
    <row r="278" spans="1:19" x14ac:dyDescent="0.25">
      <c r="A278" s="14">
        <v>41098</v>
      </c>
      <c r="B278" s="13">
        <v>0.84613425925925922</v>
      </c>
      <c r="C278" s="33">
        <f>A278+B278</f>
        <v>41098.846134259256</v>
      </c>
      <c r="D278" s="33">
        <f t="shared" si="34"/>
        <v>41098.833333333336</v>
      </c>
      <c r="E278" s="37">
        <f t="shared" si="35"/>
        <v>20</v>
      </c>
      <c r="F278" s="33">
        <f t="shared" si="36"/>
        <v>41098.875</v>
      </c>
      <c r="G278" s="66" t="s">
        <v>16</v>
      </c>
      <c r="H278" s="57">
        <f>IF(G278="Up", 1, -1)</f>
        <v>1</v>
      </c>
      <c r="I278" s="66">
        <v>14.62</v>
      </c>
      <c r="J278" s="66">
        <v>81.2</v>
      </c>
      <c r="K278" s="66">
        <v>2</v>
      </c>
      <c r="L278" s="66">
        <v>2</v>
      </c>
      <c r="M278" s="66">
        <f>VLOOKUP(L278,'Stratification Schemes'!$J$2:$L$3,2,TRUE)</f>
        <v>9.59</v>
      </c>
      <c r="N278" s="66">
        <f>VLOOKUP(L278,'Stratification Schemes'!$J$2:$L$3,3,TRUE)</f>
        <v>10.42</v>
      </c>
      <c r="O278" s="66">
        <f t="shared" si="37"/>
        <v>2</v>
      </c>
      <c r="P278" s="66" t="s">
        <v>38</v>
      </c>
    </row>
    <row r="279" spans="1:19" x14ac:dyDescent="0.25">
      <c r="A279" s="14">
        <v>41098</v>
      </c>
      <c r="B279" s="13">
        <v>0.90784722222222225</v>
      </c>
      <c r="C279" s="33">
        <f>A279+B279</f>
        <v>41098.907847222225</v>
      </c>
      <c r="D279" s="33">
        <f t="shared" si="34"/>
        <v>41098.875</v>
      </c>
      <c r="E279" s="37">
        <f t="shared" si="35"/>
        <v>21</v>
      </c>
      <c r="F279" s="33">
        <f t="shared" si="36"/>
        <v>41098.875</v>
      </c>
      <c r="G279" s="66" t="s">
        <v>16</v>
      </c>
      <c r="H279" s="57">
        <f>IF(G279="Up", 1, -1)</f>
        <v>1</v>
      </c>
      <c r="I279" s="66">
        <v>13.35</v>
      </c>
      <c r="J279" s="66">
        <v>89.3</v>
      </c>
      <c r="K279" s="66">
        <v>2</v>
      </c>
      <c r="L279" s="66">
        <v>2</v>
      </c>
      <c r="M279" s="66">
        <f>VLOOKUP(L279,'Stratification Schemes'!$J$2:$L$3,2,TRUE)</f>
        <v>9.59</v>
      </c>
      <c r="N279" s="66">
        <f>VLOOKUP(L279,'Stratification Schemes'!$J$2:$L$3,3,TRUE)</f>
        <v>10.42</v>
      </c>
      <c r="O279" s="66">
        <f t="shared" si="37"/>
        <v>2</v>
      </c>
      <c r="P279" s="66" t="s">
        <v>38</v>
      </c>
    </row>
    <row r="280" spans="1:19" x14ac:dyDescent="0.25">
      <c r="A280" s="59">
        <v>41098</v>
      </c>
      <c r="B280" s="13">
        <v>0.92450231481481471</v>
      </c>
      <c r="C280" s="33">
        <f>B280+A280</f>
        <v>41098.924502314818</v>
      </c>
      <c r="D280" s="33">
        <f t="shared" si="34"/>
        <v>41098.916666666664</v>
      </c>
      <c r="E280" s="37">
        <f t="shared" si="35"/>
        <v>22</v>
      </c>
      <c r="F280" s="33">
        <f t="shared" si="36"/>
        <v>41098.875</v>
      </c>
      <c r="G280" s="66" t="s">
        <v>16</v>
      </c>
      <c r="H280" s="57">
        <f>IF(G280="Up", 1, -2)</f>
        <v>1</v>
      </c>
      <c r="I280" s="66">
        <v>2.17</v>
      </c>
      <c r="J280" s="66">
        <v>116.7</v>
      </c>
      <c r="K280" s="56">
        <v>1</v>
      </c>
      <c r="L280" s="56">
        <v>2</v>
      </c>
      <c r="M280" s="40">
        <f>VLOOKUP(L280,'Stratification Schemes'!$J$2:$L$3,2,TRUE)</f>
        <v>9.59</v>
      </c>
      <c r="N280" s="40">
        <f>VLOOKUP(L280,'Stratification Schemes'!$J$2:$L$3,3,TRUE)</f>
        <v>10.42</v>
      </c>
      <c r="O280" s="40">
        <f t="shared" si="37"/>
        <v>2</v>
      </c>
      <c r="P280" s="40" t="s">
        <v>38</v>
      </c>
    </row>
    <row r="281" spans="1:19" x14ac:dyDescent="0.25">
      <c r="A281" s="59">
        <v>41098</v>
      </c>
      <c r="B281" s="13">
        <v>0.9596527777777778</v>
      </c>
      <c r="C281" s="33">
        <f>B281+A281</f>
        <v>41098.959652777776</v>
      </c>
      <c r="D281" s="33">
        <f t="shared" si="34"/>
        <v>41098.958333333336</v>
      </c>
      <c r="E281" s="37">
        <f t="shared" si="35"/>
        <v>23</v>
      </c>
      <c r="F281" s="33">
        <f t="shared" si="36"/>
        <v>41099</v>
      </c>
      <c r="G281" s="66" t="s">
        <v>16</v>
      </c>
      <c r="H281" s="57">
        <f>IF(G281="Up", 1, -2)</f>
        <v>1</v>
      </c>
      <c r="I281" s="66">
        <v>3.91</v>
      </c>
      <c r="J281" s="66">
        <v>69.400000000000006</v>
      </c>
      <c r="K281" s="56">
        <v>1</v>
      </c>
      <c r="L281" s="56">
        <v>2</v>
      </c>
      <c r="M281" s="40">
        <f>VLOOKUP(L281,'Stratification Schemes'!$J$2:$L$3,2,TRUE)</f>
        <v>9.59</v>
      </c>
      <c r="N281" s="40">
        <f>VLOOKUP(L281,'Stratification Schemes'!$J$2:$L$3,3,TRUE)</f>
        <v>10.42</v>
      </c>
      <c r="O281" s="40">
        <f t="shared" si="37"/>
        <v>2</v>
      </c>
      <c r="P281" s="40" t="s">
        <v>38</v>
      </c>
    </row>
    <row r="282" spans="1:19" x14ac:dyDescent="0.25">
      <c r="A282" s="59">
        <v>41099</v>
      </c>
      <c r="B282" s="13">
        <v>9.0555555555555556E-2</v>
      </c>
      <c r="C282" s="33">
        <f>B282+A282</f>
        <v>41099.090555555558</v>
      </c>
      <c r="D282" s="33">
        <f t="shared" si="34"/>
        <v>41099.083333333336</v>
      </c>
      <c r="E282" s="37">
        <f t="shared" si="35"/>
        <v>2</v>
      </c>
      <c r="F282" s="33">
        <f t="shared" si="36"/>
        <v>41099.125</v>
      </c>
      <c r="G282" s="66" t="s">
        <v>16</v>
      </c>
      <c r="H282" s="57">
        <f>IF(G282="Up", 1, -2)</f>
        <v>1</v>
      </c>
      <c r="I282" s="66">
        <v>2.21</v>
      </c>
      <c r="J282" s="66">
        <v>82.9</v>
      </c>
      <c r="K282" s="66">
        <v>1</v>
      </c>
      <c r="L282" s="66">
        <v>2</v>
      </c>
      <c r="M282" s="66">
        <f>VLOOKUP(L282,'Stratification Schemes'!$J$2:$L$3,2,TRUE)</f>
        <v>9.59</v>
      </c>
      <c r="N282" s="66">
        <f>VLOOKUP(L282,'Stratification Schemes'!$J$2:$L$3,3,TRUE)</f>
        <v>10.42</v>
      </c>
      <c r="O282" s="66">
        <f t="shared" si="37"/>
        <v>2</v>
      </c>
      <c r="P282" s="66" t="s">
        <v>38</v>
      </c>
    </row>
    <row r="283" spans="1:19" x14ac:dyDescent="0.25">
      <c r="A283" s="59">
        <v>41099</v>
      </c>
      <c r="B283" s="13">
        <v>0.10776620370370371</v>
      </c>
      <c r="C283" s="33">
        <f>B283+A283</f>
        <v>41099.107766203706</v>
      </c>
      <c r="D283" s="33">
        <f t="shared" si="34"/>
        <v>41099.083333333336</v>
      </c>
      <c r="E283" s="37">
        <f t="shared" si="35"/>
        <v>2</v>
      </c>
      <c r="F283" s="33">
        <f t="shared" si="36"/>
        <v>41099.125</v>
      </c>
      <c r="G283" s="66" t="s">
        <v>16</v>
      </c>
      <c r="H283" s="57">
        <f>IF(G283="Up", 1, -2)</f>
        <v>1</v>
      </c>
      <c r="I283" s="66">
        <v>3.97</v>
      </c>
      <c r="J283" s="66">
        <v>75.400000000000006</v>
      </c>
      <c r="K283" s="66">
        <v>1</v>
      </c>
      <c r="L283" s="66">
        <v>2</v>
      </c>
      <c r="M283" s="66">
        <f>VLOOKUP(L283,'Stratification Schemes'!$J$2:$L$3,2,TRUE)</f>
        <v>9.59</v>
      </c>
      <c r="N283" s="66">
        <f>VLOOKUP(L283,'Stratification Schemes'!$J$2:$L$3,3,TRUE)</f>
        <v>10.42</v>
      </c>
      <c r="O283" s="66">
        <f t="shared" si="37"/>
        <v>2</v>
      </c>
      <c r="P283" s="66" t="s">
        <v>38</v>
      </c>
    </row>
    <row r="284" spans="1:19" x14ac:dyDescent="0.25">
      <c r="A284" s="59">
        <v>41099</v>
      </c>
      <c r="B284" s="13">
        <v>0.52625</v>
      </c>
      <c r="C284" s="33">
        <f>B284+A284</f>
        <v>41099.526250000003</v>
      </c>
      <c r="D284" s="33">
        <f t="shared" si="34"/>
        <v>41099.5</v>
      </c>
      <c r="E284" s="37">
        <f t="shared" si="35"/>
        <v>12</v>
      </c>
      <c r="F284" s="33">
        <f t="shared" si="36"/>
        <v>41099.5</v>
      </c>
      <c r="G284" s="66" t="s">
        <v>16</v>
      </c>
      <c r="H284" s="57">
        <f>IF(G284="Up", 1, -2)</f>
        <v>1</v>
      </c>
      <c r="I284" s="66">
        <v>2.5499999999999998</v>
      </c>
      <c r="J284" s="66">
        <v>72.5</v>
      </c>
      <c r="K284" s="56">
        <v>1</v>
      </c>
      <c r="L284" s="56">
        <v>2</v>
      </c>
      <c r="M284" s="40">
        <f>VLOOKUP(L284,'Stratification Schemes'!$J$2:$L$3,2,TRUE)</f>
        <v>9.59</v>
      </c>
      <c r="N284" s="40">
        <f>VLOOKUP(L284,'Stratification Schemes'!$J$2:$L$3,3,TRUE)</f>
        <v>10.42</v>
      </c>
      <c r="O284" s="40">
        <f t="shared" si="37"/>
        <v>2</v>
      </c>
      <c r="P284" s="40" t="s">
        <v>38</v>
      </c>
      <c r="Q284"/>
      <c r="R284"/>
      <c r="S284"/>
    </row>
    <row r="285" spans="1:19" x14ac:dyDescent="0.25">
      <c r="A285" s="14">
        <v>41099</v>
      </c>
      <c r="B285" s="13">
        <v>0.62364583333333334</v>
      </c>
      <c r="C285" s="33">
        <f>A285+B285</f>
        <v>41099.623645833337</v>
      </c>
      <c r="D285" s="33">
        <f t="shared" si="34"/>
        <v>41099.583333333336</v>
      </c>
      <c r="E285" s="37">
        <f t="shared" si="35"/>
        <v>14</v>
      </c>
      <c r="F285" s="33">
        <f t="shared" si="36"/>
        <v>41099.625</v>
      </c>
      <c r="G285" s="66" t="s">
        <v>16</v>
      </c>
      <c r="H285" s="57">
        <f>IF(G285="Up", 1, -1)</f>
        <v>1</v>
      </c>
      <c r="I285" s="66">
        <v>13.74</v>
      </c>
      <c r="J285" s="66">
        <v>78.900000000000006</v>
      </c>
      <c r="K285" s="56">
        <v>2</v>
      </c>
      <c r="L285" s="56">
        <v>2</v>
      </c>
      <c r="M285" s="40">
        <f>VLOOKUP(L285,'Stratification Schemes'!$J$2:$L$3,2,TRUE)</f>
        <v>9.59</v>
      </c>
      <c r="N285" s="40">
        <f>VLOOKUP(L285,'Stratification Schemes'!$J$2:$L$3,3,TRUE)</f>
        <v>10.42</v>
      </c>
      <c r="O285" s="40">
        <f t="shared" si="37"/>
        <v>2</v>
      </c>
      <c r="P285" s="40" t="s">
        <v>38</v>
      </c>
    </row>
    <row r="286" spans="1:19" x14ac:dyDescent="0.25">
      <c r="A286" s="14">
        <v>41099</v>
      </c>
      <c r="B286" s="13">
        <v>0.72636574074074067</v>
      </c>
      <c r="C286" s="33">
        <f>A286+B286</f>
        <v>41099.726365740738</v>
      </c>
      <c r="D286" s="33">
        <f t="shared" si="34"/>
        <v>41099.708333333336</v>
      </c>
      <c r="E286" s="37">
        <f t="shared" si="35"/>
        <v>17</v>
      </c>
      <c r="F286" s="33">
        <f t="shared" si="36"/>
        <v>41099.75</v>
      </c>
      <c r="G286" s="66" t="s">
        <v>16</v>
      </c>
      <c r="H286" s="57">
        <f>IF(G286="Up", 1, -1)</f>
        <v>1</v>
      </c>
      <c r="I286" s="66">
        <v>16.32</v>
      </c>
      <c r="J286" s="66">
        <v>82.8</v>
      </c>
      <c r="K286" s="56">
        <v>2</v>
      </c>
      <c r="L286" s="56">
        <v>2</v>
      </c>
      <c r="M286" s="40">
        <f>VLOOKUP(L286,'Stratification Schemes'!$J$2:$L$3,2,TRUE)</f>
        <v>9.59</v>
      </c>
      <c r="N286" s="40">
        <f>VLOOKUP(L286,'Stratification Schemes'!$J$2:$L$3,3,TRUE)</f>
        <v>10.42</v>
      </c>
      <c r="O286" s="40">
        <f t="shared" si="37"/>
        <v>2</v>
      </c>
      <c r="P286" s="40" t="s">
        <v>38</v>
      </c>
    </row>
    <row r="287" spans="1:19" x14ac:dyDescent="0.25">
      <c r="A287" s="14">
        <v>41099</v>
      </c>
      <c r="B287" s="13">
        <v>0.94847222222222216</v>
      </c>
      <c r="C287" s="33">
        <f>A287+B287</f>
        <v>41099.948472222219</v>
      </c>
      <c r="D287" s="33">
        <f t="shared" si="34"/>
        <v>41099.916666666664</v>
      </c>
      <c r="E287" s="37">
        <f t="shared" si="35"/>
        <v>22</v>
      </c>
      <c r="F287" s="33">
        <f t="shared" si="36"/>
        <v>41100</v>
      </c>
      <c r="G287" s="66" t="s">
        <v>16</v>
      </c>
      <c r="H287" s="57">
        <f>IF(G287="Up", 1, -1)</f>
        <v>1</v>
      </c>
      <c r="I287" s="66">
        <v>17.760000000000002</v>
      </c>
      <c r="J287" s="66">
        <v>102.7</v>
      </c>
      <c r="K287" s="56">
        <v>2</v>
      </c>
      <c r="L287" s="56">
        <v>2</v>
      </c>
      <c r="M287" s="40">
        <f>VLOOKUP(L287,'Stratification Schemes'!$J$2:$L$3,2,TRUE)</f>
        <v>9.59</v>
      </c>
      <c r="N287" s="40">
        <f>VLOOKUP(L287,'Stratification Schemes'!$J$2:$L$3,3,TRUE)</f>
        <v>10.42</v>
      </c>
      <c r="O287" s="40">
        <f t="shared" si="37"/>
        <v>2</v>
      </c>
      <c r="P287" s="40" t="s">
        <v>38</v>
      </c>
    </row>
    <row r="288" spans="1:19" x14ac:dyDescent="0.25">
      <c r="A288" s="59">
        <v>41100</v>
      </c>
      <c r="B288" s="13">
        <v>0.12972222222222221</v>
      </c>
      <c r="C288" s="33">
        <f>B288+A288</f>
        <v>41100.12972222222</v>
      </c>
      <c r="D288" s="33">
        <f t="shared" si="34"/>
        <v>41100.125</v>
      </c>
      <c r="E288" s="37">
        <f t="shared" si="35"/>
        <v>3</v>
      </c>
      <c r="F288" s="33">
        <f t="shared" si="36"/>
        <v>41100.125</v>
      </c>
      <c r="G288" s="66" t="s">
        <v>16</v>
      </c>
      <c r="H288" s="57">
        <f>IF(G288="Up", 1, -2)</f>
        <v>1</v>
      </c>
      <c r="I288" s="66">
        <v>6.46</v>
      </c>
      <c r="J288" s="66">
        <v>77.400000000000006</v>
      </c>
      <c r="K288" s="56">
        <v>1</v>
      </c>
      <c r="L288" s="56">
        <v>2</v>
      </c>
      <c r="M288" s="40">
        <f>VLOOKUP(L288,'Stratification Schemes'!$J$2:$L$3,2,TRUE)</f>
        <v>9.59</v>
      </c>
      <c r="N288" s="40">
        <f>VLOOKUP(L288,'Stratification Schemes'!$J$2:$L$3,3,TRUE)</f>
        <v>10.42</v>
      </c>
      <c r="O288" s="40">
        <f t="shared" si="37"/>
        <v>2</v>
      </c>
      <c r="P288" s="40" t="s">
        <v>38</v>
      </c>
    </row>
    <row r="289" spans="1:16" x14ac:dyDescent="0.25">
      <c r="A289" s="59">
        <v>41100</v>
      </c>
      <c r="B289" s="13">
        <v>0.1476388888888889</v>
      </c>
      <c r="C289" s="33">
        <f>B289+A289</f>
        <v>41100.147638888891</v>
      </c>
      <c r="D289" s="33">
        <f t="shared" si="34"/>
        <v>41100.125</v>
      </c>
      <c r="E289" s="37">
        <f t="shared" si="35"/>
        <v>3</v>
      </c>
      <c r="F289" s="33">
        <f t="shared" si="36"/>
        <v>41100.125</v>
      </c>
      <c r="G289" s="66" t="s">
        <v>16</v>
      </c>
      <c r="H289" s="57">
        <f>IF(G289="Up", 1, -2)</f>
        <v>1</v>
      </c>
      <c r="I289" s="66">
        <v>6.72</v>
      </c>
      <c r="J289" s="66">
        <v>81.599999999999994</v>
      </c>
      <c r="K289" s="66">
        <v>1</v>
      </c>
      <c r="L289" s="66">
        <v>2</v>
      </c>
      <c r="M289" s="66">
        <f>VLOOKUP(L289,'Stratification Schemes'!$J$2:$L$3,2,TRUE)</f>
        <v>9.59</v>
      </c>
      <c r="N289" s="66">
        <f>VLOOKUP(L289,'Stratification Schemes'!$J$2:$L$3,3,TRUE)</f>
        <v>10.42</v>
      </c>
      <c r="O289" s="66">
        <f t="shared" si="37"/>
        <v>2</v>
      </c>
      <c r="P289" s="66" t="s">
        <v>38</v>
      </c>
    </row>
    <row r="290" spans="1:16" x14ac:dyDescent="0.25">
      <c r="A290" s="14">
        <v>41100</v>
      </c>
      <c r="B290" s="13">
        <v>0.18239583333333334</v>
      </c>
      <c r="C290" s="33">
        <f>A290+B290</f>
        <v>41100.182395833333</v>
      </c>
      <c r="D290" s="33">
        <f t="shared" si="34"/>
        <v>41100.166666666664</v>
      </c>
      <c r="E290" s="37">
        <f t="shared" si="35"/>
        <v>4</v>
      </c>
      <c r="F290" s="33">
        <f t="shared" si="36"/>
        <v>41100.125</v>
      </c>
      <c r="G290" s="66" t="s">
        <v>16</v>
      </c>
      <c r="H290" s="57">
        <f>IF(G290="Up", 1, -1)</f>
        <v>1</v>
      </c>
      <c r="I290" s="66">
        <v>12.25</v>
      </c>
      <c r="J290" s="66">
        <v>90.3</v>
      </c>
      <c r="K290" s="66">
        <v>2</v>
      </c>
      <c r="L290" s="66">
        <v>2</v>
      </c>
      <c r="M290" s="66">
        <f>VLOOKUP(L290,'Stratification Schemes'!$J$2:$L$3,2,TRUE)</f>
        <v>9.59</v>
      </c>
      <c r="N290" s="66">
        <f>VLOOKUP(L290,'Stratification Schemes'!$J$2:$L$3,3,TRUE)</f>
        <v>10.42</v>
      </c>
      <c r="O290" s="66">
        <f t="shared" si="37"/>
        <v>2</v>
      </c>
      <c r="P290" s="66" t="s">
        <v>38</v>
      </c>
    </row>
    <row r="291" spans="1:16" x14ac:dyDescent="0.25">
      <c r="A291" s="59">
        <v>41100</v>
      </c>
      <c r="B291" s="13">
        <v>0.24634259259259261</v>
      </c>
      <c r="C291" s="33">
        <f>B291+A291</f>
        <v>41100.246342592596</v>
      </c>
      <c r="D291" s="33">
        <f t="shared" si="34"/>
        <v>41100.208333333336</v>
      </c>
      <c r="E291" s="37">
        <f t="shared" si="35"/>
        <v>5</v>
      </c>
      <c r="F291" s="33">
        <f t="shared" si="36"/>
        <v>41100.25</v>
      </c>
      <c r="G291" s="66" t="s">
        <v>16</v>
      </c>
      <c r="H291" s="57">
        <f>IF(G291="Up", 1, -2)</f>
        <v>1</v>
      </c>
      <c r="I291" s="66">
        <v>17.600000000000001</v>
      </c>
      <c r="J291" s="66">
        <v>82.6</v>
      </c>
      <c r="K291" s="66">
        <v>1</v>
      </c>
      <c r="L291" s="66">
        <v>2</v>
      </c>
      <c r="M291" s="66">
        <f>VLOOKUP(L291,'Stratification Schemes'!$J$2:$L$3,2,TRUE)</f>
        <v>9.59</v>
      </c>
      <c r="N291" s="66">
        <f>VLOOKUP(L291,'Stratification Schemes'!$J$2:$L$3,3,TRUE)</f>
        <v>10.42</v>
      </c>
      <c r="O291" s="66">
        <f t="shared" si="37"/>
        <v>2</v>
      </c>
      <c r="P291" s="66" t="s">
        <v>38</v>
      </c>
    </row>
    <row r="292" spans="1:16" x14ac:dyDescent="0.25">
      <c r="A292" s="14">
        <v>41100</v>
      </c>
      <c r="B292" s="13">
        <v>0.625</v>
      </c>
      <c r="C292" s="33">
        <f>A292+B292</f>
        <v>41100.625</v>
      </c>
      <c r="D292" s="33">
        <f t="shared" si="34"/>
        <v>41100.625</v>
      </c>
      <c r="E292" s="37">
        <f t="shared" si="35"/>
        <v>15</v>
      </c>
      <c r="F292" s="33">
        <f t="shared" si="36"/>
        <v>41100.625</v>
      </c>
      <c r="G292" s="66" t="s">
        <v>16</v>
      </c>
      <c r="H292" s="57">
        <f>IF(G292="Up", 1, -1)</f>
        <v>1</v>
      </c>
      <c r="I292" s="66">
        <v>13.05</v>
      </c>
      <c r="J292" s="66">
        <v>0</v>
      </c>
      <c r="K292" s="66">
        <v>2</v>
      </c>
      <c r="L292" s="66">
        <v>2</v>
      </c>
      <c r="M292" s="66">
        <f>VLOOKUP(L292,'Stratification Schemes'!$J$2:$L$3,2,TRUE)</f>
        <v>9.59</v>
      </c>
      <c r="N292" s="66">
        <f>VLOOKUP(L292,'Stratification Schemes'!$J$2:$L$3,3,TRUE)</f>
        <v>10.42</v>
      </c>
      <c r="O292" s="66">
        <f t="shared" si="37"/>
        <v>2</v>
      </c>
      <c r="P292" s="66" t="s">
        <v>38</v>
      </c>
    </row>
    <row r="293" spans="1:16" x14ac:dyDescent="0.25">
      <c r="A293" s="59">
        <v>41100</v>
      </c>
      <c r="B293" s="13">
        <v>0.71237268518518515</v>
      </c>
      <c r="C293" s="33">
        <f>B293+A293</f>
        <v>41100.712372685186</v>
      </c>
      <c r="D293" s="33">
        <f t="shared" si="34"/>
        <v>41100.708333333336</v>
      </c>
      <c r="E293" s="37">
        <f t="shared" si="35"/>
        <v>17</v>
      </c>
      <c r="F293" s="33">
        <f t="shared" si="36"/>
        <v>41100.75</v>
      </c>
      <c r="G293" s="66" t="s">
        <v>16</v>
      </c>
      <c r="H293" s="57">
        <f>IF(G293="Up", 1, -2)</f>
        <v>1</v>
      </c>
      <c r="I293" s="66">
        <v>1.97</v>
      </c>
      <c r="J293" s="66">
        <v>101.6</v>
      </c>
      <c r="K293" s="66">
        <v>1</v>
      </c>
      <c r="L293" s="66">
        <v>2</v>
      </c>
      <c r="M293" s="66">
        <f>VLOOKUP(L293,'Stratification Schemes'!$J$2:$L$3,2,TRUE)</f>
        <v>9.59</v>
      </c>
      <c r="N293" s="66">
        <f>VLOOKUP(L293,'Stratification Schemes'!$J$2:$L$3,3,TRUE)</f>
        <v>10.42</v>
      </c>
      <c r="O293" s="66">
        <f t="shared" si="37"/>
        <v>2</v>
      </c>
      <c r="P293" s="66" t="s">
        <v>38</v>
      </c>
    </row>
    <row r="294" spans="1:16" x14ac:dyDescent="0.25">
      <c r="A294" s="59">
        <v>41100</v>
      </c>
      <c r="B294" s="13">
        <v>0.75184027777777773</v>
      </c>
      <c r="C294" s="33">
        <f>B294+A294</f>
        <v>41100.751840277779</v>
      </c>
      <c r="D294" s="33">
        <f t="shared" si="34"/>
        <v>41100.75</v>
      </c>
      <c r="E294" s="37">
        <f t="shared" si="35"/>
        <v>18</v>
      </c>
      <c r="F294" s="33">
        <f t="shared" si="36"/>
        <v>41100.75</v>
      </c>
      <c r="G294" s="66" t="s">
        <v>16</v>
      </c>
      <c r="H294" s="57">
        <f>IF(G294="Up", 1, -2)</f>
        <v>1</v>
      </c>
      <c r="I294" s="66">
        <v>2.97</v>
      </c>
      <c r="J294" s="66">
        <v>83.1</v>
      </c>
      <c r="K294" s="66">
        <v>1</v>
      </c>
      <c r="L294" s="66">
        <v>2</v>
      </c>
      <c r="M294" s="66">
        <f>VLOOKUP(L294,'Stratification Schemes'!$J$2:$L$3,2,TRUE)</f>
        <v>9.59</v>
      </c>
      <c r="N294" s="66">
        <f>VLOOKUP(L294,'Stratification Schemes'!$J$2:$L$3,3,TRUE)</f>
        <v>10.42</v>
      </c>
      <c r="O294" s="66">
        <f t="shared" si="37"/>
        <v>2</v>
      </c>
      <c r="P294" s="66" t="s">
        <v>38</v>
      </c>
    </row>
    <row r="295" spans="1:16" x14ac:dyDescent="0.25">
      <c r="A295" s="14">
        <v>41100</v>
      </c>
      <c r="B295" s="13">
        <v>0.77004629629629628</v>
      </c>
      <c r="C295" s="33">
        <f>A295+B295</f>
        <v>41100.770046296297</v>
      </c>
      <c r="D295" s="33">
        <f t="shared" si="34"/>
        <v>41100.75</v>
      </c>
      <c r="E295" s="37">
        <f t="shared" si="35"/>
        <v>18</v>
      </c>
      <c r="F295" s="33">
        <f t="shared" si="36"/>
        <v>41100.75</v>
      </c>
      <c r="G295" s="66" t="s">
        <v>16</v>
      </c>
      <c r="H295" s="57">
        <f>IF(G295="Up", 1, -1)</f>
        <v>1</v>
      </c>
      <c r="I295" s="66">
        <v>17.64</v>
      </c>
      <c r="J295" s="66">
        <v>102.1</v>
      </c>
      <c r="K295" s="56">
        <v>2</v>
      </c>
      <c r="L295" s="56">
        <v>2</v>
      </c>
      <c r="M295" s="40">
        <f>VLOOKUP(L295,'Stratification Schemes'!$J$2:$L$3,2,TRUE)</f>
        <v>9.59</v>
      </c>
      <c r="N295" s="40">
        <f>VLOOKUP(L295,'Stratification Schemes'!$J$2:$L$3,3,TRUE)</f>
        <v>10.42</v>
      </c>
      <c r="O295" s="40">
        <f t="shared" si="37"/>
        <v>2</v>
      </c>
      <c r="P295" s="40" t="s">
        <v>38</v>
      </c>
    </row>
    <row r="296" spans="1:16" x14ac:dyDescent="0.25">
      <c r="A296" s="59">
        <v>41100</v>
      </c>
      <c r="B296" s="13">
        <v>0.7779166666666667</v>
      </c>
      <c r="C296" s="33">
        <f>B296+A296</f>
        <v>41100.777916666666</v>
      </c>
      <c r="D296" s="33">
        <f t="shared" si="34"/>
        <v>41100.75</v>
      </c>
      <c r="E296" s="37">
        <f t="shared" si="35"/>
        <v>18</v>
      </c>
      <c r="F296" s="33">
        <f t="shared" si="36"/>
        <v>41100.75</v>
      </c>
      <c r="G296" s="66" t="s">
        <v>16</v>
      </c>
      <c r="H296" s="57">
        <f>IF(G296="Up", 1, -2)</f>
        <v>1</v>
      </c>
      <c r="I296" s="66">
        <v>8.14</v>
      </c>
      <c r="J296" s="66">
        <v>69.8</v>
      </c>
      <c r="K296" s="56">
        <v>1</v>
      </c>
      <c r="L296" s="56">
        <v>2</v>
      </c>
      <c r="M296" s="40">
        <f>VLOOKUP(L296,'Stratification Schemes'!$J$2:$L$3,2,TRUE)</f>
        <v>9.59</v>
      </c>
      <c r="N296" s="40">
        <f>VLOOKUP(L296,'Stratification Schemes'!$J$2:$L$3,3,TRUE)</f>
        <v>10.42</v>
      </c>
      <c r="O296" s="40">
        <f t="shared" si="37"/>
        <v>2</v>
      </c>
      <c r="P296" s="40" t="s">
        <v>38</v>
      </c>
    </row>
    <row r="297" spans="1:16" x14ac:dyDescent="0.25">
      <c r="A297" s="59">
        <v>41100</v>
      </c>
      <c r="B297" s="13">
        <v>0.78287037037037033</v>
      </c>
      <c r="C297" s="33">
        <f>B297+A297</f>
        <v>41100.782870370371</v>
      </c>
      <c r="D297" s="33">
        <f t="shared" si="34"/>
        <v>41100.75</v>
      </c>
      <c r="E297" s="37">
        <f t="shared" si="35"/>
        <v>18</v>
      </c>
      <c r="F297" s="33">
        <f t="shared" si="36"/>
        <v>41100.75</v>
      </c>
      <c r="G297" s="66" t="s">
        <v>16</v>
      </c>
      <c r="H297" s="57">
        <f>IF(G297="Up", 1, -2)</f>
        <v>1</v>
      </c>
      <c r="I297" s="66">
        <v>13.1</v>
      </c>
      <c r="J297" s="66">
        <v>60.4</v>
      </c>
      <c r="K297" s="56">
        <v>1</v>
      </c>
      <c r="L297" s="56">
        <v>2</v>
      </c>
      <c r="M297" s="40">
        <f>VLOOKUP(L297,'Stratification Schemes'!$J$2:$L$3,2,TRUE)</f>
        <v>9.59</v>
      </c>
      <c r="N297" s="40">
        <f>VLOOKUP(L297,'Stratification Schemes'!$J$2:$L$3,3,TRUE)</f>
        <v>10.42</v>
      </c>
      <c r="O297" s="40">
        <f t="shared" si="37"/>
        <v>2</v>
      </c>
      <c r="P297" s="40" t="s">
        <v>38</v>
      </c>
    </row>
    <row r="298" spans="1:16" x14ac:dyDescent="0.25">
      <c r="A298" s="14">
        <v>41100</v>
      </c>
      <c r="B298" s="13">
        <v>0.78524305555555562</v>
      </c>
      <c r="C298" s="33">
        <f>A298+B298</f>
        <v>41100.785243055558</v>
      </c>
      <c r="D298" s="33">
        <f t="shared" si="34"/>
        <v>41100.75</v>
      </c>
      <c r="E298" s="37">
        <f t="shared" si="35"/>
        <v>18</v>
      </c>
      <c r="F298" s="33">
        <f t="shared" si="36"/>
        <v>41100.75</v>
      </c>
      <c r="G298" s="66" t="s">
        <v>16</v>
      </c>
      <c r="H298" s="57">
        <f>IF(G298="Up", 1, -1)</f>
        <v>1</v>
      </c>
      <c r="I298" s="66">
        <v>17.829999999999998</v>
      </c>
      <c r="J298" s="66">
        <v>76.2</v>
      </c>
      <c r="K298" s="66">
        <v>2</v>
      </c>
      <c r="L298" s="66">
        <v>2</v>
      </c>
      <c r="M298" s="66">
        <f>VLOOKUP(L298,'Stratification Schemes'!$J$2:$L$3,2,TRUE)</f>
        <v>9.59</v>
      </c>
      <c r="N298" s="66">
        <f>VLOOKUP(L298,'Stratification Schemes'!$J$2:$L$3,3,TRUE)</f>
        <v>10.42</v>
      </c>
      <c r="O298" s="66">
        <f t="shared" si="37"/>
        <v>2</v>
      </c>
      <c r="P298" s="66" t="s">
        <v>38</v>
      </c>
    </row>
    <row r="299" spans="1:16" x14ac:dyDescent="0.25">
      <c r="A299" s="14">
        <v>41100</v>
      </c>
      <c r="B299" s="13">
        <v>0.87936342592592587</v>
      </c>
      <c r="C299" s="33">
        <f>A299+B299</f>
        <v>41100.879363425927</v>
      </c>
      <c r="D299" s="33">
        <f t="shared" si="34"/>
        <v>41100.875</v>
      </c>
      <c r="E299" s="37">
        <f t="shared" si="35"/>
        <v>21</v>
      </c>
      <c r="F299" s="33">
        <f t="shared" si="36"/>
        <v>41100.875</v>
      </c>
      <c r="G299" s="66" t="s">
        <v>16</v>
      </c>
      <c r="H299" s="57">
        <f>IF(G299="Up", 1, -1)</f>
        <v>1</v>
      </c>
      <c r="I299" s="66">
        <v>10.24</v>
      </c>
      <c r="J299" s="66">
        <v>118.3</v>
      </c>
      <c r="K299" s="56">
        <v>2</v>
      </c>
      <c r="L299" s="56">
        <v>2</v>
      </c>
      <c r="M299" s="40">
        <f>VLOOKUP(L299,'Stratification Schemes'!$J$2:$L$3,2,TRUE)</f>
        <v>9.59</v>
      </c>
      <c r="N299" s="40">
        <f>VLOOKUP(L299,'Stratification Schemes'!$J$2:$L$3,3,TRUE)</f>
        <v>10.42</v>
      </c>
      <c r="O299" s="40">
        <f t="shared" si="37"/>
        <v>1</v>
      </c>
      <c r="P299" s="40" t="s">
        <v>38</v>
      </c>
    </row>
    <row r="300" spans="1:16" x14ac:dyDescent="0.25">
      <c r="A300" s="14">
        <v>41100</v>
      </c>
      <c r="B300" s="13">
        <v>0.88799768518518529</v>
      </c>
      <c r="C300" s="33">
        <f>A300+B300</f>
        <v>41100.887997685182</v>
      </c>
      <c r="D300" s="33">
        <f t="shared" si="34"/>
        <v>41100.875</v>
      </c>
      <c r="E300" s="37">
        <f t="shared" si="35"/>
        <v>21</v>
      </c>
      <c r="F300" s="33">
        <f t="shared" si="36"/>
        <v>41100.875</v>
      </c>
      <c r="G300" s="66" t="s">
        <v>16</v>
      </c>
      <c r="H300" s="57">
        <f>IF(G300="Up", 1, -1)</f>
        <v>1</v>
      </c>
      <c r="I300" s="66">
        <v>13.05</v>
      </c>
      <c r="J300" s="66">
        <v>102.5</v>
      </c>
      <c r="K300" s="56">
        <v>2</v>
      </c>
      <c r="L300" s="56">
        <v>2</v>
      </c>
      <c r="M300" s="40">
        <f>VLOOKUP(L300,'Stratification Schemes'!$J$2:$L$3,2,TRUE)</f>
        <v>9.59</v>
      </c>
      <c r="N300" s="40">
        <f>VLOOKUP(L300,'Stratification Schemes'!$J$2:$L$3,3,TRUE)</f>
        <v>10.42</v>
      </c>
      <c r="O300" s="40">
        <f t="shared" si="37"/>
        <v>2</v>
      </c>
      <c r="P300" s="40" t="s">
        <v>38</v>
      </c>
    </row>
    <row r="301" spans="1:16" x14ac:dyDescent="0.25">
      <c r="A301" s="59">
        <v>41100</v>
      </c>
      <c r="B301" s="13">
        <v>0.98530092592592589</v>
      </c>
      <c r="C301" s="33">
        <f>B301+A301</f>
        <v>41100.985300925924</v>
      </c>
      <c r="D301" s="33">
        <f t="shared" si="34"/>
        <v>41100.958333333336</v>
      </c>
      <c r="E301" s="37">
        <f t="shared" si="35"/>
        <v>23</v>
      </c>
      <c r="F301" s="33">
        <f t="shared" si="36"/>
        <v>41101</v>
      </c>
      <c r="G301" s="66" t="s">
        <v>16</v>
      </c>
      <c r="H301" s="65">
        <f>IF(G301="Up", 1, -2)</f>
        <v>1</v>
      </c>
      <c r="I301" s="66">
        <v>4.3499999999999996</v>
      </c>
      <c r="J301" s="66">
        <v>82</v>
      </c>
      <c r="K301" s="65">
        <v>1</v>
      </c>
      <c r="L301" s="65">
        <v>2</v>
      </c>
      <c r="M301" s="65">
        <f>VLOOKUP(L301,'Stratification Schemes'!$J$2:$L$3,2,TRUE)</f>
        <v>9.59</v>
      </c>
      <c r="N301" s="65">
        <f>VLOOKUP(L301,'Stratification Schemes'!$J$2:$L$3,3,TRUE)</f>
        <v>10.42</v>
      </c>
      <c r="O301" s="65">
        <f t="shared" si="37"/>
        <v>2</v>
      </c>
      <c r="P301" s="65" t="s">
        <v>38</v>
      </c>
    </row>
    <row r="302" spans="1:16" x14ac:dyDescent="0.25">
      <c r="A302" s="6">
        <v>41101</v>
      </c>
      <c r="B302" s="2">
        <v>0.18969907407407408</v>
      </c>
      <c r="C302" s="33">
        <f>B302+A302</f>
        <v>41101.189699074072</v>
      </c>
      <c r="D302" s="33">
        <f t="shared" si="34"/>
        <v>41101.166666666664</v>
      </c>
      <c r="E302" s="37">
        <f t="shared" si="35"/>
        <v>4</v>
      </c>
      <c r="F302" s="33">
        <f t="shared" si="36"/>
        <v>41101.25</v>
      </c>
      <c r="G302" s="66" t="s">
        <v>16</v>
      </c>
      <c r="H302" s="65">
        <f>IF(G302="Up", 1, -2)</f>
        <v>1</v>
      </c>
      <c r="I302" s="66">
        <v>2.99</v>
      </c>
      <c r="J302" s="66">
        <v>83.8</v>
      </c>
      <c r="K302" s="65">
        <v>1</v>
      </c>
      <c r="L302" s="65">
        <v>2</v>
      </c>
      <c r="M302" s="65">
        <f>VLOOKUP(L302,'Stratification Schemes'!$J$2:$L$3,2,TRUE)</f>
        <v>9.59</v>
      </c>
      <c r="N302" s="65">
        <f>VLOOKUP(L302,'Stratification Schemes'!$J$2:$L$3,3,TRUE)</f>
        <v>10.42</v>
      </c>
      <c r="O302" s="65">
        <f t="shared" si="37"/>
        <v>2</v>
      </c>
      <c r="P302" s="65" t="s">
        <v>38</v>
      </c>
    </row>
    <row r="303" spans="1:16" x14ac:dyDescent="0.25">
      <c r="A303" s="6">
        <v>41101</v>
      </c>
      <c r="B303" s="2">
        <v>0.35672453703703705</v>
      </c>
      <c r="C303" s="33">
        <f>B303+A303</f>
        <v>41101.356724537036</v>
      </c>
      <c r="D303" s="33">
        <f t="shared" si="34"/>
        <v>41101.333333333336</v>
      </c>
      <c r="E303" s="37">
        <f t="shared" si="35"/>
        <v>8</v>
      </c>
      <c r="F303" s="33">
        <f t="shared" si="36"/>
        <v>41101.375</v>
      </c>
      <c r="G303" s="66" t="s">
        <v>16</v>
      </c>
      <c r="H303" s="65">
        <f>IF(G303="Up", 1, -2)</f>
        <v>1</v>
      </c>
      <c r="I303" s="66">
        <v>7.34</v>
      </c>
      <c r="J303" s="66">
        <v>110.7</v>
      </c>
      <c r="K303" s="65">
        <v>1</v>
      </c>
      <c r="L303" s="65">
        <v>2</v>
      </c>
      <c r="M303" s="65">
        <f>VLOOKUP(L303,'Stratification Schemes'!$J$2:$L$3,2,TRUE)</f>
        <v>9.59</v>
      </c>
      <c r="N303" s="65">
        <f>VLOOKUP(L303,'Stratification Schemes'!$J$2:$L$3,3,TRUE)</f>
        <v>10.42</v>
      </c>
      <c r="O303" s="65">
        <f t="shared" si="37"/>
        <v>2</v>
      </c>
      <c r="P303" s="65" t="s">
        <v>38</v>
      </c>
    </row>
    <row r="304" spans="1:16" x14ac:dyDescent="0.25">
      <c r="A304" s="6">
        <v>41101</v>
      </c>
      <c r="B304" s="2">
        <v>0.53019675925925924</v>
      </c>
      <c r="C304" s="33">
        <f>B304+A304</f>
        <v>41101.53019675926</v>
      </c>
      <c r="D304" s="33">
        <f t="shared" si="34"/>
        <v>41101.5</v>
      </c>
      <c r="E304" s="37">
        <f t="shared" si="35"/>
        <v>12</v>
      </c>
      <c r="F304" s="33">
        <f t="shared" si="36"/>
        <v>41101.5</v>
      </c>
      <c r="G304" s="66" t="s">
        <v>16</v>
      </c>
      <c r="H304" s="65">
        <f>IF(G304="Up", 1, -2)</f>
        <v>1</v>
      </c>
      <c r="I304" s="66">
        <v>2.27</v>
      </c>
      <c r="J304" s="66">
        <v>70.900000000000006</v>
      </c>
      <c r="K304" s="65">
        <v>1</v>
      </c>
      <c r="L304" s="65">
        <v>2</v>
      </c>
      <c r="M304" s="65">
        <f>VLOOKUP(L304,'Stratification Schemes'!$J$2:$L$3,2,TRUE)</f>
        <v>9.59</v>
      </c>
      <c r="N304" s="65">
        <f>VLOOKUP(L304,'Stratification Schemes'!$J$2:$L$3,3,TRUE)</f>
        <v>10.42</v>
      </c>
      <c r="O304" s="65">
        <f t="shared" si="37"/>
        <v>2</v>
      </c>
      <c r="P304" s="65" t="s">
        <v>38</v>
      </c>
    </row>
    <row r="305" spans="1:19" x14ac:dyDescent="0.25">
      <c r="A305" s="6">
        <v>41101</v>
      </c>
      <c r="B305" s="2">
        <v>0.53929398148148155</v>
      </c>
      <c r="C305" s="33">
        <f>A305+B305</f>
        <v>41101.539293981485</v>
      </c>
      <c r="D305" s="33">
        <f t="shared" si="34"/>
        <v>41101.5</v>
      </c>
      <c r="E305" s="37">
        <f t="shared" si="35"/>
        <v>12</v>
      </c>
      <c r="F305" s="33">
        <f t="shared" si="36"/>
        <v>41101.5</v>
      </c>
      <c r="G305" s="66" t="s">
        <v>16</v>
      </c>
      <c r="H305" s="65">
        <f>IF(G305="Up", 1, -1)</f>
        <v>1</v>
      </c>
      <c r="I305" s="66">
        <v>15.05</v>
      </c>
      <c r="J305" s="66">
        <v>87.8</v>
      </c>
      <c r="K305" s="65">
        <v>2</v>
      </c>
      <c r="L305" s="65">
        <v>2</v>
      </c>
      <c r="M305" s="65">
        <f>VLOOKUP(L305,'Stratification Schemes'!$J$2:$L$3,2,TRUE)</f>
        <v>9.59</v>
      </c>
      <c r="N305" s="65">
        <f>VLOOKUP(L305,'Stratification Schemes'!$J$2:$L$3,3,TRUE)</f>
        <v>10.42</v>
      </c>
      <c r="O305" s="65">
        <f t="shared" si="37"/>
        <v>2</v>
      </c>
      <c r="P305" s="65" t="s">
        <v>38</v>
      </c>
    </row>
    <row r="306" spans="1:19" x14ac:dyDescent="0.25">
      <c r="A306" s="6">
        <v>41101</v>
      </c>
      <c r="B306" s="2">
        <v>0.5553703703703704</v>
      </c>
      <c r="C306" s="33">
        <f>A306+B306</f>
        <v>41101.55537037037</v>
      </c>
      <c r="D306" s="33">
        <f t="shared" si="34"/>
        <v>41101.541666666664</v>
      </c>
      <c r="E306" s="37">
        <f t="shared" si="35"/>
        <v>13</v>
      </c>
      <c r="F306" s="33">
        <f t="shared" si="36"/>
        <v>41101.5</v>
      </c>
      <c r="G306" s="66" t="s">
        <v>16</v>
      </c>
      <c r="H306" s="65">
        <f>IF(G306="Up", 1, -1)</f>
        <v>1</v>
      </c>
      <c r="I306" s="66">
        <v>17.73</v>
      </c>
      <c r="J306" s="66">
        <v>50</v>
      </c>
      <c r="K306" s="65">
        <v>2</v>
      </c>
      <c r="L306" s="65">
        <v>2</v>
      </c>
      <c r="M306" s="65">
        <f>VLOOKUP(L306,'Stratification Schemes'!$J$2:$L$3,2,TRUE)</f>
        <v>9.59</v>
      </c>
      <c r="N306" s="65">
        <f>VLOOKUP(L306,'Stratification Schemes'!$J$2:$L$3,3,TRUE)</f>
        <v>10.42</v>
      </c>
      <c r="O306" s="65">
        <f t="shared" si="37"/>
        <v>2</v>
      </c>
      <c r="P306" s="65" t="s">
        <v>38</v>
      </c>
    </row>
    <row r="307" spans="1:19" x14ac:dyDescent="0.25">
      <c r="A307" s="6">
        <v>41101</v>
      </c>
      <c r="B307" s="2">
        <v>0.58261574074074074</v>
      </c>
      <c r="C307" s="33">
        <f>A307+B307</f>
        <v>41101.582615740743</v>
      </c>
      <c r="D307" s="33">
        <f t="shared" si="34"/>
        <v>41101.541666666664</v>
      </c>
      <c r="E307" s="37">
        <f t="shared" si="35"/>
        <v>13</v>
      </c>
      <c r="F307" s="33">
        <f t="shared" si="36"/>
        <v>41101.625</v>
      </c>
      <c r="G307" s="66" t="s">
        <v>16</v>
      </c>
      <c r="H307" s="65">
        <f>IF(G307="Up", 1, -1)</f>
        <v>1</v>
      </c>
      <c r="I307" s="66">
        <v>13.5</v>
      </c>
      <c r="J307" s="66">
        <v>79.400000000000006</v>
      </c>
      <c r="K307" s="65">
        <v>2</v>
      </c>
      <c r="L307" s="65">
        <v>2</v>
      </c>
      <c r="M307" s="65">
        <f>VLOOKUP(L307,'Stratification Schemes'!$J$2:$L$3,2,TRUE)</f>
        <v>9.59</v>
      </c>
      <c r="N307" s="65">
        <f>VLOOKUP(L307,'Stratification Schemes'!$J$2:$L$3,3,TRUE)</f>
        <v>10.42</v>
      </c>
      <c r="O307" s="65">
        <f t="shared" si="37"/>
        <v>2</v>
      </c>
      <c r="P307" s="65" t="s">
        <v>38</v>
      </c>
    </row>
    <row r="308" spans="1:19" x14ac:dyDescent="0.25">
      <c r="A308" s="6">
        <v>41101</v>
      </c>
      <c r="B308" s="2">
        <v>0.625</v>
      </c>
      <c r="C308" s="33">
        <f>B308+A308</f>
        <v>41101.625</v>
      </c>
      <c r="D308" s="33">
        <f t="shared" si="34"/>
        <v>41101.625</v>
      </c>
      <c r="E308" s="37">
        <f t="shared" si="35"/>
        <v>15</v>
      </c>
      <c r="F308" s="33">
        <f t="shared" si="36"/>
        <v>41101.625</v>
      </c>
      <c r="G308" s="66" t="s">
        <v>16</v>
      </c>
      <c r="H308" s="65">
        <f>IF(G308="Up", 1, -2)</f>
        <v>1</v>
      </c>
      <c r="I308" s="66">
        <v>7.38</v>
      </c>
      <c r="J308" s="66">
        <v>0</v>
      </c>
      <c r="K308" s="65">
        <v>1</v>
      </c>
      <c r="L308" s="65">
        <v>2</v>
      </c>
      <c r="M308" s="65">
        <f>VLOOKUP(L308,'Stratification Schemes'!$J$2:$L$3,2,TRUE)</f>
        <v>9.59</v>
      </c>
      <c r="N308" s="65">
        <f>VLOOKUP(L308,'Stratification Schemes'!$J$2:$L$3,3,TRUE)</f>
        <v>10.42</v>
      </c>
      <c r="O308" s="65">
        <f t="shared" si="37"/>
        <v>2</v>
      </c>
      <c r="P308" s="65" t="s">
        <v>38</v>
      </c>
    </row>
    <row r="309" spans="1:19" x14ac:dyDescent="0.25">
      <c r="A309" s="6">
        <v>41101</v>
      </c>
      <c r="B309" s="2">
        <v>0.63951388888888883</v>
      </c>
      <c r="C309" s="33">
        <f>A309+B309</f>
        <v>41101.639513888891</v>
      </c>
      <c r="D309" s="33">
        <f t="shared" si="34"/>
        <v>41101.625</v>
      </c>
      <c r="E309" s="37">
        <f t="shared" si="35"/>
        <v>15</v>
      </c>
      <c r="F309" s="33">
        <f t="shared" si="36"/>
        <v>41101.625</v>
      </c>
      <c r="G309" s="66" t="s">
        <v>16</v>
      </c>
      <c r="H309" s="65">
        <f>IF(G309="Up", 1, -1)</f>
        <v>1</v>
      </c>
      <c r="I309" s="66">
        <v>16.27</v>
      </c>
      <c r="J309" s="66">
        <v>72.900000000000006</v>
      </c>
      <c r="K309" s="65">
        <v>2</v>
      </c>
      <c r="L309" s="65">
        <v>2</v>
      </c>
      <c r="M309" s="65">
        <f>VLOOKUP(L309,'Stratification Schemes'!$J$2:$L$3,2,TRUE)</f>
        <v>9.59</v>
      </c>
      <c r="N309" s="65">
        <f>VLOOKUP(L309,'Stratification Schemes'!$J$2:$L$3,3,TRUE)</f>
        <v>10.42</v>
      </c>
      <c r="O309" s="65">
        <f t="shared" si="37"/>
        <v>2</v>
      </c>
      <c r="P309" s="65" t="s">
        <v>38</v>
      </c>
      <c r="Q309"/>
      <c r="R309"/>
      <c r="S309"/>
    </row>
    <row r="310" spans="1:19" x14ac:dyDescent="0.25">
      <c r="A310" s="6">
        <v>41101</v>
      </c>
      <c r="B310" s="2">
        <v>0.68612268518518515</v>
      </c>
      <c r="C310" s="33">
        <f>A310+B310</f>
        <v>41101.686122685183</v>
      </c>
      <c r="D310" s="33">
        <f t="shared" si="34"/>
        <v>41101.666666666664</v>
      </c>
      <c r="E310" s="37">
        <f t="shared" si="35"/>
        <v>16</v>
      </c>
      <c r="F310" s="33">
        <f t="shared" si="36"/>
        <v>41101.625</v>
      </c>
      <c r="G310" s="66" t="s">
        <v>16</v>
      </c>
      <c r="H310" s="65">
        <f>IF(G310="Up", 1, -1)</f>
        <v>1</v>
      </c>
      <c r="I310" s="66">
        <v>17.55</v>
      </c>
      <c r="J310" s="66">
        <v>50.7</v>
      </c>
      <c r="K310" s="65">
        <v>2</v>
      </c>
      <c r="L310" s="65">
        <v>2</v>
      </c>
      <c r="M310" s="65">
        <f>VLOOKUP(L310,'Stratification Schemes'!$J$2:$L$3,2,TRUE)</f>
        <v>9.59</v>
      </c>
      <c r="N310" s="65">
        <f>VLOOKUP(L310,'Stratification Schemes'!$J$2:$L$3,3,TRUE)</f>
        <v>10.42</v>
      </c>
      <c r="O310" s="65">
        <f t="shared" si="37"/>
        <v>2</v>
      </c>
      <c r="P310" s="65" t="s">
        <v>38</v>
      </c>
    </row>
    <row r="311" spans="1:19" x14ac:dyDescent="0.25">
      <c r="A311" s="6">
        <v>41101</v>
      </c>
      <c r="B311" s="2">
        <v>0.69055555555555559</v>
      </c>
      <c r="C311" s="33">
        <f>B311+A311</f>
        <v>41101.690555555557</v>
      </c>
      <c r="D311" s="33">
        <f t="shared" si="34"/>
        <v>41101.666666666664</v>
      </c>
      <c r="E311" s="37">
        <f t="shared" si="35"/>
        <v>16</v>
      </c>
      <c r="F311" s="33">
        <f t="shared" si="36"/>
        <v>41101.75</v>
      </c>
      <c r="G311" s="66" t="s">
        <v>16</v>
      </c>
      <c r="H311" s="65">
        <f>IF(G311="Up", 1, -2)</f>
        <v>1</v>
      </c>
      <c r="I311" s="66">
        <v>2.25</v>
      </c>
      <c r="J311" s="66">
        <v>102.6</v>
      </c>
      <c r="K311" s="65">
        <v>1</v>
      </c>
      <c r="L311" s="65">
        <v>2</v>
      </c>
      <c r="M311" s="65">
        <f>VLOOKUP(L311,'Stratification Schemes'!$J$2:$L$3,2,TRUE)</f>
        <v>9.59</v>
      </c>
      <c r="N311" s="65">
        <f>VLOOKUP(L311,'Stratification Schemes'!$J$2:$L$3,3,TRUE)</f>
        <v>10.42</v>
      </c>
      <c r="O311" s="65">
        <f t="shared" si="37"/>
        <v>2</v>
      </c>
      <c r="P311" s="65" t="s">
        <v>38</v>
      </c>
    </row>
    <row r="312" spans="1:19" x14ac:dyDescent="0.25">
      <c r="A312" s="6">
        <v>41101</v>
      </c>
      <c r="B312" s="2">
        <v>0.98086805555555545</v>
      </c>
      <c r="C312" s="33">
        <f>B312+A312</f>
        <v>41101.980868055558</v>
      </c>
      <c r="D312" s="33">
        <f t="shared" si="34"/>
        <v>41101.958333333336</v>
      </c>
      <c r="E312" s="37">
        <f t="shared" si="35"/>
        <v>23</v>
      </c>
      <c r="F312" s="33">
        <f t="shared" si="36"/>
        <v>41102</v>
      </c>
      <c r="G312" s="66" t="s">
        <v>16</v>
      </c>
      <c r="H312" s="65">
        <f>IF(G312="Up", 1, -2)</f>
        <v>1</v>
      </c>
      <c r="I312" s="66">
        <v>2.02</v>
      </c>
      <c r="J312" s="66">
        <v>101.3</v>
      </c>
      <c r="K312" s="65">
        <v>1</v>
      </c>
      <c r="L312" s="65">
        <v>2</v>
      </c>
      <c r="M312" s="65">
        <f>VLOOKUP(L312,'Stratification Schemes'!$J$2:$L$3,2,TRUE)</f>
        <v>9.59</v>
      </c>
      <c r="N312" s="65">
        <f>VLOOKUP(L312,'Stratification Schemes'!$J$2:$L$3,3,TRUE)</f>
        <v>10.42</v>
      </c>
      <c r="O312" s="65">
        <f t="shared" si="37"/>
        <v>2</v>
      </c>
      <c r="P312" s="65" t="s">
        <v>38</v>
      </c>
    </row>
    <row r="313" spans="1:19" x14ac:dyDescent="0.25">
      <c r="A313" s="6">
        <v>41102</v>
      </c>
      <c r="B313" s="2">
        <v>4.0613425925925928E-2</v>
      </c>
      <c r="C313" s="33">
        <f>A313+B313</f>
        <v>41102.040613425925</v>
      </c>
      <c r="D313" s="33">
        <f t="shared" si="34"/>
        <v>41102</v>
      </c>
      <c r="E313" s="37">
        <f t="shared" si="35"/>
        <v>0</v>
      </c>
      <c r="F313" s="33">
        <f t="shared" si="36"/>
        <v>41102</v>
      </c>
      <c r="G313" s="66" t="s">
        <v>16</v>
      </c>
      <c r="H313" s="57">
        <f>IF(G313="Up", 1, -1)</f>
        <v>1</v>
      </c>
      <c r="I313" s="66">
        <v>16.66</v>
      </c>
      <c r="J313" s="66">
        <v>71.599999999999994</v>
      </c>
      <c r="K313" s="66">
        <v>2</v>
      </c>
      <c r="L313" s="66">
        <v>2</v>
      </c>
      <c r="M313" s="66">
        <f>VLOOKUP(L313,'Stratification Schemes'!$J$2:$L$3,2,TRUE)</f>
        <v>9.59</v>
      </c>
      <c r="N313" s="66">
        <f>VLOOKUP(L313,'Stratification Schemes'!$J$2:$L$3,3,TRUE)</f>
        <v>10.42</v>
      </c>
      <c r="O313" s="66">
        <f t="shared" si="37"/>
        <v>2</v>
      </c>
      <c r="P313" s="66" t="s">
        <v>38</v>
      </c>
    </row>
    <row r="314" spans="1:19" x14ac:dyDescent="0.25">
      <c r="A314" s="6">
        <v>41102</v>
      </c>
      <c r="B314" s="2">
        <v>4.2881944444444438E-2</v>
      </c>
      <c r="C314" s="33">
        <f>B314+A314</f>
        <v>41102.042881944442</v>
      </c>
      <c r="D314" s="33">
        <f t="shared" si="34"/>
        <v>41102.041666666664</v>
      </c>
      <c r="E314" s="37">
        <f t="shared" si="35"/>
        <v>1</v>
      </c>
      <c r="F314" s="33">
        <f t="shared" si="36"/>
        <v>41102</v>
      </c>
      <c r="G314" s="66" t="s">
        <v>16</v>
      </c>
      <c r="H314" s="57">
        <f>IF(G314="Up", 1, -2)</f>
        <v>1</v>
      </c>
      <c r="I314" s="66">
        <v>2.08</v>
      </c>
      <c r="J314" s="66">
        <v>100.4</v>
      </c>
      <c r="K314" s="56">
        <v>1</v>
      </c>
      <c r="L314" s="56">
        <v>2</v>
      </c>
      <c r="M314" s="40">
        <f>VLOOKUP(L314,'Stratification Schemes'!$J$2:$L$3,2,TRUE)</f>
        <v>9.59</v>
      </c>
      <c r="N314" s="40">
        <f>VLOOKUP(L314,'Stratification Schemes'!$J$2:$L$3,3,TRUE)</f>
        <v>10.42</v>
      </c>
      <c r="O314" s="40">
        <f t="shared" si="37"/>
        <v>2</v>
      </c>
      <c r="P314" s="40" t="s">
        <v>38</v>
      </c>
    </row>
    <row r="315" spans="1:19" x14ac:dyDescent="0.25">
      <c r="A315" s="6">
        <v>41102</v>
      </c>
      <c r="B315" s="2">
        <v>0.38278935185185187</v>
      </c>
      <c r="C315" s="33">
        <f>B315+A315</f>
        <v>41102.382789351854</v>
      </c>
      <c r="D315" s="33">
        <f t="shared" si="34"/>
        <v>41102.375</v>
      </c>
      <c r="E315" s="37">
        <f t="shared" si="35"/>
        <v>9</v>
      </c>
      <c r="F315" s="33">
        <f t="shared" si="36"/>
        <v>41102.375</v>
      </c>
      <c r="G315" s="66" t="s">
        <v>16</v>
      </c>
      <c r="H315" s="57">
        <f>IF(G315="Up", 1, -2)</f>
        <v>1</v>
      </c>
      <c r="I315" s="66">
        <v>1.87</v>
      </c>
      <c r="J315" s="66">
        <v>112</v>
      </c>
      <c r="K315" s="56">
        <v>1</v>
      </c>
      <c r="L315" s="56">
        <v>2</v>
      </c>
      <c r="M315" s="40">
        <f>VLOOKUP(L315,'Stratification Schemes'!$J$2:$L$3,2,TRUE)</f>
        <v>9.59</v>
      </c>
      <c r="N315" s="40">
        <f>VLOOKUP(L315,'Stratification Schemes'!$J$2:$L$3,3,TRUE)</f>
        <v>10.42</v>
      </c>
      <c r="O315" s="40">
        <f t="shared" si="37"/>
        <v>2</v>
      </c>
      <c r="P315" s="40" t="s">
        <v>38</v>
      </c>
    </row>
    <row r="316" spans="1:19" x14ac:dyDescent="0.25">
      <c r="A316" s="6">
        <v>41102</v>
      </c>
      <c r="B316" s="2">
        <v>0.41218749999999998</v>
      </c>
      <c r="C316" s="33">
        <f>A316+B316</f>
        <v>41102.412187499998</v>
      </c>
      <c r="D316" s="33">
        <f t="shared" si="34"/>
        <v>41102.375</v>
      </c>
      <c r="E316" s="37">
        <f t="shared" si="35"/>
        <v>9</v>
      </c>
      <c r="F316" s="33">
        <f t="shared" si="36"/>
        <v>41102.375</v>
      </c>
      <c r="G316" s="66" t="s">
        <v>16</v>
      </c>
      <c r="H316" s="57">
        <f>IF(G316="Up", 1, -1)</f>
        <v>1</v>
      </c>
      <c r="I316" s="66">
        <v>17.53</v>
      </c>
      <c r="J316" s="66">
        <v>68.599999999999994</v>
      </c>
      <c r="K316" s="56">
        <v>2</v>
      </c>
      <c r="L316" s="56">
        <v>2</v>
      </c>
      <c r="M316" s="40">
        <f>VLOOKUP(L316,'Stratification Schemes'!$J$2:$L$3,2,TRUE)</f>
        <v>9.59</v>
      </c>
      <c r="N316" s="40">
        <f>VLOOKUP(L316,'Stratification Schemes'!$J$2:$L$3,3,TRUE)</f>
        <v>10.42</v>
      </c>
      <c r="O316" s="40">
        <f t="shared" si="37"/>
        <v>2</v>
      </c>
      <c r="P316" s="40" t="s">
        <v>38</v>
      </c>
    </row>
    <row r="317" spans="1:19" x14ac:dyDescent="0.25">
      <c r="A317" s="6">
        <v>41102</v>
      </c>
      <c r="B317" s="2">
        <v>0.63406249999999997</v>
      </c>
      <c r="C317" s="33">
        <f t="shared" ref="C317:C326" si="40">B317+A317</f>
        <v>41102.634062500001</v>
      </c>
      <c r="D317" s="33">
        <f t="shared" si="34"/>
        <v>41102.625</v>
      </c>
      <c r="E317" s="37">
        <f t="shared" si="35"/>
        <v>15</v>
      </c>
      <c r="F317" s="33">
        <f t="shared" si="36"/>
        <v>41102.625</v>
      </c>
      <c r="G317" s="66" t="s">
        <v>16</v>
      </c>
      <c r="H317" s="57">
        <f t="shared" ref="H317:H322" si="41">IF(G317="Up", 1, -2)</f>
        <v>1</v>
      </c>
      <c r="I317" s="66">
        <v>4.93</v>
      </c>
      <c r="J317" s="66">
        <v>93.9</v>
      </c>
      <c r="K317" s="56">
        <v>1</v>
      </c>
      <c r="L317" s="56">
        <v>2</v>
      </c>
      <c r="M317" s="40">
        <f>VLOOKUP(L317,'Stratification Schemes'!$J$2:$L$3,2,TRUE)</f>
        <v>9.59</v>
      </c>
      <c r="N317" s="40">
        <f>VLOOKUP(L317,'Stratification Schemes'!$J$2:$L$3,3,TRUE)</f>
        <v>10.42</v>
      </c>
      <c r="O317" s="40">
        <f t="shared" si="37"/>
        <v>2</v>
      </c>
      <c r="P317" s="40" t="s">
        <v>38</v>
      </c>
    </row>
    <row r="318" spans="1:19" x14ac:dyDescent="0.25">
      <c r="A318" s="6">
        <v>41102</v>
      </c>
      <c r="B318" s="2">
        <v>0.71339120370370368</v>
      </c>
      <c r="C318" s="33">
        <f t="shared" si="40"/>
        <v>41102.713391203702</v>
      </c>
      <c r="D318" s="33">
        <f t="shared" si="34"/>
        <v>41102.708333333336</v>
      </c>
      <c r="E318" s="37">
        <f t="shared" si="35"/>
        <v>17</v>
      </c>
      <c r="F318" s="33">
        <f t="shared" si="36"/>
        <v>41102.75</v>
      </c>
      <c r="G318" s="66" t="s">
        <v>16</v>
      </c>
      <c r="H318" s="57">
        <f t="shared" si="41"/>
        <v>1</v>
      </c>
      <c r="I318" s="66">
        <v>7.03</v>
      </c>
      <c r="J318" s="66">
        <v>87.6</v>
      </c>
      <c r="K318" s="56">
        <v>1</v>
      </c>
      <c r="L318" s="56">
        <v>2</v>
      </c>
      <c r="M318" s="40">
        <f>VLOOKUP(L318,'Stratification Schemes'!$J$2:$L$3,2,TRUE)</f>
        <v>9.59</v>
      </c>
      <c r="N318" s="40">
        <f>VLOOKUP(L318,'Stratification Schemes'!$J$2:$L$3,3,TRUE)</f>
        <v>10.42</v>
      </c>
      <c r="O318" s="40">
        <f t="shared" si="37"/>
        <v>2</v>
      </c>
      <c r="P318" s="40" t="s">
        <v>38</v>
      </c>
    </row>
    <row r="319" spans="1:19" x14ac:dyDescent="0.25">
      <c r="A319" s="6">
        <v>41102</v>
      </c>
      <c r="B319" s="2">
        <v>0.71665509259259252</v>
      </c>
      <c r="C319" s="33">
        <f t="shared" si="40"/>
        <v>41102.71665509259</v>
      </c>
      <c r="D319" s="33">
        <f t="shared" si="34"/>
        <v>41102.708333333336</v>
      </c>
      <c r="E319" s="37">
        <f t="shared" si="35"/>
        <v>17</v>
      </c>
      <c r="F319" s="33">
        <f t="shared" si="36"/>
        <v>41102.75</v>
      </c>
      <c r="G319" s="66" t="s">
        <v>16</v>
      </c>
      <c r="H319" s="57">
        <f t="shared" si="41"/>
        <v>1</v>
      </c>
      <c r="I319" s="66">
        <v>3.06</v>
      </c>
      <c r="J319" s="66">
        <v>84.1</v>
      </c>
      <c r="K319" s="66">
        <v>1</v>
      </c>
      <c r="L319" s="66">
        <v>2</v>
      </c>
      <c r="M319" s="66">
        <f>VLOOKUP(L319,'Stratification Schemes'!$J$2:$L$3,2,TRUE)</f>
        <v>9.59</v>
      </c>
      <c r="N319" s="66">
        <f>VLOOKUP(L319,'Stratification Schemes'!$J$2:$L$3,3,TRUE)</f>
        <v>10.42</v>
      </c>
      <c r="O319" s="66">
        <f t="shared" si="37"/>
        <v>2</v>
      </c>
      <c r="P319" s="66" t="s">
        <v>38</v>
      </c>
    </row>
    <row r="320" spans="1:19" x14ac:dyDescent="0.25">
      <c r="A320" s="6">
        <v>41102</v>
      </c>
      <c r="B320" s="2">
        <v>0.79666666666666675</v>
      </c>
      <c r="C320" s="33">
        <f t="shared" si="40"/>
        <v>41102.796666666669</v>
      </c>
      <c r="D320" s="33">
        <f t="shared" si="34"/>
        <v>41102.791666666664</v>
      </c>
      <c r="E320" s="37">
        <f t="shared" si="35"/>
        <v>19</v>
      </c>
      <c r="F320" s="33">
        <f t="shared" si="36"/>
        <v>41102.75</v>
      </c>
      <c r="G320" s="66" t="s">
        <v>16</v>
      </c>
      <c r="H320" s="57">
        <f t="shared" si="41"/>
        <v>1</v>
      </c>
      <c r="I320" s="66">
        <v>5.96</v>
      </c>
      <c r="J320" s="66">
        <v>77.8</v>
      </c>
      <c r="K320" s="56">
        <v>1</v>
      </c>
      <c r="L320" s="56">
        <v>2</v>
      </c>
      <c r="M320" s="40">
        <f>VLOOKUP(L320,'Stratification Schemes'!$J$2:$L$3,2,TRUE)</f>
        <v>9.59</v>
      </c>
      <c r="N320" s="40">
        <f>VLOOKUP(L320,'Stratification Schemes'!$J$2:$L$3,3,TRUE)</f>
        <v>10.42</v>
      </c>
      <c r="O320" s="40">
        <f t="shared" si="37"/>
        <v>2</v>
      </c>
      <c r="P320" s="40" t="s">
        <v>38</v>
      </c>
    </row>
    <row r="321" spans="1:19" x14ac:dyDescent="0.25">
      <c r="A321" s="6">
        <v>41102</v>
      </c>
      <c r="B321" s="2">
        <v>0.8011342592592593</v>
      </c>
      <c r="C321" s="33">
        <f t="shared" si="40"/>
        <v>41102.801134259258</v>
      </c>
      <c r="D321" s="33">
        <f t="shared" si="34"/>
        <v>41102.791666666664</v>
      </c>
      <c r="E321" s="37">
        <f t="shared" si="35"/>
        <v>19</v>
      </c>
      <c r="F321" s="33">
        <f t="shared" si="36"/>
        <v>41102.75</v>
      </c>
      <c r="G321" s="66" t="s">
        <v>16</v>
      </c>
      <c r="H321" s="57">
        <f t="shared" si="41"/>
        <v>1</v>
      </c>
      <c r="I321" s="66">
        <v>7.74</v>
      </c>
      <c r="J321" s="66">
        <v>80.8</v>
      </c>
      <c r="K321" s="56">
        <v>1</v>
      </c>
      <c r="L321" s="56">
        <v>2</v>
      </c>
      <c r="M321" s="40">
        <f>VLOOKUP(L321,'Stratification Schemes'!$J$2:$L$3,2,TRUE)</f>
        <v>9.59</v>
      </c>
      <c r="N321" s="40">
        <f>VLOOKUP(L321,'Stratification Schemes'!$J$2:$L$3,3,TRUE)</f>
        <v>10.42</v>
      </c>
      <c r="O321" s="40">
        <f t="shared" si="37"/>
        <v>2</v>
      </c>
      <c r="P321" s="40" t="s">
        <v>38</v>
      </c>
    </row>
    <row r="322" spans="1:19" x14ac:dyDescent="0.25">
      <c r="A322" s="6">
        <v>41102</v>
      </c>
      <c r="B322" s="2">
        <v>0.82240740740740748</v>
      </c>
      <c r="C322" s="33">
        <f t="shared" si="40"/>
        <v>41102.82240740741</v>
      </c>
      <c r="D322" s="33">
        <f t="shared" ref="D322:D385" si="42">A322+(1/24)*E322</f>
        <v>41102.791666666664</v>
      </c>
      <c r="E322" s="37">
        <f t="shared" ref="E322:E385" si="43">VALUE(TEXT(C322,"hh"))</f>
        <v>19</v>
      </c>
      <c r="F322" s="33">
        <f t="shared" ref="F322:F385" si="44">MROUND(C322,0.125)</f>
        <v>41102.875</v>
      </c>
      <c r="G322" s="66" t="s">
        <v>16</v>
      </c>
      <c r="H322" s="57">
        <f t="shared" si="41"/>
        <v>1</v>
      </c>
      <c r="I322" s="66">
        <v>1.91</v>
      </c>
      <c r="J322" s="66">
        <v>125.4</v>
      </c>
      <c r="K322" s="56">
        <v>1</v>
      </c>
      <c r="L322" s="56">
        <v>2</v>
      </c>
      <c r="M322" s="40">
        <f>VLOOKUP(L322,'Stratification Schemes'!$J$2:$L$3,2,TRUE)</f>
        <v>9.59</v>
      </c>
      <c r="N322" s="40">
        <f>VLOOKUP(L322,'Stratification Schemes'!$J$2:$L$3,3,TRUE)</f>
        <v>10.42</v>
      </c>
      <c r="O322" s="40">
        <f t="shared" ref="O322:O385" si="45">IF(AND(I322&gt;M322,I322&lt;N322),1*H322,2*H322)</f>
        <v>2</v>
      </c>
      <c r="P322" s="40" t="s">
        <v>38</v>
      </c>
    </row>
    <row r="323" spans="1:19" x14ac:dyDescent="0.25">
      <c r="A323" s="61">
        <v>41104</v>
      </c>
      <c r="B323" s="2">
        <v>9.2418981481481477E-2</v>
      </c>
      <c r="C323" s="33">
        <f t="shared" si="40"/>
        <v>41104.092418981483</v>
      </c>
      <c r="D323" s="33">
        <f t="shared" si="42"/>
        <v>41104.083333333336</v>
      </c>
      <c r="E323" s="37">
        <f t="shared" si="43"/>
        <v>2</v>
      </c>
      <c r="F323" s="33">
        <f t="shared" si="44"/>
        <v>41104.125</v>
      </c>
      <c r="G323" s="66" t="s">
        <v>16</v>
      </c>
      <c r="H323" s="57">
        <f t="shared" ref="H323:H386" si="46">IF(G323="Up", 1, -1)</f>
        <v>1</v>
      </c>
      <c r="I323" s="66">
        <v>2.92</v>
      </c>
      <c r="J323" s="66">
        <v>82.8</v>
      </c>
      <c r="K323" s="56">
        <v>1</v>
      </c>
      <c r="L323" s="56">
        <v>2</v>
      </c>
      <c r="M323" s="40">
        <f>VLOOKUP(L323,'Stratification Schemes'!$J$2:$L$3,2,TRUE)</f>
        <v>9.59</v>
      </c>
      <c r="N323" s="40">
        <f>VLOOKUP(L323,'Stratification Schemes'!$J$2:$L$3,3,TRUE)</f>
        <v>10.42</v>
      </c>
      <c r="O323" s="40">
        <f t="shared" si="45"/>
        <v>2</v>
      </c>
      <c r="P323" s="40" t="s">
        <v>38</v>
      </c>
    </row>
    <row r="324" spans="1:19" x14ac:dyDescent="0.25">
      <c r="A324" s="59">
        <v>41104</v>
      </c>
      <c r="B324" s="2">
        <v>0.1350925925925926</v>
      </c>
      <c r="C324" s="33">
        <f t="shared" si="40"/>
        <v>41104.135092592594</v>
      </c>
      <c r="D324" s="33">
        <f t="shared" si="42"/>
        <v>41104.125</v>
      </c>
      <c r="E324" s="37">
        <f t="shared" si="43"/>
        <v>3</v>
      </c>
      <c r="F324" s="33">
        <f t="shared" si="44"/>
        <v>41104.125</v>
      </c>
      <c r="G324" s="66" t="s">
        <v>16</v>
      </c>
      <c r="H324" s="57">
        <f t="shared" si="46"/>
        <v>1</v>
      </c>
      <c r="I324" s="66">
        <v>8.92</v>
      </c>
      <c r="J324" s="66">
        <v>67.3</v>
      </c>
      <c r="K324" s="56">
        <v>1</v>
      </c>
      <c r="L324" s="56">
        <v>2</v>
      </c>
      <c r="M324" s="40">
        <f>VLOOKUP(L324,'Stratification Schemes'!$J$2:$L$3,2,TRUE)</f>
        <v>9.59</v>
      </c>
      <c r="N324" s="40">
        <f>VLOOKUP(L324,'Stratification Schemes'!$J$2:$L$3,3,TRUE)</f>
        <v>10.42</v>
      </c>
      <c r="O324" s="40">
        <f t="shared" si="45"/>
        <v>2</v>
      </c>
      <c r="P324" s="40" t="s">
        <v>38</v>
      </c>
    </row>
    <row r="325" spans="1:19" x14ac:dyDescent="0.25">
      <c r="A325" s="59">
        <v>41104</v>
      </c>
      <c r="B325" s="2">
        <v>0.21549768518518519</v>
      </c>
      <c r="C325" s="33">
        <f t="shared" si="40"/>
        <v>41104.215497685182</v>
      </c>
      <c r="D325" s="33">
        <f t="shared" si="42"/>
        <v>41104.208333333336</v>
      </c>
      <c r="E325" s="37">
        <f t="shared" si="43"/>
        <v>5</v>
      </c>
      <c r="F325" s="33">
        <f t="shared" si="44"/>
        <v>41104.25</v>
      </c>
      <c r="G325" s="66" t="s">
        <v>16</v>
      </c>
      <c r="H325" s="57">
        <f t="shared" si="46"/>
        <v>1</v>
      </c>
      <c r="I325" s="66">
        <v>2.4</v>
      </c>
      <c r="J325" s="66">
        <v>84.8</v>
      </c>
      <c r="K325" s="66">
        <v>1</v>
      </c>
      <c r="L325" s="66">
        <v>2</v>
      </c>
      <c r="M325" s="66">
        <f>VLOOKUP(L325,'Stratification Schemes'!$J$2:$L$3,2,TRUE)</f>
        <v>9.59</v>
      </c>
      <c r="N325" s="66">
        <f>VLOOKUP(L325,'Stratification Schemes'!$J$2:$L$3,3,TRUE)</f>
        <v>10.42</v>
      </c>
      <c r="O325" s="66">
        <f t="shared" si="45"/>
        <v>2</v>
      </c>
      <c r="P325" s="66" t="s">
        <v>38</v>
      </c>
    </row>
    <row r="326" spans="1:19" x14ac:dyDescent="0.25">
      <c r="A326" s="59">
        <v>41104</v>
      </c>
      <c r="B326" s="2">
        <v>0.29540509259259257</v>
      </c>
      <c r="C326" s="33">
        <f t="shared" si="40"/>
        <v>41104.295405092591</v>
      </c>
      <c r="D326" s="33">
        <f t="shared" si="42"/>
        <v>41104.291666666664</v>
      </c>
      <c r="E326" s="37">
        <f t="shared" si="43"/>
        <v>7</v>
      </c>
      <c r="F326" s="33">
        <f t="shared" si="44"/>
        <v>41104.25</v>
      </c>
      <c r="G326" s="66" t="s">
        <v>16</v>
      </c>
      <c r="H326" s="57">
        <f t="shared" si="46"/>
        <v>1</v>
      </c>
      <c r="I326" s="66">
        <v>4.3600000000000003</v>
      </c>
      <c r="J326" s="66">
        <v>96.9</v>
      </c>
      <c r="K326" s="56">
        <v>1</v>
      </c>
      <c r="L326" s="56">
        <v>2</v>
      </c>
      <c r="M326" s="40">
        <f>VLOOKUP(L326,'Stratification Schemes'!$J$2:$L$3,2,TRUE)</f>
        <v>9.59</v>
      </c>
      <c r="N326" s="40">
        <f>VLOOKUP(L326,'Stratification Schemes'!$J$2:$L$3,3,TRUE)</f>
        <v>10.42</v>
      </c>
      <c r="O326" s="40">
        <f t="shared" si="45"/>
        <v>2</v>
      </c>
      <c r="P326" s="40" t="s">
        <v>38</v>
      </c>
    </row>
    <row r="327" spans="1:19" x14ac:dyDescent="0.25">
      <c r="A327" s="14">
        <v>41104</v>
      </c>
      <c r="B327" s="13">
        <v>0.34819444444444447</v>
      </c>
      <c r="C327" s="33">
        <f>A327+B327</f>
        <v>41104.348194444443</v>
      </c>
      <c r="D327" s="33">
        <f t="shared" si="42"/>
        <v>41104.333333333336</v>
      </c>
      <c r="E327" s="37">
        <f t="shared" si="43"/>
        <v>8</v>
      </c>
      <c r="F327" s="33">
        <f t="shared" si="44"/>
        <v>41104.375</v>
      </c>
      <c r="G327" s="66" t="s">
        <v>16</v>
      </c>
      <c r="H327" s="57">
        <f t="shared" si="46"/>
        <v>1</v>
      </c>
      <c r="I327" s="66">
        <v>13.64</v>
      </c>
      <c r="J327" s="66">
        <v>64.099999999999994</v>
      </c>
      <c r="K327" s="56">
        <v>2</v>
      </c>
      <c r="L327" s="56">
        <v>2</v>
      </c>
      <c r="M327" s="40">
        <f>VLOOKUP(L327,'Stratification Schemes'!$J$2:$L$3,2,TRUE)</f>
        <v>9.59</v>
      </c>
      <c r="N327" s="40">
        <f>VLOOKUP(L327,'Stratification Schemes'!$J$2:$L$3,3,TRUE)</f>
        <v>10.42</v>
      </c>
      <c r="O327" s="40">
        <f t="shared" si="45"/>
        <v>2</v>
      </c>
      <c r="P327" s="40" t="s">
        <v>38</v>
      </c>
    </row>
    <row r="328" spans="1:19" x14ac:dyDescent="0.25">
      <c r="A328" s="59">
        <v>41104</v>
      </c>
      <c r="B328" s="2">
        <v>0.67562500000000003</v>
      </c>
      <c r="C328" s="33">
        <f>B328+A328</f>
        <v>41104.675625000003</v>
      </c>
      <c r="D328" s="33">
        <f t="shared" si="42"/>
        <v>41104.666666666664</v>
      </c>
      <c r="E328" s="37">
        <f t="shared" si="43"/>
        <v>16</v>
      </c>
      <c r="F328" s="33">
        <f t="shared" si="44"/>
        <v>41104.625</v>
      </c>
      <c r="G328" s="66" t="s">
        <v>16</v>
      </c>
      <c r="H328" s="57">
        <f t="shared" si="46"/>
        <v>1</v>
      </c>
      <c r="I328" s="66">
        <v>4.38</v>
      </c>
      <c r="J328" s="66">
        <v>59.5</v>
      </c>
      <c r="K328" s="56">
        <v>1</v>
      </c>
      <c r="L328" s="56">
        <v>2</v>
      </c>
      <c r="M328" s="40">
        <f>VLOOKUP(L328,'Stratification Schemes'!$J$2:$L$3,2,TRUE)</f>
        <v>9.59</v>
      </c>
      <c r="N328" s="40">
        <f>VLOOKUP(L328,'Stratification Schemes'!$J$2:$L$3,3,TRUE)</f>
        <v>10.42</v>
      </c>
      <c r="O328" s="40">
        <f t="shared" si="45"/>
        <v>2</v>
      </c>
      <c r="P328" s="40" t="s">
        <v>38</v>
      </c>
    </row>
    <row r="329" spans="1:19" x14ac:dyDescent="0.25">
      <c r="A329" s="14">
        <v>41104</v>
      </c>
      <c r="B329" s="13">
        <v>0.68605324074074081</v>
      </c>
      <c r="C329" s="33">
        <f>A329+B329</f>
        <v>41104.686053240737</v>
      </c>
      <c r="D329" s="33">
        <f t="shared" si="42"/>
        <v>41104.666666666664</v>
      </c>
      <c r="E329" s="37">
        <f t="shared" si="43"/>
        <v>16</v>
      </c>
      <c r="F329" s="33">
        <f t="shared" si="44"/>
        <v>41104.625</v>
      </c>
      <c r="G329" s="66" t="s">
        <v>16</v>
      </c>
      <c r="H329" s="57">
        <f t="shared" si="46"/>
        <v>1</v>
      </c>
      <c r="I329" s="66">
        <v>11.38</v>
      </c>
      <c r="J329" s="66">
        <v>72.099999999999994</v>
      </c>
      <c r="K329" s="56">
        <v>2</v>
      </c>
      <c r="L329" s="56">
        <v>2</v>
      </c>
      <c r="M329" s="40">
        <f>VLOOKUP(L329,'Stratification Schemes'!$J$2:$L$3,2,TRUE)</f>
        <v>9.59</v>
      </c>
      <c r="N329" s="40">
        <f>VLOOKUP(L329,'Stratification Schemes'!$J$2:$L$3,3,TRUE)</f>
        <v>10.42</v>
      </c>
      <c r="O329" s="40">
        <f t="shared" si="45"/>
        <v>2</v>
      </c>
      <c r="P329" s="40" t="s">
        <v>38</v>
      </c>
    </row>
    <row r="330" spans="1:19" x14ac:dyDescent="0.25">
      <c r="A330" s="59">
        <v>41104</v>
      </c>
      <c r="B330" s="2">
        <v>0.77953703703703703</v>
      </c>
      <c r="C330" s="33">
        <f t="shared" ref="C330:C361" si="47">B330+A330</f>
        <v>41104.779537037037</v>
      </c>
      <c r="D330" s="33">
        <f t="shared" si="42"/>
        <v>41104.75</v>
      </c>
      <c r="E330" s="37">
        <f t="shared" si="43"/>
        <v>18</v>
      </c>
      <c r="F330" s="33">
        <f t="shared" si="44"/>
        <v>41104.75</v>
      </c>
      <c r="G330" s="66" t="s">
        <v>16</v>
      </c>
      <c r="H330" s="57">
        <f t="shared" si="46"/>
        <v>1</v>
      </c>
      <c r="I330" s="66">
        <v>3.09</v>
      </c>
      <c r="J330" s="66">
        <v>82.7</v>
      </c>
      <c r="K330" s="56">
        <v>1</v>
      </c>
      <c r="L330" s="56">
        <v>2</v>
      </c>
      <c r="M330" s="40">
        <f>VLOOKUP(L330,'Stratification Schemes'!$J$2:$L$3,2,TRUE)</f>
        <v>9.59</v>
      </c>
      <c r="N330" s="40">
        <f>VLOOKUP(L330,'Stratification Schemes'!$J$2:$L$3,3,TRUE)</f>
        <v>10.42</v>
      </c>
      <c r="O330" s="40">
        <f t="shared" si="45"/>
        <v>2</v>
      </c>
      <c r="P330" s="40" t="s">
        <v>38</v>
      </c>
    </row>
    <row r="331" spans="1:19" x14ac:dyDescent="0.25">
      <c r="A331" s="59">
        <v>41104</v>
      </c>
      <c r="B331" s="2">
        <v>0.79296296296296298</v>
      </c>
      <c r="C331" s="33">
        <f t="shared" si="47"/>
        <v>41104.792962962965</v>
      </c>
      <c r="D331" s="33">
        <f t="shared" si="42"/>
        <v>41104.791666666664</v>
      </c>
      <c r="E331" s="37">
        <f t="shared" si="43"/>
        <v>19</v>
      </c>
      <c r="F331" s="33">
        <f t="shared" si="44"/>
        <v>41104.75</v>
      </c>
      <c r="G331" s="66" t="s">
        <v>16</v>
      </c>
      <c r="H331" s="57">
        <f t="shared" si="46"/>
        <v>1</v>
      </c>
      <c r="I331" s="66">
        <v>7.13</v>
      </c>
      <c r="J331" s="66">
        <v>85.1</v>
      </c>
      <c r="K331" s="66">
        <v>1</v>
      </c>
      <c r="L331" s="66">
        <v>2</v>
      </c>
      <c r="M331" s="66">
        <f>VLOOKUP(L331,'Stratification Schemes'!$J$2:$L$3,2,TRUE)</f>
        <v>9.59</v>
      </c>
      <c r="N331" s="66">
        <f>VLOOKUP(L331,'Stratification Schemes'!$J$2:$L$3,3,TRUE)</f>
        <v>10.42</v>
      </c>
      <c r="O331" s="66">
        <f t="shared" si="45"/>
        <v>2</v>
      </c>
      <c r="P331" s="66" t="s">
        <v>38</v>
      </c>
    </row>
    <row r="332" spans="1:19" x14ac:dyDescent="0.25">
      <c r="A332" s="59">
        <v>41104</v>
      </c>
      <c r="B332" s="2">
        <v>0.87131944444444442</v>
      </c>
      <c r="C332" s="33">
        <f t="shared" si="47"/>
        <v>41104.871319444443</v>
      </c>
      <c r="D332" s="33">
        <f t="shared" si="42"/>
        <v>41104.833333333336</v>
      </c>
      <c r="E332" s="37">
        <f t="shared" si="43"/>
        <v>20</v>
      </c>
      <c r="F332" s="33">
        <f t="shared" si="44"/>
        <v>41104.875</v>
      </c>
      <c r="G332" s="66" t="s">
        <v>16</v>
      </c>
      <c r="H332" s="57">
        <f t="shared" si="46"/>
        <v>1</v>
      </c>
      <c r="I332" s="66">
        <v>17.32</v>
      </c>
      <c r="J332" s="66">
        <v>106.7</v>
      </c>
      <c r="K332" s="66">
        <v>2</v>
      </c>
      <c r="L332" s="66">
        <v>2</v>
      </c>
      <c r="M332" s="66">
        <f>VLOOKUP(L332,'Stratification Schemes'!$J$2:$L$3,2,TRUE)</f>
        <v>9.59</v>
      </c>
      <c r="N332" s="66">
        <f>VLOOKUP(L332,'Stratification Schemes'!$J$2:$L$3,3,TRUE)</f>
        <v>10.42</v>
      </c>
      <c r="O332" s="66">
        <f t="shared" si="45"/>
        <v>2</v>
      </c>
      <c r="P332" s="66" t="s">
        <v>38</v>
      </c>
    </row>
    <row r="333" spans="1:19" x14ac:dyDescent="0.25">
      <c r="A333" s="59">
        <v>41104</v>
      </c>
      <c r="B333" s="2">
        <v>0.90395833333333331</v>
      </c>
      <c r="C333" s="33">
        <f t="shared" si="47"/>
        <v>41104.903958333336</v>
      </c>
      <c r="D333" s="33">
        <f t="shared" si="42"/>
        <v>41104.875</v>
      </c>
      <c r="E333" s="37">
        <f t="shared" si="43"/>
        <v>21</v>
      </c>
      <c r="F333" s="33">
        <f t="shared" si="44"/>
        <v>41104.875</v>
      </c>
      <c r="G333" s="66" t="s">
        <v>16</v>
      </c>
      <c r="H333" s="57">
        <f t="shared" si="46"/>
        <v>1</v>
      </c>
      <c r="I333" s="66">
        <v>1.88</v>
      </c>
      <c r="J333" s="66">
        <v>116.9</v>
      </c>
      <c r="K333" s="56">
        <v>1</v>
      </c>
      <c r="L333" s="56">
        <v>2</v>
      </c>
      <c r="M333" s="40">
        <f>VLOOKUP(L333,'Stratification Schemes'!$J$2:$L$3,2,TRUE)</f>
        <v>9.59</v>
      </c>
      <c r="N333" s="40">
        <f>VLOOKUP(L333,'Stratification Schemes'!$J$2:$L$3,3,TRUE)</f>
        <v>10.42</v>
      </c>
      <c r="O333" s="40">
        <f t="shared" si="45"/>
        <v>2</v>
      </c>
      <c r="P333" s="40" t="s">
        <v>38</v>
      </c>
    </row>
    <row r="334" spans="1:19" x14ac:dyDescent="0.25">
      <c r="A334" s="59">
        <v>41104</v>
      </c>
      <c r="B334" s="2">
        <v>0.99802083333333336</v>
      </c>
      <c r="C334" s="33">
        <f t="shared" si="47"/>
        <v>41104.998020833336</v>
      </c>
      <c r="D334" s="33">
        <f t="shared" si="42"/>
        <v>41104.958333333336</v>
      </c>
      <c r="E334" s="37">
        <f t="shared" si="43"/>
        <v>23</v>
      </c>
      <c r="F334" s="33">
        <f t="shared" si="44"/>
        <v>41105</v>
      </c>
      <c r="G334" s="66" t="s">
        <v>16</v>
      </c>
      <c r="H334" s="57">
        <f t="shared" si="46"/>
        <v>1</v>
      </c>
      <c r="I334" s="66">
        <v>13.68</v>
      </c>
      <c r="J334" s="66">
        <v>79.8</v>
      </c>
      <c r="K334" s="56">
        <v>2</v>
      </c>
      <c r="L334" s="56">
        <v>2</v>
      </c>
      <c r="M334" s="40">
        <f>VLOOKUP(L334,'Stratification Schemes'!$J$2:$L$3,2,TRUE)</f>
        <v>9.59</v>
      </c>
      <c r="N334" s="40">
        <f>VLOOKUP(L334,'Stratification Schemes'!$J$2:$L$3,3,TRUE)</f>
        <v>10.42</v>
      </c>
      <c r="O334" s="40">
        <f t="shared" si="45"/>
        <v>2</v>
      </c>
      <c r="P334" s="40" t="s">
        <v>38</v>
      </c>
    </row>
    <row r="335" spans="1:19" x14ac:dyDescent="0.25">
      <c r="A335" s="59">
        <v>41105</v>
      </c>
      <c r="B335" s="2">
        <v>1.9293981481481485E-2</v>
      </c>
      <c r="C335" s="33">
        <f t="shared" si="47"/>
        <v>41105.019293981481</v>
      </c>
      <c r="D335" s="33">
        <f t="shared" si="42"/>
        <v>41105</v>
      </c>
      <c r="E335" s="37">
        <f t="shared" si="43"/>
        <v>0</v>
      </c>
      <c r="F335" s="33">
        <f t="shared" si="44"/>
        <v>41105</v>
      </c>
      <c r="G335" s="66" t="s">
        <v>16</v>
      </c>
      <c r="H335" s="57">
        <f t="shared" si="46"/>
        <v>1</v>
      </c>
      <c r="I335" s="66">
        <v>12.25</v>
      </c>
      <c r="J335" s="66">
        <v>67.2</v>
      </c>
      <c r="K335" s="56">
        <v>2</v>
      </c>
      <c r="L335" s="56">
        <v>2</v>
      </c>
      <c r="M335" s="40">
        <f>VLOOKUP(L335,'Stratification Schemes'!$J$2:$L$3,2,TRUE)</f>
        <v>9.59</v>
      </c>
      <c r="N335" s="40">
        <f>VLOOKUP(L335,'Stratification Schemes'!$J$2:$L$3,3,TRUE)</f>
        <v>10.42</v>
      </c>
      <c r="O335" s="40">
        <f t="shared" si="45"/>
        <v>2</v>
      </c>
      <c r="P335" s="40" t="s">
        <v>38</v>
      </c>
    </row>
    <row r="336" spans="1:19" x14ac:dyDescent="0.25">
      <c r="A336" s="59">
        <v>41105</v>
      </c>
      <c r="B336" s="2">
        <v>4.3067129629629629E-2</v>
      </c>
      <c r="C336" s="33">
        <f t="shared" si="47"/>
        <v>41105.043067129627</v>
      </c>
      <c r="D336" s="33">
        <f t="shared" si="42"/>
        <v>41105.041666666664</v>
      </c>
      <c r="E336" s="37">
        <f t="shared" si="43"/>
        <v>1</v>
      </c>
      <c r="F336" s="33">
        <f t="shared" si="44"/>
        <v>41105</v>
      </c>
      <c r="G336" s="66" t="s">
        <v>16</v>
      </c>
      <c r="H336" s="57">
        <f t="shared" si="46"/>
        <v>1</v>
      </c>
      <c r="I336" s="66">
        <v>8.36</v>
      </c>
      <c r="J336" s="66">
        <v>73</v>
      </c>
      <c r="K336" s="56">
        <v>1</v>
      </c>
      <c r="L336" s="56">
        <v>2</v>
      </c>
      <c r="M336" s="40">
        <f>VLOOKUP(L336,'Stratification Schemes'!$J$2:$L$3,2,TRUE)</f>
        <v>9.59</v>
      </c>
      <c r="N336" s="40">
        <f>VLOOKUP(L336,'Stratification Schemes'!$J$2:$L$3,3,TRUE)</f>
        <v>10.42</v>
      </c>
      <c r="O336" s="40">
        <f t="shared" si="45"/>
        <v>2</v>
      </c>
      <c r="P336" s="40" t="s">
        <v>38</v>
      </c>
      <c r="Q336"/>
      <c r="R336"/>
      <c r="S336"/>
    </row>
    <row r="337" spans="1:16" x14ac:dyDescent="0.25">
      <c r="A337" s="59">
        <v>41105</v>
      </c>
      <c r="B337" s="2">
        <v>6.8576388888888895E-2</v>
      </c>
      <c r="C337" s="33">
        <f t="shared" si="47"/>
        <v>41105.068576388891</v>
      </c>
      <c r="D337" s="33">
        <f t="shared" si="42"/>
        <v>41105.041666666664</v>
      </c>
      <c r="E337" s="37">
        <f t="shared" si="43"/>
        <v>1</v>
      </c>
      <c r="F337" s="33">
        <f t="shared" si="44"/>
        <v>41105.125</v>
      </c>
      <c r="G337" s="66" t="s">
        <v>16</v>
      </c>
      <c r="H337" s="57">
        <f t="shared" si="46"/>
        <v>1</v>
      </c>
      <c r="I337" s="66">
        <v>3.75</v>
      </c>
      <c r="J337" s="66">
        <v>77.900000000000006</v>
      </c>
      <c r="K337" s="56">
        <v>1</v>
      </c>
      <c r="L337" s="56">
        <v>2</v>
      </c>
      <c r="M337" s="40">
        <f>VLOOKUP(L337,'Stratification Schemes'!$J$2:$L$3,2,TRUE)</f>
        <v>9.59</v>
      </c>
      <c r="N337" s="40">
        <f>VLOOKUP(L337,'Stratification Schemes'!$J$2:$L$3,3,TRUE)</f>
        <v>10.42</v>
      </c>
      <c r="O337" s="40">
        <f t="shared" si="45"/>
        <v>2</v>
      </c>
      <c r="P337" s="40" t="s">
        <v>38</v>
      </c>
    </row>
    <row r="338" spans="1:16" x14ac:dyDescent="0.25">
      <c r="A338" s="59">
        <v>41105</v>
      </c>
      <c r="B338" s="2">
        <v>0.19136574074074075</v>
      </c>
      <c r="C338" s="33">
        <f t="shared" si="47"/>
        <v>41105.191365740742</v>
      </c>
      <c r="D338" s="33">
        <f t="shared" si="42"/>
        <v>41105.166666666664</v>
      </c>
      <c r="E338" s="37">
        <f t="shared" si="43"/>
        <v>4</v>
      </c>
      <c r="F338" s="33">
        <f t="shared" si="44"/>
        <v>41105.25</v>
      </c>
      <c r="G338" s="66" t="s">
        <v>16</v>
      </c>
      <c r="H338" s="57">
        <f t="shared" si="46"/>
        <v>1</v>
      </c>
      <c r="I338" s="66">
        <v>3.18</v>
      </c>
      <c r="J338" s="66">
        <v>73.599999999999994</v>
      </c>
      <c r="K338" s="56">
        <v>1</v>
      </c>
      <c r="L338" s="56">
        <v>2</v>
      </c>
      <c r="M338" s="40">
        <f>VLOOKUP(L338,'Stratification Schemes'!$J$2:$L$3,2,TRUE)</f>
        <v>9.59</v>
      </c>
      <c r="N338" s="40">
        <f>VLOOKUP(L338,'Stratification Schemes'!$J$2:$L$3,3,TRUE)</f>
        <v>10.42</v>
      </c>
      <c r="O338" s="40">
        <f t="shared" si="45"/>
        <v>2</v>
      </c>
      <c r="P338" s="40" t="s">
        <v>38</v>
      </c>
    </row>
    <row r="339" spans="1:16" x14ac:dyDescent="0.25">
      <c r="A339" s="59">
        <v>41105</v>
      </c>
      <c r="B339" s="2">
        <v>0.21428240740740742</v>
      </c>
      <c r="C339" s="33">
        <f t="shared" si="47"/>
        <v>41105.214282407411</v>
      </c>
      <c r="D339" s="33">
        <f t="shared" si="42"/>
        <v>41105.208333333336</v>
      </c>
      <c r="E339" s="37">
        <f t="shared" si="43"/>
        <v>5</v>
      </c>
      <c r="F339" s="33">
        <f t="shared" si="44"/>
        <v>41105.25</v>
      </c>
      <c r="G339" s="66" t="s">
        <v>16</v>
      </c>
      <c r="H339" s="57">
        <f t="shared" si="46"/>
        <v>1</v>
      </c>
      <c r="I339" s="66">
        <v>1.87</v>
      </c>
      <c r="J339" s="66">
        <v>99.7</v>
      </c>
      <c r="K339" s="66">
        <v>1</v>
      </c>
      <c r="L339" s="66">
        <v>2</v>
      </c>
      <c r="M339" s="66">
        <f>VLOOKUP(L339,'Stratification Schemes'!$J$2:$L$3,2,TRUE)</f>
        <v>9.59</v>
      </c>
      <c r="N339" s="66">
        <f>VLOOKUP(L339,'Stratification Schemes'!$J$2:$L$3,3,TRUE)</f>
        <v>10.42</v>
      </c>
      <c r="O339" s="66">
        <f t="shared" si="45"/>
        <v>2</v>
      </c>
      <c r="P339" s="66" t="s">
        <v>38</v>
      </c>
    </row>
    <row r="340" spans="1:16" x14ac:dyDescent="0.25">
      <c r="A340" s="59">
        <v>41105</v>
      </c>
      <c r="B340" s="2">
        <v>0.52335648148148151</v>
      </c>
      <c r="C340" s="33">
        <f t="shared" si="47"/>
        <v>41105.523356481484</v>
      </c>
      <c r="D340" s="33">
        <f t="shared" si="42"/>
        <v>41105.5</v>
      </c>
      <c r="E340" s="37">
        <f t="shared" si="43"/>
        <v>12</v>
      </c>
      <c r="F340" s="33">
        <f t="shared" si="44"/>
        <v>41105.5</v>
      </c>
      <c r="G340" s="66" t="s">
        <v>16</v>
      </c>
      <c r="H340" s="57">
        <f t="shared" si="46"/>
        <v>1</v>
      </c>
      <c r="I340" s="66">
        <v>4.47</v>
      </c>
      <c r="J340" s="66">
        <v>60.1</v>
      </c>
      <c r="K340" s="66">
        <v>1</v>
      </c>
      <c r="L340" s="66">
        <v>2</v>
      </c>
      <c r="M340" s="66">
        <f>VLOOKUP(L340,'Stratification Schemes'!$J$2:$L$3,2,TRUE)</f>
        <v>9.59</v>
      </c>
      <c r="N340" s="66">
        <f>VLOOKUP(L340,'Stratification Schemes'!$J$2:$L$3,3,TRUE)</f>
        <v>10.42</v>
      </c>
      <c r="O340" s="66">
        <f t="shared" si="45"/>
        <v>2</v>
      </c>
      <c r="P340" s="66" t="s">
        <v>38</v>
      </c>
    </row>
    <row r="341" spans="1:16" x14ac:dyDescent="0.25">
      <c r="A341" s="59">
        <v>41105</v>
      </c>
      <c r="B341" s="2">
        <v>0.5257060185185185</v>
      </c>
      <c r="C341" s="33">
        <f t="shared" si="47"/>
        <v>41105.525706018518</v>
      </c>
      <c r="D341" s="33">
        <f t="shared" si="42"/>
        <v>41105.5</v>
      </c>
      <c r="E341" s="37">
        <f t="shared" si="43"/>
        <v>12</v>
      </c>
      <c r="F341" s="33">
        <f t="shared" si="44"/>
        <v>41105.5</v>
      </c>
      <c r="G341" s="66" t="s">
        <v>16</v>
      </c>
      <c r="H341" s="57">
        <f t="shared" si="46"/>
        <v>1</v>
      </c>
      <c r="I341" s="66">
        <v>3.08</v>
      </c>
      <c r="J341" s="66">
        <v>88.6</v>
      </c>
      <c r="K341" s="56">
        <v>1</v>
      </c>
      <c r="L341" s="56">
        <v>2</v>
      </c>
      <c r="M341" s="40">
        <f>VLOOKUP(L341,'Stratification Schemes'!$J$2:$L$3,2,TRUE)</f>
        <v>9.59</v>
      </c>
      <c r="N341" s="40">
        <f>VLOOKUP(L341,'Stratification Schemes'!$J$2:$L$3,3,TRUE)</f>
        <v>10.42</v>
      </c>
      <c r="O341" s="40">
        <f t="shared" si="45"/>
        <v>2</v>
      </c>
      <c r="P341" s="40" t="s">
        <v>38</v>
      </c>
    </row>
    <row r="342" spans="1:16" x14ac:dyDescent="0.25">
      <c r="A342" s="59">
        <v>41105</v>
      </c>
      <c r="B342" s="2">
        <v>0.54398148148148151</v>
      </c>
      <c r="C342" s="33">
        <f t="shared" si="47"/>
        <v>41105.543981481482</v>
      </c>
      <c r="D342" s="33">
        <f t="shared" si="42"/>
        <v>41105.541666666664</v>
      </c>
      <c r="E342" s="37">
        <f t="shared" si="43"/>
        <v>13</v>
      </c>
      <c r="F342" s="33">
        <f t="shared" si="44"/>
        <v>41105.5</v>
      </c>
      <c r="G342" s="66" t="s">
        <v>16</v>
      </c>
      <c r="H342" s="57">
        <f t="shared" si="46"/>
        <v>1</v>
      </c>
      <c r="I342" s="66">
        <v>2.0499999999999998</v>
      </c>
      <c r="J342" s="66">
        <v>122.1</v>
      </c>
      <c r="K342" s="56">
        <v>1</v>
      </c>
      <c r="L342" s="56">
        <v>2</v>
      </c>
      <c r="M342" s="40">
        <f>VLOOKUP(L342,'Stratification Schemes'!$J$2:$L$3,2,TRUE)</f>
        <v>9.59</v>
      </c>
      <c r="N342" s="40">
        <f>VLOOKUP(L342,'Stratification Schemes'!$J$2:$L$3,3,TRUE)</f>
        <v>10.42</v>
      </c>
      <c r="O342" s="40">
        <f t="shared" si="45"/>
        <v>2</v>
      </c>
      <c r="P342" s="40" t="s">
        <v>38</v>
      </c>
    </row>
    <row r="343" spans="1:16" x14ac:dyDescent="0.25">
      <c r="A343" s="59">
        <v>41105</v>
      </c>
      <c r="B343" s="2">
        <v>0.59251157407407407</v>
      </c>
      <c r="C343" s="33">
        <f t="shared" si="47"/>
        <v>41105.592511574076</v>
      </c>
      <c r="D343" s="33">
        <f t="shared" si="42"/>
        <v>41105.583333333336</v>
      </c>
      <c r="E343" s="37">
        <f t="shared" si="43"/>
        <v>14</v>
      </c>
      <c r="F343" s="33">
        <f t="shared" si="44"/>
        <v>41105.625</v>
      </c>
      <c r="G343" s="66" t="s">
        <v>16</v>
      </c>
      <c r="H343" s="57">
        <f t="shared" si="46"/>
        <v>1</v>
      </c>
      <c r="I343" s="66">
        <v>1.67</v>
      </c>
      <c r="J343" s="66">
        <v>119.2</v>
      </c>
      <c r="K343" s="56">
        <v>1</v>
      </c>
      <c r="L343" s="56">
        <v>2</v>
      </c>
      <c r="M343" s="40">
        <f>VLOOKUP(L343,'Stratification Schemes'!$J$2:$L$3,2,TRUE)</f>
        <v>9.59</v>
      </c>
      <c r="N343" s="40">
        <f>VLOOKUP(L343,'Stratification Schemes'!$J$2:$L$3,3,TRUE)</f>
        <v>10.42</v>
      </c>
      <c r="O343" s="40">
        <f t="shared" si="45"/>
        <v>2</v>
      </c>
      <c r="P343" s="40" t="s">
        <v>38</v>
      </c>
    </row>
    <row r="344" spans="1:16" x14ac:dyDescent="0.25">
      <c r="A344" s="59">
        <v>41105</v>
      </c>
      <c r="B344" s="2">
        <v>0.94785879629629621</v>
      </c>
      <c r="C344" s="33">
        <f t="shared" si="47"/>
        <v>41105.947858796295</v>
      </c>
      <c r="D344" s="33">
        <f t="shared" si="42"/>
        <v>41105.916666666664</v>
      </c>
      <c r="E344" s="37">
        <f t="shared" si="43"/>
        <v>22</v>
      </c>
      <c r="F344" s="33">
        <f t="shared" si="44"/>
        <v>41106</v>
      </c>
      <c r="G344" s="66" t="s">
        <v>16</v>
      </c>
      <c r="H344" s="57">
        <f t="shared" si="46"/>
        <v>1</v>
      </c>
      <c r="I344" s="66">
        <v>10.31</v>
      </c>
      <c r="J344" s="66">
        <v>68.3</v>
      </c>
      <c r="K344" s="56">
        <v>2</v>
      </c>
      <c r="L344" s="56">
        <v>2</v>
      </c>
      <c r="M344" s="40">
        <f>VLOOKUP(L344,'Stratification Schemes'!$J$2:$L$3,2,TRUE)</f>
        <v>9.59</v>
      </c>
      <c r="N344" s="40">
        <f>VLOOKUP(L344,'Stratification Schemes'!$J$2:$L$3,3,TRUE)</f>
        <v>10.42</v>
      </c>
      <c r="O344" s="40">
        <f t="shared" si="45"/>
        <v>1</v>
      </c>
      <c r="P344" s="40" t="s">
        <v>38</v>
      </c>
    </row>
    <row r="345" spans="1:16" x14ac:dyDescent="0.25">
      <c r="A345" s="59">
        <v>41106</v>
      </c>
      <c r="B345" s="2">
        <v>5.1608796296296298E-2</v>
      </c>
      <c r="C345" s="33">
        <f t="shared" si="47"/>
        <v>41106.051608796297</v>
      </c>
      <c r="D345" s="33">
        <f t="shared" si="42"/>
        <v>41106.041666666664</v>
      </c>
      <c r="E345" s="37">
        <f t="shared" si="43"/>
        <v>1</v>
      </c>
      <c r="F345" s="33">
        <f t="shared" si="44"/>
        <v>41106</v>
      </c>
      <c r="G345" s="66" t="s">
        <v>16</v>
      </c>
      <c r="H345" s="57">
        <f t="shared" si="46"/>
        <v>1</v>
      </c>
      <c r="I345" s="66">
        <v>1.74</v>
      </c>
      <c r="J345" s="66">
        <v>65.7</v>
      </c>
      <c r="K345" s="56">
        <v>1</v>
      </c>
      <c r="L345" s="56">
        <v>2</v>
      </c>
      <c r="M345" s="40">
        <f>VLOOKUP(L345,'Stratification Schemes'!$J$2:$L$3,2,TRUE)</f>
        <v>9.59</v>
      </c>
      <c r="N345" s="40">
        <f>VLOOKUP(L345,'Stratification Schemes'!$J$2:$L$3,3,TRUE)</f>
        <v>10.42</v>
      </c>
      <c r="O345" s="40">
        <f t="shared" si="45"/>
        <v>2</v>
      </c>
      <c r="P345" s="40" t="s">
        <v>38</v>
      </c>
    </row>
    <row r="346" spans="1:16" x14ac:dyDescent="0.25">
      <c r="A346" s="59">
        <v>41106</v>
      </c>
      <c r="B346" s="2">
        <v>0.59769675925925925</v>
      </c>
      <c r="C346" s="33">
        <f t="shared" si="47"/>
        <v>41106.597696759258</v>
      </c>
      <c r="D346" s="33">
        <f t="shared" si="42"/>
        <v>41106.583333333336</v>
      </c>
      <c r="E346" s="37">
        <f t="shared" si="43"/>
        <v>14</v>
      </c>
      <c r="F346" s="33">
        <f t="shared" si="44"/>
        <v>41106.625</v>
      </c>
      <c r="G346" s="66" t="s">
        <v>16</v>
      </c>
      <c r="H346" s="57">
        <f t="shared" si="46"/>
        <v>1</v>
      </c>
      <c r="I346" s="66">
        <v>13.85</v>
      </c>
      <c r="J346" s="66">
        <v>61.6</v>
      </c>
      <c r="K346" s="56">
        <v>2</v>
      </c>
      <c r="L346" s="56">
        <v>2</v>
      </c>
      <c r="M346" s="40">
        <f>VLOOKUP(L346,'Stratification Schemes'!$J$2:$L$3,2,TRUE)</f>
        <v>9.59</v>
      </c>
      <c r="N346" s="40">
        <f>VLOOKUP(L346,'Stratification Schemes'!$J$2:$L$3,3,TRUE)</f>
        <v>10.42</v>
      </c>
      <c r="O346" s="40">
        <f t="shared" si="45"/>
        <v>2</v>
      </c>
      <c r="P346" s="40" t="s">
        <v>38</v>
      </c>
    </row>
    <row r="347" spans="1:16" x14ac:dyDescent="0.25">
      <c r="A347" s="59">
        <v>41106</v>
      </c>
      <c r="B347" s="2">
        <v>0.69728009259259249</v>
      </c>
      <c r="C347" s="33">
        <f t="shared" si="47"/>
        <v>41106.697280092594</v>
      </c>
      <c r="D347" s="33">
        <f t="shared" si="42"/>
        <v>41106.666666666664</v>
      </c>
      <c r="E347" s="37">
        <f t="shared" si="43"/>
        <v>16</v>
      </c>
      <c r="F347" s="33">
        <f t="shared" si="44"/>
        <v>41106.75</v>
      </c>
      <c r="G347" s="66" t="s">
        <v>16</v>
      </c>
      <c r="H347" s="57">
        <f t="shared" si="46"/>
        <v>1</v>
      </c>
      <c r="I347" s="66">
        <v>1.64</v>
      </c>
      <c r="J347" s="66">
        <v>78.3</v>
      </c>
      <c r="K347" s="56">
        <v>1</v>
      </c>
      <c r="L347" s="56">
        <v>2</v>
      </c>
      <c r="M347" s="40">
        <f>VLOOKUP(L347,'Stratification Schemes'!$J$2:$L$3,2,TRUE)</f>
        <v>9.59</v>
      </c>
      <c r="N347" s="40">
        <f>VLOOKUP(L347,'Stratification Schemes'!$J$2:$L$3,3,TRUE)</f>
        <v>10.42</v>
      </c>
      <c r="O347" s="40">
        <f t="shared" si="45"/>
        <v>2</v>
      </c>
      <c r="P347" s="40" t="s">
        <v>38</v>
      </c>
    </row>
    <row r="348" spans="1:16" x14ac:dyDescent="0.25">
      <c r="A348" s="59">
        <v>41106</v>
      </c>
      <c r="B348" s="2">
        <v>0.74391203703703701</v>
      </c>
      <c r="C348" s="33">
        <f t="shared" si="47"/>
        <v>41106.74391203704</v>
      </c>
      <c r="D348" s="33">
        <f t="shared" si="42"/>
        <v>41106.708333333336</v>
      </c>
      <c r="E348" s="37">
        <f t="shared" si="43"/>
        <v>17</v>
      </c>
      <c r="F348" s="33">
        <f t="shared" si="44"/>
        <v>41106.75</v>
      </c>
      <c r="G348" s="66" t="s">
        <v>16</v>
      </c>
      <c r="H348" s="57">
        <f t="shared" si="46"/>
        <v>1</v>
      </c>
      <c r="I348" s="66">
        <v>1.36</v>
      </c>
      <c r="J348" s="66">
        <v>63.7</v>
      </c>
      <c r="K348" s="56">
        <v>1</v>
      </c>
      <c r="L348" s="56">
        <v>2</v>
      </c>
      <c r="M348" s="40">
        <f>VLOOKUP(L348,'Stratification Schemes'!$J$2:$L$3,2,TRUE)</f>
        <v>9.59</v>
      </c>
      <c r="N348" s="40">
        <f>VLOOKUP(L348,'Stratification Schemes'!$J$2:$L$3,3,TRUE)</f>
        <v>10.42</v>
      </c>
      <c r="O348" s="40">
        <f t="shared" si="45"/>
        <v>2</v>
      </c>
      <c r="P348" s="40" t="s">
        <v>38</v>
      </c>
    </row>
    <row r="349" spans="1:16" x14ac:dyDescent="0.25">
      <c r="A349" s="59">
        <v>41106</v>
      </c>
      <c r="B349" s="2">
        <v>0.75394675925925936</v>
      </c>
      <c r="C349" s="33">
        <f t="shared" si="47"/>
        <v>41106.753946759258</v>
      </c>
      <c r="D349" s="33">
        <f t="shared" si="42"/>
        <v>41106.75</v>
      </c>
      <c r="E349" s="37">
        <f t="shared" si="43"/>
        <v>18</v>
      </c>
      <c r="F349" s="33">
        <f t="shared" si="44"/>
        <v>41106.75</v>
      </c>
      <c r="G349" s="66" t="s">
        <v>16</v>
      </c>
      <c r="H349" s="57">
        <f t="shared" si="46"/>
        <v>1</v>
      </c>
      <c r="I349" s="66">
        <v>6.59</v>
      </c>
      <c r="J349" s="66">
        <v>54.5</v>
      </c>
      <c r="K349" s="66">
        <v>1</v>
      </c>
      <c r="L349" s="66">
        <v>2</v>
      </c>
      <c r="M349" s="66">
        <f>VLOOKUP(L349,'Stratification Schemes'!$J$2:$L$3,2,TRUE)</f>
        <v>9.59</v>
      </c>
      <c r="N349" s="66">
        <f>VLOOKUP(L349,'Stratification Schemes'!$J$2:$L$3,3,TRUE)</f>
        <v>10.42</v>
      </c>
      <c r="O349" s="66">
        <f t="shared" si="45"/>
        <v>2</v>
      </c>
      <c r="P349" s="66" t="s">
        <v>38</v>
      </c>
    </row>
    <row r="350" spans="1:16" x14ac:dyDescent="0.25">
      <c r="A350" s="59">
        <v>41106</v>
      </c>
      <c r="B350" s="2">
        <v>0.76812499999999995</v>
      </c>
      <c r="C350" s="33">
        <f t="shared" si="47"/>
        <v>41106.768125000002</v>
      </c>
      <c r="D350" s="33">
        <f t="shared" si="42"/>
        <v>41106.75</v>
      </c>
      <c r="E350" s="37">
        <f t="shared" si="43"/>
        <v>18</v>
      </c>
      <c r="F350" s="33">
        <f t="shared" si="44"/>
        <v>41106.75</v>
      </c>
      <c r="G350" s="66" t="s">
        <v>16</v>
      </c>
      <c r="H350" s="57">
        <f t="shared" si="46"/>
        <v>1</v>
      </c>
      <c r="I350" s="66">
        <v>14.64</v>
      </c>
      <c r="J350" s="66">
        <v>71.3</v>
      </c>
      <c r="K350" s="56">
        <v>2</v>
      </c>
      <c r="L350" s="56">
        <v>2</v>
      </c>
      <c r="M350" s="40">
        <f>VLOOKUP(L350,'Stratification Schemes'!$J$2:$L$3,2,TRUE)</f>
        <v>9.59</v>
      </c>
      <c r="N350" s="40">
        <f>VLOOKUP(L350,'Stratification Schemes'!$J$2:$L$3,3,TRUE)</f>
        <v>10.42</v>
      </c>
      <c r="O350" s="40">
        <f t="shared" si="45"/>
        <v>2</v>
      </c>
      <c r="P350" s="40" t="s">
        <v>38</v>
      </c>
    </row>
    <row r="351" spans="1:16" x14ac:dyDescent="0.25">
      <c r="A351" s="59">
        <v>41106</v>
      </c>
      <c r="B351" s="2">
        <v>0.79232638888888884</v>
      </c>
      <c r="C351" s="33">
        <f t="shared" si="47"/>
        <v>41106.792326388888</v>
      </c>
      <c r="D351" s="33">
        <f t="shared" si="42"/>
        <v>41106.791666666664</v>
      </c>
      <c r="E351" s="37">
        <f t="shared" si="43"/>
        <v>19</v>
      </c>
      <c r="F351" s="33">
        <f t="shared" si="44"/>
        <v>41106.75</v>
      </c>
      <c r="G351" s="66" t="s">
        <v>16</v>
      </c>
      <c r="H351" s="57">
        <f t="shared" si="46"/>
        <v>1</v>
      </c>
      <c r="I351" s="66">
        <v>2.65</v>
      </c>
      <c r="J351" s="66">
        <v>84.8</v>
      </c>
      <c r="K351" s="56">
        <v>1</v>
      </c>
      <c r="L351" s="56">
        <v>2</v>
      </c>
      <c r="M351" s="40">
        <f>VLOOKUP(L351,'Stratification Schemes'!$J$2:$L$3,2,TRUE)</f>
        <v>9.59</v>
      </c>
      <c r="N351" s="40">
        <f>VLOOKUP(L351,'Stratification Schemes'!$J$2:$L$3,3,TRUE)</f>
        <v>10.42</v>
      </c>
      <c r="O351" s="40">
        <f t="shared" si="45"/>
        <v>2</v>
      </c>
      <c r="P351" s="40" t="s">
        <v>38</v>
      </c>
    </row>
    <row r="352" spans="1:16" x14ac:dyDescent="0.25">
      <c r="A352" s="59">
        <v>41107</v>
      </c>
      <c r="B352" s="2">
        <v>6.2615740740740736E-2</v>
      </c>
      <c r="C352" s="33">
        <f t="shared" si="47"/>
        <v>41107.062615740739</v>
      </c>
      <c r="D352" s="33">
        <f t="shared" si="42"/>
        <v>41107.041666666664</v>
      </c>
      <c r="E352" s="37">
        <f t="shared" si="43"/>
        <v>1</v>
      </c>
      <c r="F352" s="33">
        <f t="shared" si="44"/>
        <v>41107.125</v>
      </c>
      <c r="G352" s="66" t="s">
        <v>16</v>
      </c>
      <c r="H352" s="57">
        <f t="shared" si="46"/>
        <v>1</v>
      </c>
      <c r="I352" s="66">
        <v>8.91</v>
      </c>
      <c r="J352" s="66">
        <v>60.6</v>
      </c>
      <c r="K352" s="66">
        <v>1</v>
      </c>
      <c r="L352" s="66">
        <v>2</v>
      </c>
      <c r="M352" s="66">
        <f>VLOOKUP(L352,'Stratification Schemes'!$J$2:$L$3,2,TRUE)</f>
        <v>9.59</v>
      </c>
      <c r="N352" s="66">
        <f>VLOOKUP(L352,'Stratification Schemes'!$J$2:$L$3,3,TRUE)</f>
        <v>10.42</v>
      </c>
      <c r="O352" s="66">
        <f t="shared" si="45"/>
        <v>2</v>
      </c>
      <c r="P352" s="66" t="s">
        <v>38</v>
      </c>
    </row>
    <row r="353" spans="1:16" x14ac:dyDescent="0.25">
      <c r="A353" s="59">
        <v>41107</v>
      </c>
      <c r="B353" s="2">
        <v>8.5289351851851838E-2</v>
      </c>
      <c r="C353" s="33">
        <f t="shared" si="47"/>
        <v>41107.085289351853</v>
      </c>
      <c r="D353" s="33">
        <f t="shared" si="42"/>
        <v>41107.083333333336</v>
      </c>
      <c r="E353" s="37">
        <f t="shared" si="43"/>
        <v>2</v>
      </c>
      <c r="F353" s="33">
        <f t="shared" si="44"/>
        <v>41107.125</v>
      </c>
      <c r="G353" s="66" t="s">
        <v>16</v>
      </c>
      <c r="H353" s="57">
        <f t="shared" si="46"/>
        <v>1</v>
      </c>
      <c r="I353" s="66">
        <v>2.04</v>
      </c>
      <c r="J353" s="66">
        <v>93.5</v>
      </c>
      <c r="K353" s="56">
        <v>1</v>
      </c>
      <c r="L353" s="56">
        <v>2</v>
      </c>
      <c r="M353" s="40">
        <f>VLOOKUP(L353,'Stratification Schemes'!$J$2:$L$3,2,TRUE)</f>
        <v>9.59</v>
      </c>
      <c r="N353" s="40">
        <f>VLOOKUP(L353,'Stratification Schemes'!$J$2:$L$3,3,TRUE)</f>
        <v>10.42</v>
      </c>
      <c r="O353" s="40">
        <f t="shared" si="45"/>
        <v>2</v>
      </c>
      <c r="P353" s="40" t="s">
        <v>38</v>
      </c>
    </row>
    <row r="354" spans="1:16" x14ac:dyDescent="0.25">
      <c r="A354" s="59">
        <v>41107</v>
      </c>
      <c r="B354" s="2">
        <v>0.21565972222222221</v>
      </c>
      <c r="C354" s="33">
        <f t="shared" si="47"/>
        <v>41107.21565972222</v>
      </c>
      <c r="D354" s="33">
        <f t="shared" si="42"/>
        <v>41107.208333333336</v>
      </c>
      <c r="E354" s="37">
        <f t="shared" si="43"/>
        <v>5</v>
      </c>
      <c r="F354" s="33">
        <f t="shared" si="44"/>
        <v>41107.25</v>
      </c>
      <c r="G354" s="66" t="s">
        <v>16</v>
      </c>
      <c r="H354" s="57">
        <f t="shared" si="46"/>
        <v>1</v>
      </c>
      <c r="I354" s="66">
        <v>6.85</v>
      </c>
      <c r="J354" s="66">
        <v>81.5</v>
      </c>
      <c r="K354" s="56">
        <v>1</v>
      </c>
      <c r="L354" s="56">
        <v>2</v>
      </c>
      <c r="M354" s="40">
        <f>VLOOKUP(L354,'Stratification Schemes'!$J$2:$L$3,2,TRUE)</f>
        <v>9.59</v>
      </c>
      <c r="N354" s="40">
        <f>VLOOKUP(L354,'Stratification Schemes'!$J$2:$L$3,3,TRUE)</f>
        <v>10.42</v>
      </c>
      <c r="O354" s="40">
        <f t="shared" si="45"/>
        <v>2</v>
      </c>
      <c r="P354" s="40" t="s">
        <v>38</v>
      </c>
    </row>
    <row r="355" spans="1:16" x14ac:dyDescent="0.25">
      <c r="A355" s="59">
        <v>41107</v>
      </c>
      <c r="B355" s="2">
        <v>0.23947916666666669</v>
      </c>
      <c r="C355" s="33">
        <f t="shared" si="47"/>
        <v>41107.239479166667</v>
      </c>
      <c r="D355" s="33">
        <f t="shared" si="42"/>
        <v>41107.208333333336</v>
      </c>
      <c r="E355" s="37">
        <f t="shared" si="43"/>
        <v>5</v>
      </c>
      <c r="F355" s="33">
        <f t="shared" si="44"/>
        <v>41107.25</v>
      </c>
      <c r="G355" s="66" t="s">
        <v>16</v>
      </c>
      <c r="H355" s="57">
        <f t="shared" si="46"/>
        <v>1</v>
      </c>
      <c r="I355" s="66">
        <v>3.87</v>
      </c>
      <c r="J355" s="66">
        <v>101</v>
      </c>
      <c r="K355" s="56">
        <v>1</v>
      </c>
      <c r="L355" s="56">
        <v>2</v>
      </c>
      <c r="M355" s="40">
        <f>VLOOKUP(L355,'Stratification Schemes'!$J$2:$L$3,2,TRUE)</f>
        <v>9.59</v>
      </c>
      <c r="N355" s="40">
        <f>VLOOKUP(L355,'Stratification Schemes'!$J$2:$L$3,3,TRUE)</f>
        <v>10.42</v>
      </c>
      <c r="O355" s="40">
        <f t="shared" si="45"/>
        <v>2</v>
      </c>
      <c r="P355" s="40" t="s">
        <v>38</v>
      </c>
    </row>
    <row r="356" spans="1:16" x14ac:dyDescent="0.25">
      <c r="A356" s="59">
        <v>41107</v>
      </c>
      <c r="B356" s="2">
        <v>0.29996527777777776</v>
      </c>
      <c r="C356" s="33">
        <f t="shared" si="47"/>
        <v>41107.29996527778</v>
      </c>
      <c r="D356" s="33">
        <f t="shared" si="42"/>
        <v>41107.291666666664</v>
      </c>
      <c r="E356" s="37">
        <f t="shared" si="43"/>
        <v>7</v>
      </c>
      <c r="F356" s="33">
        <f t="shared" si="44"/>
        <v>41107.25</v>
      </c>
      <c r="G356" s="66" t="s">
        <v>16</v>
      </c>
      <c r="H356" s="57">
        <f t="shared" si="46"/>
        <v>1</v>
      </c>
      <c r="I356" s="66">
        <v>3.82</v>
      </c>
      <c r="J356" s="66">
        <v>84.4</v>
      </c>
      <c r="K356" s="66">
        <v>1</v>
      </c>
      <c r="L356" s="66">
        <v>2</v>
      </c>
      <c r="M356" s="66">
        <f>VLOOKUP(L356,'Stratification Schemes'!$J$2:$L$3,2,TRUE)</f>
        <v>9.59</v>
      </c>
      <c r="N356" s="66">
        <f>VLOOKUP(L356,'Stratification Schemes'!$J$2:$L$3,3,TRUE)</f>
        <v>10.42</v>
      </c>
      <c r="O356" s="66">
        <f t="shared" si="45"/>
        <v>2</v>
      </c>
      <c r="P356" s="66" t="s">
        <v>38</v>
      </c>
    </row>
    <row r="357" spans="1:16" x14ac:dyDescent="0.25">
      <c r="A357" s="59">
        <v>41107</v>
      </c>
      <c r="B357" s="2">
        <v>0.42372685185185183</v>
      </c>
      <c r="C357" s="33">
        <f t="shared" si="47"/>
        <v>41107.423726851855</v>
      </c>
      <c r="D357" s="33">
        <f t="shared" si="42"/>
        <v>41107.416666666664</v>
      </c>
      <c r="E357" s="37">
        <f t="shared" si="43"/>
        <v>10</v>
      </c>
      <c r="F357" s="33">
        <f t="shared" si="44"/>
        <v>41107.375</v>
      </c>
      <c r="G357" s="66" t="s">
        <v>16</v>
      </c>
      <c r="H357" s="57">
        <f t="shared" si="46"/>
        <v>1</v>
      </c>
      <c r="I357" s="66">
        <v>1.99</v>
      </c>
      <c r="J357" s="66">
        <v>95.9</v>
      </c>
      <c r="K357" s="66">
        <v>1</v>
      </c>
      <c r="L357" s="66">
        <v>2</v>
      </c>
      <c r="M357" s="66">
        <f>VLOOKUP(L357,'Stratification Schemes'!$J$2:$L$3,2,TRUE)</f>
        <v>9.59</v>
      </c>
      <c r="N357" s="66">
        <f>VLOOKUP(L357,'Stratification Schemes'!$J$2:$L$3,3,TRUE)</f>
        <v>10.42</v>
      </c>
      <c r="O357" s="66">
        <f t="shared" si="45"/>
        <v>2</v>
      </c>
      <c r="P357" s="66" t="s">
        <v>38</v>
      </c>
    </row>
    <row r="358" spans="1:16" x14ac:dyDescent="0.25">
      <c r="A358" s="59">
        <v>41107</v>
      </c>
      <c r="B358" s="2">
        <v>0.52354166666666668</v>
      </c>
      <c r="C358" s="33">
        <f t="shared" si="47"/>
        <v>41107.523541666669</v>
      </c>
      <c r="D358" s="33">
        <f t="shared" si="42"/>
        <v>41107.5</v>
      </c>
      <c r="E358" s="37">
        <f t="shared" si="43"/>
        <v>12</v>
      </c>
      <c r="F358" s="33">
        <f t="shared" si="44"/>
        <v>41107.5</v>
      </c>
      <c r="G358" s="66" t="s">
        <v>16</v>
      </c>
      <c r="H358" s="57">
        <f t="shared" si="46"/>
        <v>1</v>
      </c>
      <c r="I358" s="66">
        <v>2.02</v>
      </c>
      <c r="J358" s="66">
        <v>113.5</v>
      </c>
      <c r="K358" s="66">
        <v>1</v>
      </c>
      <c r="L358" s="66">
        <v>2</v>
      </c>
      <c r="M358" s="66">
        <f>VLOOKUP(L358,'Stratification Schemes'!$J$2:$L$3,2,TRUE)</f>
        <v>9.59</v>
      </c>
      <c r="N358" s="66">
        <f>VLOOKUP(L358,'Stratification Schemes'!$J$2:$L$3,3,TRUE)</f>
        <v>10.42</v>
      </c>
      <c r="O358" s="66">
        <f t="shared" si="45"/>
        <v>2</v>
      </c>
      <c r="P358" s="66" t="s">
        <v>38</v>
      </c>
    </row>
    <row r="359" spans="1:16" x14ac:dyDescent="0.25">
      <c r="A359" s="59">
        <v>41107</v>
      </c>
      <c r="B359" s="2">
        <v>0.56253472222222223</v>
      </c>
      <c r="C359" s="33">
        <f t="shared" si="47"/>
        <v>41107.562534722223</v>
      </c>
      <c r="D359" s="33">
        <f t="shared" si="42"/>
        <v>41107.541666666664</v>
      </c>
      <c r="E359" s="37">
        <f t="shared" si="43"/>
        <v>13</v>
      </c>
      <c r="F359" s="33">
        <f t="shared" si="44"/>
        <v>41107.625</v>
      </c>
      <c r="G359" s="66" t="s">
        <v>16</v>
      </c>
      <c r="H359" s="57">
        <f t="shared" si="46"/>
        <v>1</v>
      </c>
      <c r="I359" s="66">
        <v>1.47</v>
      </c>
      <c r="J359" s="66">
        <v>84.3</v>
      </c>
      <c r="K359" s="66">
        <v>1</v>
      </c>
      <c r="L359" s="66">
        <v>2</v>
      </c>
      <c r="M359" s="66">
        <f>VLOOKUP(L359,'Stratification Schemes'!$J$2:$L$3,2,TRUE)</f>
        <v>9.59</v>
      </c>
      <c r="N359" s="66">
        <f>VLOOKUP(L359,'Stratification Schemes'!$J$2:$L$3,3,TRUE)</f>
        <v>10.42</v>
      </c>
      <c r="O359" s="66">
        <f t="shared" si="45"/>
        <v>2</v>
      </c>
      <c r="P359" s="66" t="s">
        <v>38</v>
      </c>
    </row>
    <row r="360" spans="1:16" x14ac:dyDescent="0.25">
      <c r="A360" s="59">
        <v>41107</v>
      </c>
      <c r="B360" s="2">
        <v>0.5907175925925926</v>
      </c>
      <c r="C360" s="33">
        <f t="shared" si="47"/>
        <v>41107.590717592589</v>
      </c>
      <c r="D360" s="33">
        <f t="shared" si="42"/>
        <v>41107.583333333336</v>
      </c>
      <c r="E360" s="37">
        <f t="shared" si="43"/>
        <v>14</v>
      </c>
      <c r="F360" s="33">
        <f t="shared" si="44"/>
        <v>41107.625</v>
      </c>
      <c r="G360" s="66" t="s">
        <v>16</v>
      </c>
      <c r="H360" s="57">
        <f t="shared" si="46"/>
        <v>1</v>
      </c>
      <c r="I360" s="66">
        <v>1.73</v>
      </c>
      <c r="J360" s="66">
        <v>87</v>
      </c>
      <c r="K360" s="56">
        <v>1</v>
      </c>
      <c r="L360" s="56">
        <v>2</v>
      </c>
      <c r="M360" s="40">
        <f>VLOOKUP(L360,'Stratification Schemes'!$J$2:$L$3,2,TRUE)</f>
        <v>9.59</v>
      </c>
      <c r="N360" s="40">
        <f>VLOOKUP(L360,'Stratification Schemes'!$J$2:$L$3,3,TRUE)</f>
        <v>10.42</v>
      </c>
      <c r="O360" s="40">
        <f t="shared" si="45"/>
        <v>2</v>
      </c>
      <c r="P360" s="40" t="s">
        <v>38</v>
      </c>
    </row>
    <row r="361" spans="1:16" x14ac:dyDescent="0.25">
      <c r="A361" s="59">
        <v>41107</v>
      </c>
      <c r="B361" s="2">
        <v>0.69012731481481471</v>
      </c>
      <c r="C361" s="33">
        <f t="shared" si="47"/>
        <v>41107.690127314818</v>
      </c>
      <c r="D361" s="33">
        <f t="shared" si="42"/>
        <v>41107.666666666664</v>
      </c>
      <c r="E361" s="37">
        <f t="shared" si="43"/>
        <v>16</v>
      </c>
      <c r="F361" s="33">
        <f t="shared" si="44"/>
        <v>41107.75</v>
      </c>
      <c r="G361" s="66" t="s">
        <v>16</v>
      </c>
      <c r="H361" s="57">
        <f t="shared" si="46"/>
        <v>1</v>
      </c>
      <c r="I361" s="66">
        <v>1.77</v>
      </c>
      <c r="J361" s="66">
        <v>92</v>
      </c>
      <c r="K361" s="56">
        <v>1</v>
      </c>
      <c r="L361" s="56">
        <v>2</v>
      </c>
      <c r="M361" s="40">
        <f>VLOOKUP(L361,'Stratification Schemes'!$J$2:$L$3,2,TRUE)</f>
        <v>9.59</v>
      </c>
      <c r="N361" s="40">
        <f>VLOOKUP(L361,'Stratification Schemes'!$J$2:$L$3,3,TRUE)</f>
        <v>10.42</v>
      </c>
      <c r="O361" s="40">
        <f t="shared" si="45"/>
        <v>2</v>
      </c>
      <c r="P361" s="40" t="s">
        <v>38</v>
      </c>
    </row>
    <row r="362" spans="1:16" x14ac:dyDescent="0.25">
      <c r="A362" s="59">
        <v>41107</v>
      </c>
      <c r="B362" s="2">
        <v>0.87996527777777789</v>
      </c>
      <c r="C362" s="33">
        <f t="shared" ref="C362:C393" si="48">B362+A362</f>
        <v>41107.879965277774</v>
      </c>
      <c r="D362" s="33">
        <f t="shared" si="42"/>
        <v>41107.875</v>
      </c>
      <c r="E362" s="37">
        <f t="shared" si="43"/>
        <v>21</v>
      </c>
      <c r="F362" s="33">
        <f t="shared" si="44"/>
        <v>41107.875</v>
      </c>
      <c r="G362" s="66" t="s">
        <v>16</v>
      </c>
      <c r="H362" s="57">
        <f t="shared" si="46"/>
        <v>1</v>
      </c>
      <c r="I362" s="66">
        <v>2.25</v>
      </c>
      <c r="J362" s="66">
        <v>116.4</v>
      </c>
      <c r="K362" s="56">
        <v>1</v>
      </c>
      <c r="L362" s="56">
        <v>2</v>
      </c>
      <c r="M362" s="40">
        <f>VLOOKUP(L362,'Stratification Schemes'!$J$2:$L$3,2,TRUE)</f>
        <v>9.59</v>
      </c>
      <c r="N362" s="40">
        <f>VLOOKUP(L362,'Stratification Schemes'!$J$2:$L$3,3,TRUE)</f>
        <v>10.42</v>
      </c>
      <c r="O362" s="40">
        <f t="shared" si="45"/>
        <v>2</v>
      </c>
      <c r="P362" s="40" t="s">
        <v>38</v>
      </c>
    </row>
    <row r="363" spans="1:16" x14ac:dyDescent="0.25">
      <c r="A363" s="59">
        <v>41107</v>
      </c>
      <c r="B363" s="2">
        <v>0.89167824074074076</v>
      </c>
      <c r="C363" s="33">
        <f t="shared" si="48"/>
        <v>41107.89167824074</v>
      </c>
      <c r="D363" s="33">
        <f t="shared" si="42"/>
        <v>41107.875</v>
      </c>
      <c r="E363" s="37">
        <f t="shared" si="43"/>
        <v>21</v>
      </c>
      <c r="F363" s="33">
        <f t="shared" si="44"/>
        <v>41107.875</v>
      </c>
      <c r="G363" s="66" t="s">
        <v>16</v>
      </c>
      <c r="H363" s="57">
        <f t="shared" si="46"/>
        <v>1</v>
      </c>
      <c r="I363" s="66">
        <v>17.78</v>
      </c>
      <c r="J363" s="66">
        <v>54.7</v>
      </c>
      <c r="K363" s="56">
        <v>2</v>
      </c>
      <c r="L363" s="56">
        <v>2</v>
      </c>
      <c r="M363" s="40">
        <f>VLOOKUP(L363,'Stratification Schemes'!$J$2:$L$3,2,TRUE)</f>
        <v>9.59</v>
      </c>
      <c r="N363" s="40">
        <f>VLOOKUP(L363,'Stratification Schemes'!$J$2:$L$3,3,TRUE)</f>
        <v>10.42</v>
      </c>
      <c r="O363" s="40">
        <f t="shared" si="45"/>
        <v>2</v>
      </c>
      <c r="P363" s="40" t="s">
        <v>38</v>
      </c>
    </row>
    <row r="364" spans="1:16" x14ac:dyDescent="0.25">
      <c r="A364" s="59">
        <v>41107</v>
      </c>
      <c r="B364" s="2">
        <v>0.89350694444444445</v>
      </c>
      <c r="C364" s="33">
        <f t="shared" si="48"/>
        <v>41107.893506944441</v>
      </c>
      <c r="D364" s="33">
        <f t="shared" si="42"/>
        <v>41107.875</v>
      </c>
      <c r="E364" s="37">
        <f t="shared" si="43"/>
        <v>21</v>
      </c>
      <c r="F364" s="33">
        <f t="shared" si="44"/>
        <v>41107.875</v>
      </c>
      <c r="G364" s="66" t="s">
        <v>16</v>
      </c>
      <c r="H364" s="57">
        <f t="shared" si="46"/>
        <v>1</v>
      </c>
      <c r="I364" s="66">
        <v>16.940000000000001</v>
      </c>
      <c r="J364" s="66">
        <v>64.8</v>
      </c>
      <c r="K364" s="56">
        <v>2</v>
      </c>
      <c r="L364" s="56">
        <v>2</v>
      </c>
      <c r="M364" s="40">
        <f>VLOOKUP(L364,'Stratification Schemes'!$J$2:$L$3,2,TRUE)</f>
        <v>9.59</v>
      </c>
      <c r="N364" s="40">
        <f>VLOOKUP(L364,'Stratification Schemes'!$J$2:$L$3,3,TRUE)</f>
        <v>10.42</v>
      </c>
      <c r="O364" s="40">
        <f t="shared" si="45"/>
        <v>2</v>
      </c>
      <c r="P364" s="40" t="s">
        <v>38</v>
      </c>
    </row>
    <row r="365" spans="1:16" x14ac:dyDescent="0.25">
      <c r="A365" s="59">
        <v>41107</v>
      </c>
      <c r="B365" s="2">
        <v>0.92120370370370364</v>
      </c>
      <c r="C365" s="33">
        <f t="shared" si="48"/>
        <v>41107.921203703707</v>
      </c>
      <c r="D365" s="33">
        <f t="shared" si="42"/>
        <v>41107.916666666664</v>
      </c>
      <c r="E365" s="37">
        <f t="shared" si="43"/>
        <v>22</v>
      </c>
      <c r="F365" s="33">
        <f t="shared" si="44"/>
        <v>41107.875</v>
      </c>
      <c r="G365" s="66" t="s">
        <v>16</v>
      </c>
      <c r="H365" s="57">
        <f t="shared" si="46"/>
        <v>1</v>
      </c>
      <c r="I365" s="66">
        <v>2.57</v>
      </c>
      <c r="J365" s="66">
        <v>83.4</v>
      </c>
      <c r="K365" s="56">
        <v>1</v>
      </c>
      <c r="L365" s="56">
        <v>2</v>
      </c>
      <c r="M365" s="40">
        <f>VLOOKUP(L365,'Stratification Schemes'!$J$2:$L$3,2,TRUE)</f>
        <v>9.59</v>
      </c>
      <c r="N365" s="40">
        <f>VLOOKUP(L365,'Stratification Schemes'!$J$2:$L$3,3,TRUE)</f>
        <v>10.42</v>
      </c>
      <c r="O365" s="40">
        <f t="shared" si="45"/>
        <v>2</v>
      </c>
      <c r="P365" s="40" t="s">
        <v>38</v>
      </c>
    </row>
    <row r="366" spans="1:16" x14ac:dyDescent="0.25">
      <c r="A366" s="59">
        <v>41107</v>
      </c>
      <c r="B366" s="2">
        <v>0.94017361111111108</v>
      </c>
      <c r="C366" s="33">
        <f t="shared" si="48"/>
        <v>41107.94017361111</v>
      </c>
      <c r="D366" s="33">
        <f t="shared" si="42"/>
        <v>41107.916666666664</v>
      </c>
      <c r="E366" s="37">
        <f t="shared" si="43"/>
        <v>22</v>
      </c>
      <c r="F366" s="33">
        <f t="shared" si="44"/>
        <v>41108</v>
      </c>
      <c r="G366" s="66" t="s">
        <v>16</v>
      </c>
      <c r="H366" s="57">
        <f t="shared" si="46"/>
        <v>1</v>
      </c>
      <c r="I366" s="66">
        <v>1.74</v>
      </c>
      <c r="J366" s="66">
        <v>95.1</v>
      </c>
      <c r="K366" s="56">
        <v>1</v>
      </c>
      <c r="L366" s="56">
        <v>2</v>
      </c>
      <c r="M366" s="40">
        <f>VLOOKUP(L366,'Stratification Schemes'!$J$2:$L$3,2,TRUE)</f>
        <v>9.59</v>
      </c>
      <c r="N366" s="40">
        <f>VLOOKUP(L366,'Stratification Schemes'!$J$2:$L$3,3,TRUE)</f>
        <v>10.42</v>
      </c>
      <c r="O366" s="40">
        <f t="shared" si="45"/>
        <v>2</v>
      </c>
      <c r="P366" s="40" t="s">
        <v>38</v>
      </c>
    </row>
    <row r="367" spans="1:16" x14ac:dyDescent="0.25">
      <c r="A367" s="59">
        <v>41108</v>
      </c>
      <c r="B367" s="2">
        <v>3.2175925925925926E-3</v>
      </c>
      <c r="C367" s="33">
        <f t="shared" si="48"/>
        <v>41108.003217592595</v>
      </c>
      <c r="D367" s="33">
        <f t="shared" si="42"/>
        <v>41108</v>
      </c>
      <c r="E367" s="37">
        <f t="shared" si="43"/>
        <v>0</v>
      </c>
      <c r="F367" s="33">
        <f t="shared" si="44"/>
        <v>41108</v>
      </c>
      <c r="G367" s="66" t="s">
        <v>16</v>
      </c>
      <c r="H367" s="57">
        <f t="shared" si="46"/>
        <v>1</v>
      </c>
      <c r="I367" s="66">
        <v>1.85</v>
      </c>
      <c r="J367" s="66">
        <v>87.7</v>
      </c>
      <c r="K367" s="56">
        <v>1</v>
      </c>
      <c r="L367" s="56">
        <v>2</v>
      </c>
      <c r="M367" s="40">
        <f>VLOOKUP(L367,'Stratification Schemes'!$J$2:$L$3,2,TRUE)</f>
        <v>9.59</v>
      </c>
      <c r="N367" s="40">
        <f>VLOOKUP(L367,'Stratification Schemes'!$J$2:$L$3,3,TRUE)</f>
        <v>10.42</v>
      </c>
      <c r="O367" s="40">
        <f t="shared" si="45"/>
        <v>2</v>
      </c>
      <c r="P367" s="40" t="s">
        <v>38</v>
      </c>
    </row>
    <row r="368" spans="1:16" x14ac:dyDescent="0.25">
      <c r="A368" s="59">
        <v>41108</v>
      </c>
      <c r="B368" s="2">
        <v>9.5601851851851855E-3</v>
      </c>
      <c r="C368" s="33">
        <f t="shared" si="48"/>
        <v>41108.009560185186</v>
      </c>
      <c r="D368" s="33">
        <f t="shared" si="42"/>
        <v>41108</v>
      </c>
      <c r="E368" s="37">
        <f t="shared" si="43"/>
        <v>0</v>
      </c>
      <c r="F368" s="33">
        <f t="shared" si="44"/>
        <v>41108</v>
      </c>
      <c r="G368" s="66" t="s">
        <v>16</v>
      </c>
      <c r="H368" s="57">
        <f t="shared" si="46"/>
        <v>1</v>
      </c>
      <c r="I368" s="66">
        <v>1.6</v>
      </c>
      <c r="J368" s="66">
        <v>109.3</v>
      </c>
      <c r="K368" s="56">
        <v>1</v>
      </c>
      <c r="L368" s="56">
        <v>2</v>
      </c>
      <c r="M368" s="40">
        <f>VLOOKUP(L368,'Stratification Schemes'!$J$2:$L$3,2,TRUE)</f>
        <v>9.59</v>
      </c>
      <c r="N368" s="40">
        <f>VLOOKUP(L368,'Stratification Schemes'!$J$2:$L$3,3,TRUE)</f>
        <v>10.42</v>
      </c>
      <c r="O368" s="40">
        <f t="shared" si="45"/>
        <v>2</v>
      </c>
      <c r="P368" s="40" t="s">
        <v>38</v>
      </c>
    </row>
    <row r="369" spans="1:19" x14ac:dyDescent="0.25">
      <c r="A369" s="59">
        <v>41108</v>
      </c>
      <c r="B369" s="2">
        <v>6.4664351851851862E-2</v>
      </c>
      <c r="C369" s="33">
        <f t="shared" si="48"/>
        <v>41108.064664351848</v>
      </c>
      <c r="D369" s="33">
        <f t="shared" si="42"/>
        <v>41108.041666666664</v>
      </c>
      <c r="E369" s="37">
        <f t="shared" si="43"/>
        <v>1</v>
      </c>
      <c r="F369" s="33">
        <f t="shared" si="44"/>
        <v>41108.125</v>
      </c>
      <c r="G369" s="66" t="s">
        <v>16</v>
      </c>
      <c r="H369" s="57">
        <f t="shared" si="46"/>
        <v>1</v>
      </c>
      <c r="I369" s="66">
        <v>5.54</v>
      </c>
      <c r="J369" s="66">
        <v>45.7</v>
      </c>
      <c r="K369" s="56">
        <v>1</v>
      </c>
      <c r="L369" s="56">
        <v>2</v>
      </c>
      <c r="M369" s="40">
        <f>VLOOKUP(L369,'Stratification Schemes'!$J$2:$L$3,2,TRUE)</f>
        <v>9.59</v>
      </c>
      <c r="N369" s="40">
        <f>VLOOKUP(L369,'Stratification Schemes'!$J$2:$L$3,3,TRUE)</f>
        <v>10.42</v>
      </c>
      <c r="O369" s="40">
        <f t="shared" si="45"/>
        <v>2</v>
      </c>
      <c r="P369" s="40" t="s">
        <v>38</v>
      </c>
    </row>
    <row r="370" spans="1:19" x14ac:dyDescent="0.25">
      <c r="A370" s="59">
        <v>41108</v>
      </c>
      <c r="B370" s="2">
        <v>6.4710648148148142E-2</v>
      </c>
      <c r="C370" s="33">
        <f t="shared" si="48"/>
        <v>41108.064710648148</v>
      </c>
      <c r="D370" s="33">
        <f t="shared" si="42"/>
        <v>41108.041666666664</v>
      </c>
      <c r="E370" s="37">
        <f t="shared" si="43"/>
        <v>1</v>
      </c>
      <c r="F370" s="33">
        <f t="shared" si="44"/>
        <v>41108.125</v>
      </c>
      <c r="G370" s="66" t="s">
        <v>16</v>
      </c>
      <c r="H370" s="57">
        <f t="shared" si="46"/>
        <v>1</v>
      </c>
      <c r="I370" s="66">
        <v>2.46</v>
      </c>
      <c r="J370" s="66">
        <v>90.8</v>
      </c>
      <c r="K370" s="66">
        <v>1</v>
      </c>
      <c r="L370" s="66">
        <v>2</v>
      </c>
      <c r="M370" s="66">
        <f>VLOOKUP(L370,'Stratification Schemes'!$J$2:$L$3,2,TRUE)</f>
        <v>9.59</v>
      </c>
      <c r="N370" s="66">
        <f>VLOOKUP(L370,'Stratification Schemes'!$J$2:$L$3,3,TRUE)</f>
        <v>10.42</v>
      </c>
      <c r="O370" s="66">
        <f t="shared" si="45"/>
        <v>2</v>
      </c>
      <c r="P370" s="66" t="s">
        <v>38</v>
      </c>
    </row>
    <row r="371" spans="1:19" x14ac:dyDescent="0.25">
      <c r="A371" s="59">
        <v>41108</v>
      </c>
      <c r="B371" s="2">
        <v>8.5312499999999999E-2</v>
      </c>
      <c r="C371" s="33">
        <f t="shared" si="48"/>
        <v>41108.085312499999</v>
      </c>
      <c r="D371" s="33">
        <f t="shared" si="42"/>
        <v>41108.083333333336</v>
      </c>
      <c r="E371" s="37">
        <f t="shared" si="43"/>
        <v>2</v>
      </c>
      <c r="F371" s="33">
        <f t="shared" si="44"/>
        <v>41108.125</v>
      </c>
      <c r="G371" s="66" t="s">
        <v>16</v>
      </c>
      <c r="H371" s="57">
        <f t="shared" si="46"/>
        <v>1</v>
      </c>
      <c r="I371" s="66">
        <v>1.48</v>
      </c>
      <c r="J371" s="66">
        <v>113.6</v>
      </c>
      <c r="K371" s="56">
        <v>1</v>
      </c>
      <c r="L371" s="56">
        <v>2</v>
      </c>
      <c r="M371" s="40">
        <f>VLOOKUP(L371,'Stratification Schemes'!$J$2:$L$3,2,TRUE)</f>
        <v>9.59</v>
      </c>
      <c r="N371" s="40">
        <f>VLOOKUP(L371,'Stratification Schemes'!$J$2:$L$3,3,TRUE)</f>
        <v>10.42</v>
      </c>
      <c r="O371" s="40">
        <f t="shared" si="45"/>
        <v>2</v>
      </c>
      <c r="P371" s="40" t="s">
        <v>38</v>
      </c>
    </row>
    <row r="372" spans="1:19" x14ac:dyDescent="0.25">
      <c r="A372" s="59">
        <v>41108</v>
      </c>
      <c r="B372" s="2">
        <v>0.13413194444444446</v>
      </c>
      <c r="C372" s="33">
        <f t="shared" si="48"/>
        <v>41108.134131944447</v>
      </c>
      <c r="D372" s="33">
        <f t="shared" si="42"/>
        <v>41108.125</v>
      </c>
      <c r="E372" s="37">
        <f t="shared" si="43"/>
        <v>3</v>
      </c>
      <c r="F372" s="33">
        <f t="shared" si="44"/>
        <v>41108.125</v>
      </c>
      <c r="G372" s="66" t="s">
        <v>16</v>
      </c>
      <c r="H372" s="57">
        <f t="shared" si="46"/>
        <v>1</v>
      </c>
      <c r="I372" s="66">
        <v>7.18</v>
      </c>
      <c r="J372" s="66">
        <v>109.1</v>
      </c>
      <c r="K372" s="66">
        <v>1</v>
      </c>
      <c r="L372" s="66">
        <v>2</v>
      </c>
      <c r="M372" s="66">
        <f>VLOOKUP(L372,'Stratification Schemes'!$J$2:$L$3,2,TRUE)</f>
        <v>9.59</v>
      </c>
      <c r="N372" s="66">
        <f>VLOOKUP(L372,'Stratification Schemes'!$J$2:$L$3,3,TRUE)</f>
        <v>10.42</v>
      </c>
      <c r="O372" s="66">
        <f t="shared" si="45"/>
        <v>2</v>
      </c>
      <c r="P372" s="66" t="s">
        <v>38</v>
      </c>
    </row>
    <row r="373" spans="1:19" x14ac:dyDescent="0.25">
      <c r="A373" s="59">
        <v>41108</v>
      </c>
      <c r="B373" s="2">
        <v>0.13413194444444446</v>
      </c>
      <c r="C373" s="33">
        <f t="shared" si="48"/>
        <v>41108.134131944447</v>
      </c>
      <c r="D373" s="33">
        <f t="shared" si="42"/>
        <v>41108.125</v>
      </c>
      <c r="E373" s="37">
        <f t="shared" si="43"/>
        <v>3</v>
      </c>
      <c r="F373" s="33">
        <f t="shared" si="44"/>
        <v>41108.125</v>
      </c>
      <c r="G373" s="66" t="s">
        <v>16</v>
      </c>
      <c r="H373" s="57">
        <f t="shared" si="46"/>
        <v>1</v>
      </c>
      <c r="I373" s="66">
        <v>7.26</v>
      </c>
      <c r="J373" s="66">
        <v>103.9</v>
      </c>
      <c r="K373" s="56">
        <v>1</v>
      </c>
      <c r="L373" s="56">
        <v>2</v>
      </c>
      <c r="M373" s="40">
        <f>VLOOKUP(L373,'Stratification Schemes'!$J$2:$L$3,2,TRUE)</f>
        <v>9.59</v>
      </c>
      <c r="N373" s="40">
        <f>VLOOKUP(L373,'Stratification Schemes'!$J$2:$L$3,3,TRUE)</f>
        <v>10.42</v>
      </c>
      <c r="O373" s="40">
        <f t="shared" si="45"/>
        <v>2</v>
      </c>
      <c r="P373" s="40" t="s">
        <v>38</v>
      </c>
    </row>
    <row r="374" spans="1:19" x14ac:dyDescent="0.25">
      <c r="A374" s="59">
        <v>41108</v>
      </c>
      <c r="B374" s="2">
        <v>0.14672453703703703</v>
      </c>
      <c r="C374" s="33">
        <f t="shared" si="48"/>
        <v>41108.146724537037</v>
      </c>
      <c r="D374" s="33">
        <f t="shared" si="42"/>
        <v>41108.125</v>
      </c>
      <c r="E374" s="37">
        <f t="shared" si="43"/>
        <v>3</v>
      </c>
      <c r="F374" s="33">
        <f t="shared" si="44"/>
        <v>41108.125</v>
      </c>
      <c r="G374" s="66" t="s">
        <v>16</v>
      </c>
      <c r="H374" s="57">
        <f t="shared" si="46"/>
        <v>1</v>
      </c>
      <c r="I374" s="66">
        <v>1.84</v>
      </c>
      <c r="J374" s="66">
        <v>124.9</v>
      </c>
      <c r="K374" s="56">
        <v>1</v>
      </c>
      <c r="L374" s="56">
        <v>2</v>
      </c>
      <c r="M374" s="40">
        <f>VLOOKUP(L374,'Stratification Schemes'!$J$2:$L$3,2,TRUE)</f>
        <v>9.59</v>
      </c>
      <c r="N374" s="40">
        <f>VLOOKUP(L374,'Stratification Schemes'!$J$2:$L$3,3,TRUE)</f>
        <v>10.42</v>
      </c>
      <c r="O374" s="40">
        <f t="shared" si="45"/>
        <v>2</v>
      </c>
      <c r="P374" s="40" t="s">
        <v>38</v>
      </c>
    </row>
    <row r="375" spans="1:19" x14ac:dyDescent="0.25">
      <c r="A375" s="59">
        <v>41108</v>
      </c>
      <c r="B375" s="2">
        <v>0.17195601851851852</v>
      </c>
      <c r="C375" s="33">
        <f t="shared" si="48"/>
        <v>41108.171956018516</v>
      </c>
      <c r="D375" s="33">
        <f t="shared" si="42"/>
        <v>41108.166666666664</v>
      </c>
      <c r="E375" s="37">
        <f t="shared" si="43"/>
        <v>4</v>
      </c>
      <c r="F375" s="33">
        <f t="shared" si="44"/>
        <v>41108.125</v>
      </c>
      <c r="G375" s="66" t="s">
        <v>16</v>
      </c>
      <c r="H375" s="57">
        <f t="shared" si="46"/>
        <v>1</v>
      </c>
      <c r="I375" s="66">
        <v>1.66</v>
      </c>
      <c r="J375" s="66">
        <v>103.7</v>
      </c>
      <c r="K375" s="56">
        <v>1</v>
      </c>
      <c r="L375" s="56">
        <v>2</v>
      </c>
      <c r="M375" s="40">
        <f>VLOOKUP(L375,'Stratification Schemes'!$J$2:$L$3,2,TRUE)</f>
        <v>9.59</v>
      </c>
      <c r="N375" s="40">
        <f>VLOOKUP(L375,'Stratification Schemes'!$J$2:$L$3,3,TRUE)</f>
        <v>10.42</v>
      </c>
      <c r="O375" s="40">
        <f t="shared" si="45"/>
        <v>2</v>
      </c>
      <c r="P375" s="40" t="s">
        <v>38</v>
      </c>
    </row>
    <row r="376" spans="1:19" x14ac:dyDescent="0.25">
      <c r="A376" s="59">
        <v>41108</v>
      </c>
      <c r="B376" s="2">
        <v>0.17936342592592591</v>
      </c>
      <c r="C376" s="33">
        <f t="shared" si="48"/>
        <v>41108.179363425923</v>
      </c>
      <c r="D376" s="33">
        <f t="shared" si="42"/>
        <v>41108.166666666664</v>
      </c>
      <c r="E376" s="37">
        <f t="shared" si="43"/>
        <v>4</v>
      </c>
      <c r="F376" s="33">
        <f t="shared" si="44"/>
        <v>41108.125</v>
      </c>
      <c r="G376" s="66" t="s">
        <v>16</v>
      </c>
      <c r="H376" s="57">
        <f t="shared" si="46"/>
        <v>1</v>
      </c>
      <c r="I376" s="66">
        <v>10.95</v>
      </c>
      <c r="J376" s="66">
        <v>76</v>
      </c>
      <c r="K376" s="56">
        <v>2</v>
      </c>
      <c r="L376" s="56">
        <v>2</v>
      </c>
      <c r="M376" s="40">
        <f>VLOOKUP(L376,'Stratification Schemes'!$J$2:$L$3,2,TRUE)</f>
        <v>9.59</v>
      </c>
      <c r="N376" s="40">
        <f>VLOOKUP(L376,'Stratification Schemes'!$J$2:$L$3,3,TRUE)</f>
        <v>10.42</v>
      </c>
      <c r="O376" s="40">
        <f t="shared" si="45"/>
        <v>2</v>
      </c>
      <c r="P376" s="40" t="s">
        <v>38</v>
      </c>
    </row>
    <row r="377" spans="1:19" x14ac:dyDescent="0.25">
      <c r="A377" s="59">
        <v>41108</v>
      </c>
      <c r="B377" s="2">
        <v>0.19346064814814815</v>
      </c>
      <c r="C377" s="33">
        <f t="shared" si="48"/>
        <v>41108.193460648145</v>
      </c>
      <c r="D377" s="33">
        <f t="shared" si="42"/>
        <v>41108.166666666664</v>
      </c>
      <c r="E377" s="37">
        <f t="shared" si="43"/>
        <v>4</v>
      </c>
      <c r="F377" s="33">
        <f t="shared" si="44"/>
        <v>41108.25</v>
      </c>
      <c r="G377" s="66" t="s">
        <v>16</v>
      </c>
      <c r="H377" s="57">
        <f t="shared" si="46"/>
        <v>1</v>
      </c>
      <c r="I377" s="66">
        <v>1.79</v>
      </c>
      <c r="J377" s="66">
        <v>83.2</v>
      </c>
      <c r="K377" s="56">
        <v>1</v>
      </c>
      <c r="L377" s="56">
        <v>2</v>
      </c>
      <c r="M377" s="40">
        <f>VLOOKUP(L377,'Stratification Schemes'!$J$2:$L$3,2,TRUE)</f>
        <v>9.59</v>
      </c>
      <c r="N377" s="40">
        <f>VLOOKUP(L377,'Stratification Schemes'!$J$2:$L$3,3,TRUE)</f>
        <v>10.42</v>
      </c>
      <c r="O377" s="40">
        <f t="shared" si="45"/>
        <v>2</v>
      </c>
      <c r="P377" s="40" t="s">
        <v>38</v>
      </c>
    </row>
    <row r="378" spans="1:19" x14ac:dyDescent="0.25">
      <c r="A378" s="59">
        <v>41108</v>
      </c>
      <c r="B378" s="2">
        <v>0.21228009259259259</v>
      </c>
      <c r="C378" s="33">
        <f t="shared" si="48"/>
        <v>41108.212280092594</v>
      </c>
      <c r="D378" s="33">
        <f t="shared" si="42"/>
        <v>41108.208333333336</v>
      </c>
      <c r="E378" s="37">
        <f t="shared" si="43"/>
        <v>5</v>
      </c>
      <c r="F378" s="33">
        <f t="shared" si="44"/>
        <v>41108.25</v>
      </c>
      <c r="G378" s="66" t="s">
        <v>16</v>
      </c>
      <c r="H378" s="57">
        <f t="shared" si="46"/>
        <v>1</v>
      </c>
      <c r="I378" s="66">
        <v>4.0599999999999996</v>
      </c>
      <c r="J378" s="66">
        <v>77</v>
      </c>
      <c r="K378" s="56">
        <v>1</v>
      </c>
      <c r="L378" s="56">
        <v>2</v>
      </c>
      <c r="M378" s="40">
        <f>VLOOKUP(L378,'Stratification Schemes'!$J$2:$L$3,2,TRUE)</f>
        <v>9.59</v>
      </c>
      <c r="N378" s="40">
        <f>VLOOKUP(L378,'Stratification Schemes'!$J$2:$L$3,3,TRUE)</f>
        <v>10.42</v>
      </c>
      <c r="O378" s="40">
        <f t="shared" si="45"/>
        <v>2</v>
      </c>
      <c r="P378" s="40" t="s">
        <v>38</v>
      </c>
    </row>
    <row r="379" spans="1:19" x14ac:dyDescent="0.25">
      <c r="A379" s="59">
        <v>41108</v>
      </c>
      <c r="B379" s="2">
        <v>0.21488425925925925</v>
      </c>
      <c r="C379" s="33">
        <f t="shared" si="48"/>
        <v>41108.214884259258</v>
      </c>
      <c r="D379" s="33">
        <f t="shared" si="42"/>
        <v>41108.208333333336</v>
      </c>
      <c r="E379" s="37">
        <f t="shared" si="43"/>
        <v>5</v>
      </c>
      <c r="F379" s="33">
        <f t="shared" si="44"/>
        <v>41108.25</v>
      </c>
      <c r="G379" s="66" t="s">
        <v>16</v>
      </c>
      <c r="H379" s="57">
        <f t="shared" si="46"/>
        <v>1</v>
      </c>
      <c r="I379" s="66">
        <v>6.82</v>
      </c>
      <c r="J379" s="66">
        <v>81.400000000000006</v>
      </c>
      <c r="K379" s="56">
        <v>1</v>
      </c>
      <c r="L379" s="56">
        <v>2</v>
      </c>
      <c r="M379" s="40">
        <f>VLOOKUP(L379,'Stratification Schemes'!$J$2:$L$3,2,TRUE)</f>
        <v>9.59</v>
      </c>
      <c r="N379" s="40">
        <f>VLOOKUP(L379,'Stratification Schemes'!$J$2:$L$3,3,TRUE)</f>
        <v>10.42</v>
      </c>
      <c r="O379" s="40">
        <f t="shared" si="45"/>
        <v>2</v>
      </c>
      <c r="P379" s="40" t="s">
        <v>38</v>
      </c>
    </row>
    <row r="380" spans="1:19" x14ac:dyDescent="0.25">
      <c r="A380" s="59">
        <v>41108</v>
      </c>
      <c r="B380" s="2">
        <v>0.21763888888888891</v>
      </c>
      <c r="C380" s="33">
        <f t="shared" si="48"/>
        <v>41108.217638888891</v>
      </c>
      <c r="D380" s="33">
        <f t="shared" si="42"/>
        <v>41108.208333333336</v>
      </c>
      <c r="E380" s="37">
        <f t="shared" si="43"/>
        <v>5</v>
      </c>
      <c r="F380" s="33">
        <f t="shared" si="44"/>
        <v>41108.25</v>
      </c>
      <c r="G380" s="66" t="s">
        <v>16</v>
      </c>
      <c r="H380" s="57">
        <f t="shared" si="46"/>
        <v>1</v>
      </c>
      <c r="I380" s="66">
        <v>1.91</v>
      </c>
      <c r="J380" s="66">
        <v>114.1</v>
      </c>
      <c r="K380" s="56">
        <v>1</v>
      </c>
      <c r="L380" s="56">
        <v>2</v>
      </c>
      <c r="M380" s="40">
        <f>VLOOKUP(L380,'Stratification Schemes'!$J$2:$L$3,2,TRUE)</f>
        <v>9.59</v>
      </c>
      <c r="N380" s="40">
        <f>VLOOKUP(L380,'Stratification Schemes'!$J$2:$L$3,3,TRUE)</f>
        <v>10.42</v>
      </c>
      <c r="O380" s="40">
        <f t="shared" si="45"/>
        <v>2</v>
      </c>
      <c r="P380" s="40" t="s">
        <v>38</v>
      </c>
    </row>
    <row r="381" spans="1:19" x14ac:dyDescent="0.25">
      <c r="A381" s="59">
        <v>41108</v>
      </c>
      <c r="B381" s="2">
        <v>0.23341435185185186</v>
      </c>
      <c r="C381" s="33">
        <f t="shared" si="48"/>
        <v>41108.233414351853</v>
      </c>
      <c r="D381" s="33">
        <f t="shared" si="42"/>
        <v>41108.208333333336</v>
      </c>
      <c r="E381" s="37">
        <f t="shared" si="43"/>
        <v>5</v>
      </c>
      <c r="F381" s="33">
        <f t="shared" si="44"/>
        <v>41108.25</v>
      </c>
      <c r="G381" s="66" t="s">
        <v>16</v>
      </c>
      <c r="H381" s="57">
        <f t="shared" si="46"/>
        <v>1</v>
      </c>
      <c r="I381" s="66">
        <v>1.94</v>
      </c>
      <c r="J381" s="66">
        <v>114.5</v>
      </c>
      <c r="K381" s="56">
        <v>1</v>
      </c>
      <c r="L381" s="56">
        <v>2</v>
      </c>
      <c r="M381" s="40">
        <f>VLOOKUP(L381,'Stratification Schemes'!$J$2:$L$3,2,TRUE)</f>
        <v>9.59</v>
      </c>
      <c r="N381" s="40">
        <f>VLOOKUP(L381,'Stratification Schemes'!$J$2:$L$3,3,TRUE)</f>
        <v>10.42</v>
      </c>
      <c r="O381" s="40">
        <f t="shared" si="45"/>
        <v>2</v>
      </c>
      <c r="P381" s="40" t="s">
        <v>38</v>
      </c>
    </row>
    <row r="382" spans="1:19" x14ac:dyDescent="0.25">
      <c r="A382" s="59">
        <v>41108</v>
      </c>
      <c r="B382" s="2">
        <v>0.23947916666666669</v>
      </c>
      <c r="C382" s="33">
        <f t="shared" si="48"/>
        <v>41108.239479166667</v>
      </c>
      <c r="D382" s="33">
        <f t="shared" si="42"/>
        <v>41108.208333333336</v>
      </c>
      <c r="E382" s="37">
        <f t="shared" si="43"/>
        <v>5</v>
      </c>
      <c r="F382" s="33">
        <f t="shared" si="44"/>
        <v>41108.25</v>
      </c>
      <c r="G382" s="66" t="s">
        <v>16</v>
      </c>
      <c r="H382" s="57">
        <f t="shared" si="46"/>
        <v>1</v>
      </c>
      <c r="I382" s="66">
        <v>4.1399999999999997</v>
      </c>
      <c r="J382" s="66">
        <v>68.3</v>
      </c>
      <c r="K382" s="56">
        <v>1</v>
      </c>
      <c r="L382" s="56">
        <v>2</v>
      </c>
      <c r="M382" s="40">
        <f>VLOOKUP(L382,'Stratification Schemes'!$J$2:$L$3,2,TRUE)</f>
        <v>9.59</v>
      </c>
      <c r="N382" s="40">
        <f>VLOOKUP(L382,'Stratification Schemes'!$J$2:$L$3,3,TRUE)</f>
        <v>10.42</v>
      </c>
      <c r="O382" s="40">
        <f t="shared" si="45"/>
        <v>2</v>
      </c>
      <c r="P382" s="40" t="s">
        <v>38</v>
      </c>
    </row>
    <row r="383" spans="1:19" x14ac:dyDescent="0.25">
      <c r="A383" s="59">
        <v>41108</v>
      </c>
      <c r="B383" s="2">
        <v>0.27615740740740741</v>
      </c>
      <c r="C383" s="33">
        <f t="shared" si="48"/>
        <v>41108.27615740741</v>
      </c>
      <c r="D383" s="33">
        <f t="shared" si="42"/>
        <v>41108.25</v>
      </c>
      <c r="E383" s="37">
        <f t="shared" si="43"/>
        <v>6</v>
      </c>
      <c r="F383" s="33">
        <f t="shared" si="44"/>
        <v>41108.25</v>
      </c>
      <c r="G383" s="66" t="s">
        <v>16</v>
      </c>
      <c r="H383" s="57">
        <f t="shared" si="46"/>
        <v>1</v>
      </c>
      <c r="I383" s="66">
        <v>2.0099999999999998</v>
      </c>
      <c r="J383" s="66">
        <v>98.2</v>
      </c>
      <c r="K383" s="66">
        <v>1</v>
      </c>
      <c r="L383" s="66">
        <v>2</v>
      </c>
      <c r="M383" s="66">
        <f>VLOOKUP(L383,'Stratification Schemes'!$J$2:$L$3,2,TRUE)</f>
        <v>9.59</v>
      </c>
      <c r="N383" s="66">
        <f>VLOOKUP(L383,'Stratification Schemes'!$J$2:$L$3,3,TRUE)</f>
        <v>10.42</v>
      </c>
      <c r="O383" s="66">
        <f t="shared" si="45"/>
        <v>2</v>
      </c>
      <c r="P383" s="66" t="s">
        <v>38</v>
      </c>
      <c r="Q383"/>
      <c r="R383"/>
      <c r="S383"/>
    </row>
    <row r="384" spans="1:19" x14ac:dyDescent="0.25">
      <c r="A384" s="59">
        <v>41108</v>
      </c>
      <c r="B384" s="2">
        <v>0.32091435185185185</v>
      </c>
      <c r="C384" s="33">
        <f t="shared" si="48"/>
        <v>41108.320914351854</v>
      </c>
      <c r="D384" s="33">
        <f t="shared" si="42"/>
        <v>41108.291666666664</v>
      </c>
      <c r="E384" s="37">
        <f t="shared" si="43"/>
        <v>7</v>
      </c>
      <c r="F384" s="33">
        <f t="shared" si="44"/>
        <v>41108.375</v>
      </c>
      <c r="G384" s="66" t="s">
        <v>16</v>
      </c>
      <c r="H384" s="57">
        <f t="shared" si="46"/>
        <v>1</v>
      </c>
      <c r="I384" s="66">
        <v>1.51</v>
      </c>
      <c r="J384" s="66">
        <v>102.7</v>
      </c>
      <c r="K384" s="66">
        <v>1</v>
      </c>
      <c r="L384" s="66">
        <v>2</v>
      </c>
      <c r="M384" s="66">
        <f>VLOOKUP(L384,'Stratification Schemes'!$J$2:$L$3,2,TRUE)</f>
        <v>9.59</v>
      </c>
      <c r="N384" s="66">
        <f>VLOOKUP(L384,'Stratification Schemes'!$J$2:$L$3,3,TRUE)</f>
        <v>10.42</v>
      </c>
      <c r="O384" s="66">
        <f t="shared" si="45"/>
        <v>2</v>
      </c>
      <c r="P384" s="66" t="s">
        <v>38</v>
      </c>
    </row>
    <row r="385" spans="1:16" x14ac:dyDescent="0.25">
      <c r="A385" s="59">
        <v>41108</v>
      </c>
      <c r="B385" s="2">
        <v>0.36359953703703707</v>
      </c>
      <c r="C385" s="33">
        <f t="shared" si="48"/>
        <v>41108.363599537035</v>
      </c>
      <c r="D385" s="33">
        <f t="shared" si="42"/>
        <v>41108.333333333336</v>
      </c>
      <c r="E385" s="37">
        <f t="shared" si="43"/>
        <v>8</v>
      </c>
      <c r="F385" s="33">
        <f t="shared" si="44"/>
        <v>41108.375</v>
      </c>
      <c r="G385" s="66" t="s">
        <v>16</v>
      </c>
      <c r="H385" s="57">
        <f t="shared" si="46"/>
        <v>1</v>
      </c>
      <c r="I385" s="66">
        <v>1.91</v>
      </c>
      <c r="J385" s="66">
        <v>112.6</v>
      </c>
      <c r="K385" s="66">
        <v>1</v>
      </c>
      <c r="L385" s="66">
        <v>2</v>
      </c>
      <c r="M385" s="66">
        <f>VLOOKUP(L385,'Stratification Schemes'!$J$2:$L$3,2,TRUE)</f>
        <v>9.59</v>
      </c>
      <c r="N385" s="66">
        <f>VLOOKUP(L385,'Stratification Schemes'!$J$2:$L$3,3,TRUE)</f>
        <v>10.42</v>
      </c>
      <c r="O385" s="66">
        <f t="shared" si="45"/>
        <v>2</v>
      </c>
      <c r="P385" s="66" t="s">
        <v>38</v>
      </c>
    </row>
    <row r="386" spans="1:16" x14ac:dyDescent="0.25">
      <c r="A386" s="59">
        <v>41108</v>
      </c>
      <c r="B386" s="2">
        <v>0.39737268518518515</v>
      </c>
      <c r="C386" s="33">
        <f t="shared" si="48"/>
        <v>41108.397372685184</v>
      </c>
      <c r="D386" s="33">
        <f t="shared" ref="D386:D449" si="49">A386+(1/24)*E386</f>
        <v>41108.375</v>
      </c>
      <c r="E386" s="37">
        <f t="shared" ref="E386:E449" si="50">VALUE(TEXT(C386,"hh"))</f>
        <v>9</v>
      </c>
      <c r="F386" s="33">
        <f t="shared" ref="F386:F449" si="51">MROUND(C386,0.125)</f>
        <v>41108.375</v>
      </c>
      <c r="G386" s="66" t="s">
        <v>16</v>
      </c>
      <c r="H386" s="57">
        <f t="shared" si="46"/>
        <v>1</v>
      </c>
      <c r="I386" s="66">
        <v>1.45</v>
      </c>
      <c r="J386" s="66">
        <v>92.9</v>
      </c>
      <c r="K386" s="56">
        <v>1</v>
      </c>
      <c r="L386" s="56">
        <v>2</v>
      </c>
      <c r="M386" s="40">
        <f>VLOOKUP(L386,'Stratification Schemes'!$J$2:$L$3,2,TRUE)</f>
        <v>9.59</v>
      </c>
      <c r="N386" s="40">
        <f>VLOOKUP(L386,'Stratification Schemes'!$J$2:$L$3,3,TRUE)</f>
        <v>10.42</v>
      </c>
      <c r="O386" s="40">
        <f t="shared" ref="O386:O449" si="52">IF(AND(I386&gt;M386,I386&lt;N386),1*H386,2*H386)</f>
        <v>2</v>
      </c>
      <c r="P386" s="40" t="s">
        <v>38</v>
      </c>
    </row>
    <row r="387" spans="1:16" x14ac:dyDescent="0.25">
      <c r="A387" s="59">
        <v>41108</v>
      </c>
      <c r="B387" s="2">
        <v>0.4042824074074074</v>
      </c>
      <c r="C387" s="33">
        <f t="shared" si="48"/>
        <v>41108.404282407406</v>
      </c>
      <c r="D387" s="33">
        <f t="shared" si="49"/>
        <v>41108.375</v>
      </c>
      <c r="E387" s="37">
        <f t="shared" si="50"/>
        <v>9</v>
      </c>
      <c r="F387" s="33">
        <f t="shared" si="51"/>
        <v>41108.375</v>
      </c>
      <c r="G387" s="66" t="s">
        <v>16</v>
      </c>
      <c r="H387" s="57">
        <f t="shared" ref="H387:H450" si="53">IF(G387="Up", 1, -1)</f>
        <v>1</v>
      </c>
      <c r="I387" s="66">
        <v>1.31</v>
      </c>
      <c r="J387" s="66">
        <v>112.6</v>
      </c>
      <c r="K387" s="56">
        <v>1</v>
      </c>
      <c r="L387" s="56">
        <v>2</v>
      </c>
      <c r="M387" s="40">
        <f>VLOOKUP(L387,'Stratification Schemes'!$J$2:$L$3,2,TRUE)</f>
        <v>9.59</v>
      </c>
      <c r="N387" s="40">
        <f>VLOOKUP(L387,'Stratification Schemes'!$J$2:$L$3,3,TRUE)</f>
        <v>10.42</v>
      </c>
      <c r="O387" s="40">
        <f t="shared" si="52"/>
        <v>2</v>
      </c>
      <c r="P387" s="40" t="s">
        <v>38</v>
      </c>
    </row>
    <row r="388" spans="1:16" x14ac:dyDescent="0.25">
      <c r="A388" s="59">
        <v>41108</v>
      </c>
      <c r="B388" s="2">
        <v>0.46730324074074076</v>
      </c>
      <c r="C388" s="33">
        <f t="shared" si="48"/>
        <v>41108.467303240737</v>
      </c>
      <c r="D388" s="33">
        <f t="shared" si="49"/>
        <v>41108.458333333336</v>
      </c>
      <c r="E388" s="37">
        <f t="shared" si="50"/>
        <v>11</v>
      </c>
      <c r="F388" s="33">
        <f t="shared" si="51"/>
        <v>41108.5</v>
      </c>
      <c r="G388" s="66" t="s">
        <v>16</v>
      </c>
      <c r="H388" s="57">
        <f t="shared" si="53"/>
        <v>1</v>
      </c>
      <c r="I388" s="66">
        <v>2.02</v>
      </c>
      <c r="J388" s="66">
        <v>114.8</v>
      </c>
      <c r="K388" s="56">
        <v>1</v>
      </c>
      <c r="L388" s="56">
        <v>2</v>
      </c>
      <c r="M388" s="40">
        <f>VLOOKUP(L388,'Stratification Schemes'!$J$2:$L$3,2,TRUE)</f>
        <v>9.59</v>
      </c>
      <c r="N388" s="40">
        <f>VLOOKUP(L388,'Stratification Schemes'!$J$2:$L$3,3,TRUE)</f>
        <v>10.42</v>
      </c>
      <c r="O388" s="40">
        <f t="shared" si="52"/>
        <v>2</v>
      </c>
      <c r="P388" s="40" t="s">
        <v>38</v>
      </c>
    </row>
    <row r="389" spans="1:16" x14ac:dyDescent="0.25">
      <c r="A389" s="59">
        <v>41108</v>
      </c>
      <c r="B389" s="2">
        <v>0.46740740740740744</v>
      </c>
      <c r="C389" s="33">
        <f t="shared" si="48"/>
        <v>41108.467407407406</v>
      </c>
      <c r="D389" s="33">
        <f t="shared" si="49"/>
        <v>41108.458333333336</v>
      </c>
      <c r="E389" s="37">
        <f t="shared" si="50"/>
        <v>11</v>
      </c>
      <c r="F389" s="33">
        <f t="shared" si="51"/>
        <v>41108.5</v>
      </c>
      <c r="G389" s="66" t="s">
        <v>16</v>
      </c>
      <c r="H389" s="57">
        <f t="shared" si="53"/>
        <v>1</v>
      </c>
      <c r="I389" s="66">
        <v>2.72</v>
      </c>
      <c r="J389" s="66">
        <v>121.3</v>
      </c>
      <c r="K389" s="56">
        <v>1</v>
      </c>
      <c r="L389" s="56">
        <v>2</v>
      </c>
      <c r="M389" s="40">
        <f>VLOOKUP(L389,'Stratification Schemes'!$J$2:$L$3,2,TRUE)</f>
        <v>9.59</v>
      </c>
      <c r="N389" s="40">
        <f>VLOOKUP(L389,'Stratification Schemes'!$J$2:$L$3,3,TRUE)</f>
        <v>10.42</v>
      </c>
      <c r="O389" s="40">
        <f t="shared" si="52"/>
        <v>2</v>
      </c>
      <c r="P389" s="40" t="s">
        <v>38</v>
      </c>
    </row>
    <row r="390" spans="1:16" x14ac:dyDescent="0.25">
      <c r="A390" s="60">
        <v>41121</v>
      </c>
      <c r="B390" s="2">
        <v>0.48164351851851855</v>
      </c>
      <c r="C390" s="33">
        <f t="shared" si="48"/>
        <v>41121.48164351852</v>
      </c>
      <c r="D390" s="33">
        <f t="shared" si="49"/>
        <v>41121.458333333336</v>
      </c>
      <c r="E390" s="37">
        <f t="shared" si="50"/>
        <v>11</v>
      </c>
      <c r="F390" s="33">
        <f t="shared" si="51"/>
        <v>41121.5</v>
      </c>
      <c r="G390" s="66" t="s">
        <v>16</v>
      </c>
      <c r="H390" s="57">
        <f t="shared" si="53"/>
        <v>1</v>
      </c>
      <c r="I390" s="66">
        <v>5.2</v>
      </c>
      <c r="J390" s="66">
        <v>65.5</v>
      </c>
      <c r="K390" s="56">
        <v>1</v>
      </c>
      <c r="L390" s="56">
        <v>2</v>
      </c>
      <c r="M390" s="40">
        <f>VLOOKUP(L390,'Stratification Schemes'!$J$2:$L$3,2,TRUE)</f>
        <v>9.59</v>
      </c>
      <c r="N390" s="40">
        <f>VLOOKUP(L390,'Stratification Schemes'!$J$2:$L$3,3,TRUE)</f>
        <v>10.42</v>
      </c>
      <c r="O390" s="40">
        <f t="shared" si="52"/>
        <v>2</v>
      </c>
      <c r="P390" s="40" t="s">
        <v>38</v>
      </c>
    </row>
    <row r="391" spans="1:16" x14ac:dyDescent="0.25">
      <c r="A391" s="60">
        <v>41121</v>
      </c>
      <c r="B391" s="2">
        <v>0.48236111111111107</v>
      </c>
      <c r="C391" s="33">
        <f t="shared" si="48"/>
        <v>41121.482361111113</v>
      </c>
      <c r="D391" s="33">
        <f t="shared" si="49"/>
        <v>41121.458333333336</v>
      </c>
      <c r="E391" s="37">
        <f t="shared" si="50"/>
        <v>11</v>
      </c>
      <c r="F391" s="33">
        <f t="shared" si="51"/>
        <v>41121.5</v>
      </c>
      <c r="G391" s="66" t="s">
        <v>16</v>
      </c>
      <c r="H391" s="57">
        <f t="shared" si="53"/>
        <v>1</v>
      </c>
      <c r="I391" s="66">
        <v>2.5</v>
      </c>
      <c r="J391" s="66">
        <v>69.599999999999994</v>
      </c>
      <c r="K391" s="66">
        <v>1</v>
      </c>
      <c r="L391" s="66">
        <v>2</v>
      </c>
      <c r="M391" s="66">
        <f>VLOOKUP(L391,'Stratification Schemes'!$J$2:$L$3,2,TRUE)</f>
        <v>9.59</v>
      </c>
      <c r="N391" s="66">
        <f>VLOOKUP(L391,'Stratification Schemes'!$J$2:$L$3,3,TRUE)</f>
        <v>10.42</v>
      </c>
      <c r="O391" s="66">
        <f t="shared" si="52"/>
        <v>2</v>
      </c>
      <c r="P391" s="66" t="s">
        <v>38</v>
      </c>
    </row>
    <row r="392" spans="1:16" x14ac:dyDescent="0.25">
      <c r="A392" s="60">
        <v>41121</v>
      </c>
      <c r="B392" s="2">
        <v>0.48251157407407402</v>
      </c>
      <c r="C392" s="33">
        <f t="shared" si="48"/>
        <v>41121.482511574075</v>
      </c>
      <c r="D392" s="33">
        <f t="shared" si="49"/>
        <v>41121.458333333336</v>
      </c>
      <c r="E392" s="37">
        <f t="shared" si="50"/>
        <v>11</v>
      </c>
      <c r="F392" s="33">
        <f t="shared" si="51"/>
        <v>41121.5</v>
      </c>
      <c r="G392" s="66" t="s">
        <v>16</v>
      </c>
      <c r="H392" s="57">
        <f t="shared" si="53"/>
        <v>1</v>
      </c>
      <c r="I392" s="66">
        <v>1.91</v>
      </c>
      <c r="J392" s="66">
        <v>84.2</v>
      </c>
      <c r="K392" s="66">
        <v>1</v>
      </c>
      <c r="L392" s="66">
        <v>2</v>
      </c>
      <c r="M392" s="66">
        <f>VLOOKUP(L392,'Stratification Schemes'!$J$2:$L$3,2,TRUE)</f>
        <v>9.59</v>
      </c>
      <c r="N392" s="66">
        <f>VLOOKUP(L392,'Stratification Schemes'!$J$2:$L$3,3,TRUE)</f>
        <v>10.42</v>
      </c>
      <c r="O392" s="66">
        <f t="shared" si="52"/>
        <v>2</v>
      </c>
      <c r="P392" s="66" t="s">
        <v>38</v>
      </c>
    </row>
    <row r="393" spans="1:16" x14ac:dyDescent="0.25">
      <c r="A393" s="60">
        <v>41121</v>
      </c>
      <c r="B393" s="2">
        <v>0.48278935185185184</v>
      </c>
      <c r="C393" s="33">
        <f t="shared" si="48"/>
        <v>41121.482789351852</v>
      </c>
      <c r="D393" s="33">
        <f t="shared" si="49"/>
        <v>41121.458333333336</v>
      </c>
      <c r="E393" s="37">
        <f t="shared" si="50"/>
        <v>11</v>
      </c>
      <c r="F393" s="33">
        <f t="shared" si="51"/>
        <v>41121.5</v>
      </c>
      <c r="G393" s="66" t="s">
        <v>16</v>
      </c>
      <c r="H393" s="57">
        <f t="shared" si="53"/>
        <v>1</v>
      </c>
      <c r="I393" s="66">
        <v>3.83</v>
      </c>
      <c r="J393" s="66">
        <v>66.2</v>
      </c>
      <c r="K393" s="56">
        <v>1</v>
      </c>
      <c r="L393" s="56">
        <v>2</v>
      </c>
      <c r="M393" s="40">
        <f>VLOOKUP(L393,'Stratification Schemes'!$J$2:$L$3,2,TRUE)</f>
        <v>9.59</v>
      </c>
      <c r="N393" s="40">
        <f>VLOOKUP(L393,'Stratification Schemes'!$J$2:$L$3,3,TRUE)</f>
        <v>10.42</v>
      </c>
      <c r="O393" s="40">
        <f t="shared" si="52"/>
        <v>2</v>
      </c>
      <c r="P393" s="40" t="s">
        <v>38</v>
      </c>
    </row>
    <row r="394" spans="1:16" x14ac:dyDescent="0.25">
      <c r="A394" s="60">
        <v>41121</v>
      </c>
      <c r="B394" s="2">
        <v>0.48313657407407407</v>
      </c>
      <c r="C394" s="33">
        <f t="shared" ref="C394:C425" si="54">B394+A394</f>
        <v>41121.483136574076</v>
      </c>
      <c r="D394" s="33">
        <f t="shared" si="49"/>
        <v>41121.458333333336</v>
      </c>
      <c r="E394" s="37">
        <f t="shared" si="50"/>
        <v>11</v>
      </c>
      <c r="F394" s="33">
        <f t="shared" si="51"/>
        <v>41121.5</v>
      </c>
      <c r="G394" s="66" t="s">
        <v>16</v>
      </c>
      <c r="H394" s="57">
        <f t="shared" si="53"/>
        <v>1</v>
      </c>
      <c r="I394" s="66">
        <v>3.41</v>
      </c>
      <c r="J394" s="66">
        <v>61</v>
      </c>
      <c r="K394" s="56">
        <v>1</v>
      </c>
      <c r="L394" s="56">
        <v>2</v>
      </c>
      <c r="M394" s="40">
        <f>VLOOKUP(L394,'Stratification Schemes'!$J$2:$L$3,2,TRUE)</f>
        <v>9.59</v>
      </c>
      <c r="N394" s="40">
        <f>VLOOKUP(L394,'Stratification Schemes'!$J$2:$L$3,3,TRUE)</f>
        <v>10.42</v>
      </c>
      <c r="O394" s="40">
        <f t="shared" si="52"/>
        <v>2</v>
      </c>
      <c r="P394" s="40" t="s">
        <v>38</v>
      </c>
    </row>
    <row r="395" spans="1:16" x14ac:dyDescent="0.25">
      <c r="A395" s="60">
        <v>41121</v>
      </c>
      <c r="B395" s="2">
        <v>0.4831597222222222</v>
      </c>
      <c r="C395" s="33">
        <f t="shared" si="54"/>
        <v>41121.483159722222</v>
      </c>
      <c r="D395" s="33">
        <f t="shared" si="49"/>
        <v>41121.458333333336</v>
      </c>
      <c r="E395" s="37">
        <f t="shared" si="50"/>
        <v>11</v>
      </c>
      <c r="F395" s="33">
        <f t="shared" si="51"/>
        <v>41121.5</v>
      </c>
      <c r="G395" s="66" t="s">
        <v>16</v>
      </c>
      <c r="H395" s="57">
        <f t="shared" si="53"/>
        <v>1</v>
      </c>
      <c r="I395" s="66">
        <v>1.46</v>
      </c>
      <c r="J395" s="66">
        <v>76.599999999999994</v>
      </c>
      <c r="K395" s="56">
        <v>1</v>
      </c>
      <c r="L395" s="56">
        <v>2</v>
      </c>
      <c r="M395" s="40">
        <f>VLOOKUP(L395,'Stratification Schemes'!$J$2:$L$3,2,TRUE)</f>
        <v>9.59</v>
      </c>
      <c r="N395" s="40">
        <f>VLOOKUP(L395,'Stratification Schemes'!$J$2:$L$3,3,TRUE)</f>
        <v>10.42</v>
      </c>
      <c r="O395" s="40">
        <f t="shared" si="52"/>
        <v>2</v>
      </c>
      <c r="P395" s="40" t="s">
        <v>38</v>
      </c>
    </row>
    <row r="396" spans="1:16" x14ac:dyDescent="0.25">
      <c r="A396" s="60">
        <v>41121</v>
      </c>
      <c r="B396" s="2">
        <v>0.48398148148148151</v>
      </c>
      <c r="C396" s="33">
        <f t="shared" si="54"/>
        <v>41121.483981481484</v>
      </c>
      <c r="D396" s="33">
        <f t="shared" si="49"/>
        <v>41121.458333333336</v>
      </c>
      <c r="E396" s="37">
        <f t="shared" si="50"/>
        <v>11</v>
      </c>
      <c r="F396" s="33">
        <f t="shared" si="51"/>
        <v>41121.5</v>
      </c>
      <c r="G396" s="66" t="s">
        <v>16</v>
      </c>
      <c r="H396" s="57">
        <f t="shared" si="53"/>
        <v>1</v>
      </c>
      <c r="I396" s="66">
        <v>2.4500000000000002</v>
      </c>
      <c r="J396" s="66">
        <v>82.1</v>
      </c>
      <c r="K396" s="66">
        <v>1</v>
      </c>
      <c r="L396" s="66">
        <v>2</v>
      </c>
      <c r="M396" s="66">
        <f>VLOOKUP(L396,'Stratification Schemes'!$J$2:$L$3,2,TRUE)</f>
        <v>9.59</v>
      </c>
      <c r="N396" s="66">
        <f>VLOOKUP(L396,'Stratification Schemes'!$J$2:$L$3,3,TRUE)</f>
        <v>10.42</v>
      </c>
      <c r="O396" s="66">
        <f t="shared" si="52"/>
        <v>2</v>
      </c>
      <c r="P396" s="66" t="s">
        <v>38</v>
      </c>
    </row>
    <row r="397" spans="1:16" x14ac:dyDescent="0.25">
      <c r="A397" s="60">
        <v>41121</v>
      </c>
      <c r="B397" s="2">
        <v>0.48714120370370373</v>
      </c>
      <c r="C397" s="33">
        <f t="shared" si="54"/>
        <v>41121.487141203703</v>
      </c>
      <c r="D397" s="33">
        <f t="shared" si="49"/>
        <v>41121.458333333336</v>
      </c>
      <c r="E397" s="37">
        <f t="shared" si="50"/>
        <v>11</v>
      </c>
      <c r="F397" s="33">
        <f t="shared" si="51"/>
        <v>41121.5</v>
      </c>
      <c r="G397" s="66" t="s">
        <v>16</v>
      </c>
      <c r="H397" s="57">
        <f t="shared" si="53"/>
        <v>1</v>
      </c>
      <c r="I397" s="66">
        <v>1.53</v>
      </c>
      <c r="J397" s="66">
        <v>103.9</v>
      </c>
      <c r="K397" s="56">
        <v>1</v>
      </c>
      <c r="L397" s="56">
        <v>2</v>
      </c>
      <c r="M397" s="40">
        <f>VLOOKUP(L397,'Stratification Schemes'!$J$2:$L$3,2,TRUE)</f>
        <v>9.59</v>
      </c>
      <c r="N397" s="40">
        <f>VLOOKUP(L397,'Stratification Schemes'!$J$2:$L$3,3,TRUE)</f>
        <v>10.42</v>
      </c>
      <c r="O397" s="40">
        <f t="shared" si="52"/>
        <v>2</v>
      </c>
      <c r="P397" s="40" t="s">
        <v>38</v>
      </c>
    </row>
    <row r="398" spans="1:16" x14ac:dyDescent="0.25">
      <c r="A398" s="60">
        <v>41121</v>
      </c>
      <c r="B398" s="2">
        <v>0.50157407407407406</v>
      </c>
      <c r="C398" s="33">
        <f t="shared" si="54"/>
        <v>41121.501574074071</v>
      </c>
      <c r="D398" s="33">
        <f t="shared" si="49"/>
        <v>41121.5</v>
      </c>
      <c r="E398" s="37">
        <f t="shared" si="50"/>
        <v>12</v>
      </c>
      <c r="F398" s="33">
        <f t="shared" si="51"/>
        <v>41121.5</v>
      </c>
      <c r="G398" s="66" t="s">
        <v>16</v>
      </c>
      <c r="H398" s="57">
        <f t="shared" si="53"/>
        <v>1</v>
      </c>
      <c r="I398" s="66">
        <v>8.73</v>
      </c>
      <c r="J398" s="66">
        <v>74.400000000000006</v>
      </c>
      <c r="K398" s="56">
        <v>1</v>
      </c>
      <c r="L398" s="56">
        <v>2</v>
      </c>
      <c r="M398" s="40">
        <f>VLOOKUP(L398,'Stratification Schemes'!$J$2:$L$3,2,TRUE)</f>
        <v>9.59</v>
      </c>
      <c r="N398" s="40">
        <f>VLOOKUP(L398,'Stratification Schemes'!$J$2:$L$3,3,TRUE)</f>
        <v>10.42</v>
      </c>
      <c r="O398" s="40">
        <f t="shared" si="52"/>
        <v>2</v>
      </c>
      <c r="P398" s="40" t="s">
        <v>38</v>
      </c>
    </row>
    <row r="399" spans="1:16" x14ac:dyDescent="0.25">
      <c r="A399" s="60">
        <v>41121</v>
      </c>
      <c r="B399" s="2">
        <v>0.50567129629629626</v>
      </c>
      <c r="C399" s="33">
        <f t="shared" si="54"/>
        <v>41121.505671296298</v>
      </c>
      <c r="D399" s="33">
        <f t="shared" si="49"/>
        <v>41121.5</v>
      </c>
      <c r="E399" s="37">
        <f t="shared" si="50"/>
        <v>12</v>
      </c>
      <c r="F399" s="33">
        <f t="shared" si="51"/>
        <v>41121.5</v>
      </c>
      <c r="G399" s="66" t="s">
        <v>16</v>
      </c>
      <c r="H399" s="57">
        <f t="shared" si="53"/>
        <v>1</v>
      </c>
      <c r="I399" s="66">
        <v>4.16</v>
      </c>
      <c r="J399" s="66">
        <v>54.7</v>
      </c>
      <c r="K399" s="56">
        <v>1</v>
      </c>
      <c r="L399" s="56">
        <v>2</v>
      </c>
      <c r="M399" s="40">
        <f>VLOOKUP(L399,'Stratification Schemes'!$J$2:$L$3,2,TRUE)</f>
        <v>9.59</v>
      </c>
      <c r="N399" s="40">
        <f>VLOOKUP(L399,'Stratification Schemes'!$J$2:$L$3,3,TRUE)</f>
        <v>10.42</v>
      </c>
      <c r="O399" s="40">
        <f t="shared" si="52"/>
        <v>2</v>
      </c>
      <c r="P399" s="40" t="s">
        <v>38</v>
      </c>
    </row>
    <row r="400" spans="1:16" x14ac:dyDescent="0.25">
      <c r="A400" s="60">
        <v>41121</v>
      </c>
      <c r="B400" s="2">
        <v>0.50665509259259256</v>
      </c>
      <c r="C400" s="33">
        <f t="shared" si="54"/>
        <v>41121.506655092591</v>
      </c>
      <c r="D400" s="33">
        <f t="shared" si="49"/>
        <v>41121.5</v>
      </c>
      <c r="E400" s="37">
        <f t="shared" si="50"/>
        <v>12</v>
      </c>
      <c r="F400" s="33">
        <f t="shared" si="51"/>
        <v>41121.5</v>
      </c>
      <c r="G400" s="66" t="s">
        <v>16</v>
      </c>
      <c r="H400" s="57">
        <f t="shared" si="53"/>
        <v>1</v>
      </c>
      <c r="I400" s="66">
        <v>5.35</v>
      </c>
      <c r="J400" s="66">
        <v>63.8</v>
      </c>
      <c r="K400" s="66">
        <v>1</v>
      </c>
      <c r="L400" s="66">
        <v>2</v>
      </c>
      <c r="M400" s="66">
        <f>VLOOKUP(L400,'Stratification Schemes'!$J$2:$L$3,2,TRUE)</f>
        <v>9.59</v>
      </c>
      <c r="N400" s="66">
        <f>VLOOKUP(L400,'Stratification Schemes'!$J$2:$L$3,3,TRUE)</f>
        <v>10.42</v>
      </c>
      <c r="O400" s="66">
        <f t="shared" si="52"/>
        <v>2</v>
      </c>
      <c r="P400" s="66" t="s">
        <v>38</v>
      </c>
    </row>
    <row r="401" spans="1:19" x14ac:dyDescent="0.25">
      <c r="A401" s="60">
        <v>41121</v>
      </c>
      <c r="B401" s="2">
        <v>0.50758101851851845</v>
      </c>
      <c r="C401" s="33">
        <f t="shared" si="54"/>
        <v>41121.507581018515</v>
      </c>
      <c r="D401" s="33">
        <f t="shared" si="49"/>
        <v>41121.5</v>
      </c>
      <c r="E401" s="37">
        <f t="shared" si="50"/>
        <v>12</v>
      </c>
      <c r="F401" s="33">
        <f t="shared" si="51"/>
        <v>41121.5</v>
      </c>
      <c r="G401" s="66" t="s">
        <v>16</v>
      </c>
      <c r="H401" s="57">
        <f t="shared" si="53"/>
        <v>1</v>
      </c>
      <c r="I401" s="66">
        <v>2.62</v>
      </c>
      <c r="J401" s="66">
        <v>74.400000000000006</v>
      </c>
      <c r="K401" s="56">
        <v>1</v>
      </c>
      <c r="L401" s="56">
        <v>2</v>
      </c>
      <c r="M401" s="40">
        <f>VLOOKUP(L401,'Stratification Schemes'!$J$2:$L$3,2,TRUE)</f>
        <v>9.59</v>
      </c>
      <c r="N401" s="40">
        <f>VLOOKUP(L401,'Stratification Schemes'!$J$2:$L$3,3,TRUE)</f>
        <v>10.42</v>
      </c>
      <c r="O401" s="40">
        <f t="shared" si="52"/>
        <v>2</v>
      </c>
      <c r="P401" s="40" t="s">
        <v>38</v>
      </c>
    </row>
    <row r="402" spans="1:19" x14ac:dyDescent="0.25">
      <c r="A402" s="60">
        <v>41121</v>
      </c>
      <c r="B402" s="2">
        <v>0.50788194444444446</v>
      </c>
      <c r="C402" s="33">
        <f t="shared" si="54"/>
        <v>41121.507881944446</v>
      </c>
      <c r="D402" s="33">
        <f t="shared" si="49"/>
        <v>41121.5</v>
      </c>
      <c r="E402" s="37">
        <f t="shared" si="50"/>
        <v>12</v>
      </c>
      <c r="F402" s="33">
        <f t="shared" si="51"/>
        <v>41121.5</v>
      </c>
      <c r="G402" s="66" t="s">
        <v>16</v>
      </c>
      <c r="H402" s="57">
        <f t="shared" si="53"/>
        <v>1</v>
      </c>
      <c r="I402" s="66">
        <v>2.5299999999999998</v>
      </c>
      <c r="J402" s="66">
        <v>68.7</v>
      </c>
      <c r="K402" s="56">
        <v>1</v>
      </c>
      <c r="L402" s="56">
        <v>2</v>
      </c>
      <c r="M402" s="40">
        <f>VLOOKUP(L402,'Stratification Schemes'!$J$2:$L$3,2,TRUE)</f>
        <v>9.59</v>
      </c>
      <c r="N402" s="40">
        <f>VLOOKUP(L402,'Stratification Schemes'!$J$2:$L$3,3,TRUE)</f>
        <v>10.42</v>
      </c>
      <c r="O402" s="40">
        <f t="shared" si="52"/>
        <v>2</v>
      </c>
      <c r="P402" s="40" t="s">
        <v>38</v>
      </c>
    </row>
    <row r="403" spans="1:19" x14ac:dyDescent="0.25">
      <c r="A403" s="60">
        <v>41121</v>
      </c>
      <c r="B403" s="2">
        <v>0.50839120370370372</v>
      </c>
      <c r="C403" s="33">
        <f t="shared" si="54"/>
        <v>41121.508391203701</v>
      </c>
      <c r="D403" s="33">
        <f t="shared" si="49"/>
        <v>41121.5</v>
      </c>
      <c r="E403" s="37">
        <f t="shared" si="50"/>
        <v>12</v>
      </c>
      <c r="F403" s="33">
        <f t="shared" si="51"/>
        <v>41121.5</v>
      </c>
      <c r="G403" s="66" t="s">
        <v>16</v>
      </c>
      <c r="H403" s="57">
        <f t="shared" si="53"/>
        <v>1</v>
      </c>
      <c r="I403" s="66">
        <v>5.0599999999999996</v>
      </c>
      <c r="J403" s="66">
        <v>61.3</v>
      </c>
      <c r="K403" s="56">
        <v>1</v>
      </c>
      <c r="L403" s="56">
        <v>2</v>
      </c>
      <c r="M403" s="40">
        <f>VLOOKUP(L403,'Stratification Schemes'!$J$2:$L$3,2,TRUE)</f>
        <v>9.59</v>
      </c>
      <c r="N403" s="40">
        <f>VLOOKUP(L403,'Stratification Schemes'!$J$2:$L$3,3,TRUE)</f>
        <v>10.42</v>
      </c>
      <c r="O403" s="40">
        <f t="shared" si="52"/>
        <v>2</v>
      </c>
      <c r="P403" s="40" t="s">
        <v>38</v>
      </c>
    </row>
    <row r="404" spans="1:19" x14ac:dyDescent="0.25">
      <c r="A404" s="60">
        <v>41121</v>
      </c>
      <c r="B404" s="2">
        <v>0.52178240740740744</v>
      </c>
      <c r="C404" s="33">
        <f t="shared" si="54"/>
        <v>41121.521782407406</v>
      </c>
      <c r="D404" s="33">
        <f t="shared" si="49"/>
        <v>41121.5</v>
      </c>
      <c r="E404" s="37">
        <f t="shared" si="50"/>
        <v>12</v>
      </c>
      <c r="F404" s="33">
        <f t="shared" si="51"/>
        <v>41121.5</v>
      </c>
      <c r="G404" s="66" t="s">
        <v>16</v>
      </c>
      <c r="H404" s="57">
        <f t="shared" si="53"/>
        <v>1</v>
      </c>
      <c r="I404" s="66">
        <v>5.47</v>
      </c>
      <c r="J404" s="66">
        <v>58.6</v>
      </c>
      <c r="K404" s="56">
        <v>1</v>
      </c>
      <c r="L404" s="56">
        <v>2</v>
      </c>
      <c r="M404" s="40">
        <f>VLOOKUP(L404,'Stratification Schemes'!$J$2:$L$3,2,TRUE)</f>
        <v>9.59</v>
      </c>
      <c r="N404" s="40">
        <f>VLOOKUP(L404,'Stratification Schemes'!$J$2:$L$3,3,TRUE)</f>
        <v>10.42</v>
      </c>
      <c r="O404" s="40">
        <f t="shared" si="52"/>
        <v>2</v>
      </c>
      <c r="P404" s="40" t="s">
        <v>38</v>
      </c>
    </row>
    <row r="405" spans="1:19" x14ac:dyDescent="0.25">
      <c r="A405" s="60">
        <v>41121</v>
      </c>
      <c r="B405" s="2">
        <v>0.52302083333333338</v>
      </c>
      <c r="C405" s="33">
        <f t="shared" si="54"/>
        <v>41121.523020833331</v>
      </c>
      <c r="D405" s="33">
        <f t="shared" si="49"/>
        <v>41121.5</v>
      </c>
      <c r="E405" s="37">
        <f t="shared" si="50"/>
        <v>12</v>
      </c>
      <c r="F405" s="33">
        <f t="shared" si="51"/>
        <v>41121.5</v>
      </c>
      <c r="G405" s="66" t="s">
        <v>16</v>
      </c>
      <c r="H405" s="57">
        <f t="shared" si="53"/>
        <v>1</v>
      </c>
      <c r="I405" s="66">
        <v>5.45</v>
      </c>
      <c r="J405" s="66">
        <v>76.400000000000006</v>
      </c>
      <c r="K405" s="56">
        <v>1</v>
      </c>
      <c r="L405" s="56">
        <v>2</v>
      </c>
      <c r="M405" s="40">
        <f>VLOOKUP(L405,'Stratification Schemes'!$J$2:$L$3,2,TRUE)</f>
        <v>9.59</v>
      </c>
      <c r="N405" s="40">
        <f>VLOOKUP(L405,'Stratification Schemes'!$J$2:$L$3,3,TRUE)</f>
        <v>10.42</v>
      </c>
      <c r="O405" s="40">
        <f t="shared" si="52"/>
        <v>2</v>
      </c>
      <c r="P405" s="40" t="s">
        <v>38</v>
      </c>
    </row>
    <row r="406" spans="1:19" x14ac:dyDescent="0.25">
      <c r="A406" s="60">
        <v>41121</v>
      </c>
      <c r="B406" s="2">
        <v>0.52418981481481486</v>
      </c>
      <c r="C406" s="33">
        <f t="shared" si="54"/>
        <v>41121.524189814816</v>
      </c>
      <c r="D406" s="33">
        <f t="shared" si="49"/>
        <v>41121.5</v>
      </c>
      <c r="E406" s="37">
        <f t="shared" si="50"/>
        <v>12</v>
      </c>
      <c r="F406" s="33">
        <f t="shared" si="51"/>
        <v>41121.5</v>
      </c>
      <c r="G406" s="66" t="s">
        <v>16</v>
      </c>
      <c r="H406" s="57">
        <f t="shared" si="53"/>
        <v>1</v>
      </c>
      <c r="I406" s="66">
        <v>1.81</v>
      </c>
      <c r="J406" s="66">
        <v>91.2</v>
      </c>
      <c r="K406" s="66">
        <v>1</v>
      </c>
      <c r="L406" s="66">
        <v>2</v>
      </c>
      <c r="M406" s="66">
        <f>VLOOKUP(L406,'Stratification Schemes'!$J$2:$L$3,2,TRUE)</f>
        <v>9.59</v>
      </c>
      <c r="N406" s="66">
        <f>VLOOKUP(L406,'Stratification Schemes'!$J$2:$L$3,3,TRUE)</f>
        <v>10.42</v>
      </c>
      <c r="O406" s="66">
        <f t="shared" si="52"/>
        <v>2</v>
      </c>
      <c r="P406" s="66" t="s">
        <v>38</v>
      </c>
    </row>
    <row r="407" spans="1:19" x14ac:dyDescent="0.25">
      <c r="A407" s="60">
        <v>41121</v>
      </c>
      <c r="B407" s="2">
        <v>0.52418981481481486</v>
      </c>
      <c r="C407" s="33">
        <f t="shared" si="54"/>
        <v>41121.524189814816</v>
      </c>
      <c r="D407" s="33">
        <f t="shared" si="49"/>
        <v>41121.5</v>
      </c>
      <c r="E407" s="37">
        <f t="shared" si="50"/>
        <v>12</v>
      </c>
      <c r="F407" s="33">
        <f t="shared" si="51"/>
        <v>41121.5</v>
      </c>
      <c r="G407" s="66" t="s">
        <v>16</v>
      </c>
      <c r="H407" s="57">
        <f t="shared" si="53"/>
        <v>1</v>
      </c>
      <c r="I407" s="66">
        <v>1.47</v>
      </c>
      <c r="J407" s="66">
        <v>72.7</v>
      </c>
      <c r="K407" s="56">
        <v>1</v>
      </c>
      <c r="L407" s="56">
        <v>2</v>
      </c>
      <c r="M407" s="40">
        <f>VLOOKUP(L407,'Stratification Schemes'!$J$2:$L$3,2,TRUE)</f>
        <v>9.59</v>
      </c>
      <c r="N407" s="40">
        <f>VLOOKUP(L407,'Stratification Schemes'!$J$2:$L$3,3,TRUE)</f>
        <v>10.42</v>
      </c>
      <c r="O407" s="40">
        <f t="shared" si="52"/>
        <v>2</v>
      </c>
      <c r="P407" s="40" t="s">
        <v>38</v>
      </c>
      <c r="Q407"/>
      <c r="R407"/>
      <c r="S407"/>
    </row>
    <row r="408" spans="1:19" x14ac:dyDescent="0.25">
      <c r="A408" s="60">
        <v>41121</v>
      </c>
      <c r="B408" s="2">
        <v>0.52490740740740738</v>
      </c>
      <c r="C408" s="33">
        <f t="shared" si="54"/>
        <v>41121.524907407409</v>
      </c>
      <c r="D408" s="33">
        <f t="shared" si="49"/>
        <v>41121.5</v>
      </c>
      <c r="E408" s="37">
        <f t="shared" si="50"/>
        <v>12</v>
      </c>
      <c r="F408" s="33">
        <f t="shared" si="51"/>
        <v>41121.5</v>
      </c>
      <c r="G408" s="66" t="s">
        <v>16</v>
      </c>
      <c r="H408" s="57">
        <f t="shared" si="53"/>
        <v>1</v>
      </c>
      <c r="I408" s="66">
        <v>1.42</v>
      </c>
      <c r="J408" s="66">
        <v>74.3</v>
      </c>
      <c r="K408" s="56">
        <v>1</v>
      </c>
      <c r="L408" s="56">
        <v>2</v>
      </c>
      <c r="M408" s="40">
        <f>VLOOKUP(L408,'Stratification Schemes'!$J$2:$L$3,2,TRUE)</f>
        <v>9.59</v>
      </c>
      <c r="N408" s="40">
        <f>VLOOKUP(L408,'Stratification Schemes'!$J$2:$L$3,3,TRUE)</f>
        <v>10.42</v>
      </c>
      <c r="O408" s="40">
        <f t="shared" si="52"/>
        <v>2</v>
      </c>
      <c r="P408" s="40" t="s">
        <v>38</v>
      </c>
    </row>
    <row r="409" spans="1:19" x14ac:dyDescent="0.25">
      <c r="A409" s="60">
        <v>41121</v>
      </c>
      <c r="B409" s="2">
        <v>0.5250231481481481</v>
      </c>
      <c r="C409" s="33">
        <f t="shared" si="54"/>
        <v>41121.525023148148</v>
      </c>
      <c r="D409" s="33">
        <f t="shared" si="49"/>
        <v>41121.5</v>
      </c>
      <c r="E409" s="37">
        <f t="shared" si="50"/>
        <v>12</v>
      </c>
      <c r="F409" s="33">
        <f t="shared" si="51"/>
        <v>41121.5</v>
      </c>
      <c r="G409" s="66" t="s">
        <v>16</v>
      </c>
      <c r="H409" s="57">
        <f t="shared" si="53"/>
        <v>1</v>
      </c>
      <c r="I409" s="66">
        <v>7.9</v>
      </c>
      <c r="J409" s="66">
        <v>80.099999999999994</v>
      </c>
      <c r="K409" s="56">
        <v>2</v>
      </c>
      <c r="L409" s="56">
        <v>2</v>
      </c>
      <c r="M409" s="40">
        <f>VLOOKUP(L409,'Stratification Schemes'!$J$2:$L$3,2,TRUE)</f>
        <v>9.59</v>
      </c>
      <c r="N409" s="40">
        <f>VLOOKUP(L409,'Stratification Schemes'!$J$2:$L$3,3,TRUE)</f>
        <v>10.42</v>
      </c>
      <c r="O409" s="40">
        <f t="shared" si="52"/>
        <v>2</v>
      </c>
      <c r="P409" s="40" t="s">
        <v>38</v>
      </c>
    </row>
    <row r="410" spans="1:19" x14ac:dyDescent="0.25">
      <c r="A410" s="60">
        <v>41121</v>
      </c>
      <c r="B410" s="2">
        <v>0.52637731481481487</v>
      </c>
      <c r="C410" s="33">
        <f t="shared" si="54"/>
        <v>41121.526377314818</v>
      </c>
      <c r="D410" s="33">
        <f t="shared" si="49"/>
        <v>41121.5</v>
      </c>
      <c r="E410" s="37">
        <f t="shared" si="50"/>
        <v>12</v>
      </c>
      <c r="F410" s="33">
        <f t="shared" si="51"/>
        <v>41121.5</v>
      </c>
      <c r="G410" s="66" t="s">
        <v>16</v>
      </c>
      <c r="H410" s="57">
        <f t="shared" si="53"/>
        <v>1</v>
      </c>
      <c r="I410" s="66">
        <v>3.48</v>
      </c>
      <c r="J410" s="66">
        <v>73</v>
      </c>
      <c r="K410" s="66">
        <v>1</v>
      </c>
      <c r="L410" s="66">
        <v>2</v>
      </c>
      <c r="M410" s="66">
        <f>VLOOKUP(L410,'Stratification Schemes'!$J$2:$L$3,2,TRUE)</f>
        <v>9.59</v>
      </c>
      <c r="N410" s="66">
        <f>VLOOKUP(L410,'Stratification Schemes'!$J$2:$L$3,3,TRUE)</f>
        <v>10.42</v>
      </c>
      <c r="O410" s="66">
        <f t="shared" si="52"/>
        <v>2</v>
      </c>
      <c r="P410" s="66" t="s">
        <v>38</v>
      </c>
      <c r="Q410"/>
      <c r="R410"/>
      <c r="S410"/>
    </row>
    <row r="411" spans="1:19" x14ac:dyDescent="0.25">
      <c r="A411" s="60">
        <v>41121</v>
      </c>
      <c r="B411" s="2">
        <v>0.52967592592592594</v>
      </c>
      <c r="C411" s="33">
        <f t="shared" si="54"/>
        <v>41121.529675925929</v>
      </c>
      <c r="D411" s="33">
        <f t="shared" si="49"/>
        <v>41121.5</v>
      </c>
      <c r="E411" s="37">
        <f t="shared" si="50"/>
        <v>12</v>
      </c>
      <c r="F411" s="33">
        <f t="shared" si="51"/>
        <v>41121.5</v>
      </c>
      <c r="G411" s="66" t="s">
        <v>16</v>
      </c>
      <c r="H411" s="57">
        <f t="shared" si="53"/>
        <v>1</v>
      </c>
      <c r="I411" s="66">
        <v>1.44</v>
      </c>
      <c r="J411" s="66">
        <v>83.6</v>
      </c>
      <c r="K411" s="56">
        <v>1</v>
      </c>
      <c r="L411" s="56">
        <v>2</v>
      </c>
      <c r="M411" s="40">
        <f>VLOOKUP(L411,'Stratification Schemes'!$J$2:$L$3,2,TRUE)</f>
        <v>9.59</v>
      </c>
      <c r="N411" s="40">
        <f>VLOOKUP(L411,'Stratification Schemes'!$J$2:$L$3,3,TRUE)</f>
        <v>10.42</v>
      </c>
      <c r="O411" s="40">
        <f t="shared" si="52"/>
        <v>2</v>
      </c>
      <c r="P411" s="40" t="s">
        <v>38</v>
      </c>
    </row>
    <row r="412" spans="1:19" x14ac:dyDescent="0.25">
      <c r="A412" s="60">
        <v>41121</v>
      </c>
      <c r="B412" s="2">
        <v>0.54273148148148154</v>
      </c>
      <c r="C412" s="33">
        <f t="shared" si="54"/>
        <v>41121.542731481481</v>
      </c>
      <c r="D412" s="33">
        <f t="shared" si="49"/>
        <v>41121.541666666664</v>
      </c>
      <c r="E412" s="37">
        <f t="shared" si="50"/>
        <v>13</v>
      </c>
      <c r="F412" s="33">
        <f t="shared" si="51"/>
        <v>41121.5</v>
      </c>
      <c r="G412" s="66" t="s">
        <v>16</v>
      </c>
      <c r="H412" s="57">
        <f t="shared" si="53"/>
        <v>1</v>
      </c>
      <c r="I412" s="66">
        <v>4.9800000000000004</v>
      </c>
      <c r="J412" s="66">
        <v>73.2</v>
      </c>
      <c r="K412" s="56">
        <v>1</v>
      </c>
      <c r="L412" s="56">
        <v>2</v>
      </c>
      <c r="M412" s="40">
        <f>VLOOKUP(L412,'Stratification Schemes'!$J$2:$L$3,2,TRUE)</f>
        <v>9.59</v>
      </c>
      <c r="N412" s="40">
        <f>VLOOKUP(L412,'Stratification Schemes'!$J$2:$L$3,3,TRUE)</f>
        <v>10.42</v>
      </c>
      <c r="O412" s="40">
        <f t="shared" si="52"/>
        <v>2</v>
      </c>
      <c r="P412" s="40" t="s">
        <v>38</v>
      </c>
    </row>
    <row r="413" spans="1:19" x14ac:dyDescent="0.25">
      <c r="A413" s="60">
        <v>41121</v>
      </c>
      <c r="B413" s="2">
        <v>0.54346064814814821</v>
      </c>
      <c r="C413" s="33">
        <f t="shared" si="54"/>
        <v>41121.54346064815</v>
      </c>
      <c r="D413" s="33">
        <f t="shared" si="49"/>
        <v>41121.541666666664</v>
      </c>
      <c r="E413" s="37">
        <f t="shared" si="50"/>
        <v>13</v>
      </c>
      <c r="F413" s="33">
        <f t="shared" si="51"/>
        <v>41121.5</v>
      </c>
      <c r="G413" s="66" t="s">
        <v>16</v>
      </c>
      <c r="H413" s="57">
        <f t="shared" si="53"/>
        <v>1</v>
      </c>
      <c r="I413" s="66">
        <v>2.09</v>
      </c>
      <c r="J413" s="66">
        <v>94.3</v>
      </c>
      <c r="K413" s="66">
        <v>1</v>
      </c>
      <c r="L413" s="66">
        <v>2</v>
      </c>
      <c r="M413" s="66">
        <f>VLOOKUP(L413,'Stratification Schemes'!$J$2:$L$3,2,TRUE)</f>
        <v>9.59</v>
      </c>
      <c r="N413" s="66">
        <f>VLOOKUP(L413,'Stratification Schemes'!$J$2:$L$3,3,TRUE)</f>
        <v>10.42</v>
      </c>
      <c r="O413" s="66">
        <f t="shared" si="52"/>
        <v>2</v>
      </c>
      <c r="P413" s="66" t="s">
        <v>38</v>
      </c>
    </row>
    <row r="414" spans="1:19" x14ac:dyDescent="0.25">
      <c r="A414" s="60">
        <v>41121</v>
      </c>
      <c r="B414" s="2">
        <v>0.54437499999999994</v>
      </c>
      <c r="C414" s="33">
        <f t="shared" si="54"/>
        <v>41121.544374999998</v>
      </c>
      <c r="D414" s="33">
        <f t="shared" si="49"/>
        <v>41121.541666666664</v>
      </c>
      <c r="E414" s="37">
        <f t="shared" si="50"/>
        <v>13</v>
      </c>
      <c r="F414" s="33">
        <f t="shared" si="51"/>
        <v>41121.5</v>
      </c>
      <c r="G414" s="66" t="s">
        <v>16</v>
      </c>
      <c r="H414" s="57">
        <f t="shared" si="53"/>
        <v>1</v>
      </c>
      <c r="I414" s="66">
        <v>1.76</v>
      </c>
      <c r="J414" s="66">
        <v>81.3</v>
      </c>
      <c r="K414" s="66">
        <v>1</v>
      </c>
      <c r="L414" s="66">
        <v>2</v>
      </c>
      <c r="M414" s="66">
        <f>VLOOKUP(L414,'Stratification Schemes'!$J$2:$L$3,2,TRUE)</f>
        <v>9.59</v>
      </c>
      <c r="N414" s="66">
        <f>VLOOKUP(L414,'Stratification Schemes'!$J$2:$L$3,3,TRUE)</f>
        <v>10.42</v>
      </c>
      <c r="O414" s="66">
        <f t="shared" si="52"/>
        <v>2</v>
      </c>
      <c r="P414" s="66" t="s">
        <v>38</v>
      </c>
    </row>
    <row r="415" spans="1:19" x14ac:dyDescent="0.25">
      <c r="A415" s="60">
        <v>41121</v>
      </c>
      <c r="B415" s="2">
        <v>0.54555555555555557</v>
      </c>
      <c r="C415" s="33">
        <f t="shared" si="54"/>
        <v>41121.545555555553</v>
      </c>
      <c r="D415" s="33">
        <f t="shared" si="49"/>
        <v>41121.541666666664</v>
      </c>
      <c r="E415" s="37">
        <f t="shared" si="50"/>
        <v>13</v>
      </c>
      <c r="F415" s="33">
        <f t="shared" si="51"/>
        <v>41121.5</v>
      </c>
      <c r="G415" s="66" t="s">
        <v>16</v>
      </c>
      <c r="H415" s="57">
        <f t="shared" si="53"/>
        <v>1</v>
      </c>
      <c r="I415" s="66">
        <v>3.16</v>
      </c>
      <c r="J415" s="66">
        <v>61.2</v>
      </c>
      <c r="K415" s="56">
        <v>1</v>
      </c>
      <c r="L415" s="56">
        <v>2</v>
      </c>
      <c r="M415" s="40">
        <f>VLOOKUP(L415,'Stratification Schemes'!$J$2:$L$3,2,TRUE)</f>
        <v>9.59</v>
      </c>
      <c r="N415" s="40">
        <f>VLOOKUP(L415,'Stratification Schemes'!$J$2:$L$3,3,TRUE)</f>
        <v>10.42</v>
      </c>
      <c r="O415" s="40">
        <f t="shared" si="52"/>
        <v>2</v>
      </c>
      <c r="P415" s="40" t="s">
        <v>38</v>
      </c>
    </row>
    <row r="416" spans="1:19" x14ac:dyDescent="0.25">
      <c r="A416" s="60">
        <v>41121</v>
      </c>
      <c r="B416" s="2">
        <v>0.54603009259259261</v>
      </c>
      <c r="C416" s="33">
        <f t="shared" si="54"/>
        <v>41121.546030092592</v>
      </c>
      <c r="D416" s="33">
        <f t="shared" si="49"/>
        <v>41121.541666666664</v>
      </c>
      <c r="E416" s="37">
        <f t="shared" si="50"/>
        <v>13</v>
      </c>
      <c r="F416" s="33">
        <f t="shared" si="51"/>
        <v>41121.5</v>
      </c>
      <c r="G416" s="66" t="s">
        <v>16</v>
      </c>
      <c r="H416" s="57">
        <f t="shared" si="53"/>
        <v>1</v>
      </c>
      <c r="I416" s="66">
        <v>4.71</v>
      </c>
      <c r="J416" s="66">
        <v>70.400000000000006</v>
      </c>
      <c r="K416" s="56">
        <v>1</v>
      </c>
      <c r="L416" s="56">
        <v>2</v>
      </c>
      <c r="M416" s="40">
        <f>VLOOKUP(L416,'Stratification Schemes'!$J$2:$L$3,2,TRUE)</f>
        <v>9.59</v>
      </c>
      <c r="N416" s="40">
        <f>VLOOKUP(L416,'Stratification Schemes'!$J$2:$L$3,3,TRUE)</f>
        <v>10.42</v>
      </c>
      <c r="O416" s="40">
        <f t="shared" si="52"/>
        <v>2</v>
      </c>
      <c r="P416" s="40" t="s">
        <v>38</v>
      </c>
    </row>
    <row r="417" spans="1:16" x14ac:dyDescent="0.25">
      <c r="A417" s="60">
        <v>41121</v>
      </c>
      <c r="B417" s="2">
        <v>0.54708333333333337</v>
      </c>
      <c r="C417" s="33">
        <f t="shared" si="54"/>
        <v>41121.547083333331</v>
      </c>
      <c r="D417" s="33">
        <f t="shared" si="49"/>
        <v>41121.541666666664</v>
      </c>
      <c r="E417" s="37">
        <f t="shared" si="50"/>
        <v>13</v>
      </c>
      <c r="F417" s="33">
        <f t="shared" si="51"/>
        <v>41121.5</v>
      </c>
      <c r="G417" s="66" t="s">
        <v>16</v>
      </c>
      <c r="H417" s="57">
        <f t="shared" si="53"/>
        <v>1</v>
      </c>
      <c r="I417" s="66">
        <v>2.38</v>
      </c>
      <c r="J417" s="66">
        <v>70.3</v>
      </c>
      <c r="K417" s="56">
        <v>1</v>
      </c>
      <c r="L417" s="56">
        <v>2</v>
      </c>
      <c r="M417" s="40">
        <f>VLOOKUP(L417,'Stratification Schemes'!$J$2:$L$3,2,TRUE)</f>
        <v>9.59</v>
      </c>
      <c r="N417" s="40">
        <f>VLOOKUP(L417,'Stratification Schemes'!$J$2:$L$3,3,TRUE)</f>
        <v>10.42</v>
      </c>
      <c r="O417" s="40">
        <f t="shared" si="52"/>
        <v>2</v>
      </c>
      <c r="P417" s="40" t="s">
        <v>38</v>
      </c>
    </row>
    <row r="418" spans="1:16" x14ac:dyDescent="0.25">
      <c r="A418" s="60">
        <v>41121</v>
      </c>
      <c r="B418" s="2">
        <v>0.5486805555555555</v>
      </c>
      <c r="C418" s="33">
        <f t="shared" si="54"/>
        <v>41121.548680555556</v>
      </c>
      <c r="D418" s="33">
        <f t="shared" si="49"/>
        <v>41121.541666666664</v>
      </c>
      <c r="E418" s="37">
        <f t="shared" si="50"/>
        <v>13</v>
      </c>
      <c r="F418" s="33">
        <f t="shared" si="51"/>
        <v>41121.5</v>
      </c>
      <c r="G418" s="66" t="s">
        <v>16</v>
      </c>
      <c r="H418" s="57">
        <f t="shared" si="53"/>
        <v>1</v>
      </c>
      <c r="I418" s="66">
        <v>1.58</v>
      </c>
      <c r="J418" s="66">
        <v>88.3</v>
      </c>
      <c r="K418" s="56">
        <v>2</v>
      </c>
      <c r="L418" s="56">
        <v>2</v>
      </c>
      <c r="M418" s="40">
        <f>VLOOKUP(L418,'Stratification Schemes'!$J$2:$L$3,2,TRUE)</f>
        <v>9.59</v>
      </c>
      <c r="N418" s="40">
        <f>VLOOKUP(L418,'Stratification Schemes'!$J$2:$L$3,3,TRUE)</f>
        <v>10.42</v>
      </c>
      <c r="O418" s="40">
        <f t="shared" si="52"/>
        <v>2</v>
      </c>
      <c r="P418" s="40" t="s">
        <v>38</v>
      </c>
    </row>
    <row r="419" spans="1:16" x14ac:dyDescent="0.25">
      <c r="A419" s="60">
        <v>41121</v>
      </c>
      <c r="B419" s="2">
        <v>0.55052083333333335</v>
      </c>
      <c r="C419" s="33">
        <f t="shared" si="54"/>
        <v>41121.550520833334</v>
      </c>
      <c r="D419" s="33">
        <f t="shared" si="49"/>
        <v>41121.541666666664</v>
      </c>
      <c r="E419" s="37">
        <f t="shared" si="50"/>
        <v>13</v>
      </c>
      <c r="F419" s="33">
        <f t="shared" si="51"/>
        <v>41121.5</v>
      </c>
      <c r="G419" s="66" t="s">
        <v>16</v>
      </c>
      <c r="H419" s="57">
        <f t="shared" si="53"/>
        <v>1</v>
      </c>
      <c r="I419" s="66">
        <v>2.57</v>
      </c>
      <c r="J419" s="66">
        <v>77.2</v>
      </c>
      <c r="K419" s="66">
        <v>1</v>
      </c>
      <c r="L419" s="66">
        <v>2</v>
      </c>
      <c r="M419" s="66">
        <f>VLOOKUP(L419,'Stratification Schemes'!$J$2:$L$3,2,TRUE)</f>
        <v>9.59</v>
      </c>
      <c r="N419" s="66">
        <f>VLOOKUP(L419,'Stratification Schemes'!$J$2:$L$3,3,TRUE)</f>
        <v>10.42</v>
      </c>
      <c r="O419" s="66">
        <f t="shared" si="52"/>
        <v>2</v>
      </c>
      <c r="P419" s="66" t="s">
        <v>38</v>
      </c>
    </row>
    <row r="420" spans="1:16" x14ac:dyDescent="0.25">
      <c r="A420" s="60">
        <v>41121</v>
      </c>
      <c r="B420" s="2">
        <v>0.55064814814814811</v>
      </c>
      <c r="C420" s="33">
        <f t="shared" si="54"/>
        <v>41121.55064814815</v>
      </c>
      <c r="D420" s="33">
        <f t="shared" si="49"/>
        <v>41121.541666666664</v>
      </c>
      <c r="E420" s="37">
        <f t="shared" si="50"/>
        <v>13</v>
      </c>
      <c r="F420" s="33">
        <f t="shared" si="51"/>
        <v>41121.5</v>
      </c>
      <c r="G420" s="66" t="s">
        <v>16</v>
      </c>
      <c r="H420" s="57">
        <f t="shared" si="53"/>
        <v>1</v>
      </c>
      <c r="I420" s="66">
        <v>3.13</v>
      </c>
      <c r="J420" s="66">
        <v>70.5</v>
      </c>
      <c r="K420" s="56">
        <v>1</v>
      </c>
      <c r="L420" s="56">
        <v>2</v>
      </c>
      <c r="M420" s="40">
        <f>VLOOKUP(L420,'Stratification Schemes'!$J$2:$L$3,2,TRUE)</f>
        <v>9.59</v>
      </c>
      <c r="N420" s="40">
        <f>VLOOKUP(L420,'Stratification Schemes'!$J$2:$L$3,3,TRUE)</f>
        <v>10.42</v>
      </c>
      <c r="O420" s="40">
        <f t="shared" si="52"/>
        <v>2</v>
      </c>
      <c r="P420" s="40" t="s">
        <v>38</v>
      </c>
    </row>
    <row r="421" spans="1:16" x14ac:dyDescent="0.25">
      <c r="A421" s="60">
        <v>41121</v>
      </c>
      <c r="B421" s="2">
        <v>0.55130787037037032</v>
      </c>
      <c r="C421" s="33">
        <f t="shared" si="54"/>
        <v>41121.551307870373</v>
      </c>
      <c r="D421" s="33">
        <f t="shared" si="49"/>
        <v>41121.541666666664</v>
      </c>
      <c r="E421" s="37">
        <f t="shared" si="50"/>
        <v>13</v>
      </c>
      <c r="F421" s="33">
        <f t="shared" si="51"/>
        <v>41121.5</v>
      </c>
      <c r="G421" s="66" t="s">
        <v>16</v>
      </c>
      <c r="H421" s="57">
        <f t="shared" si="53"/>
        <v>1</v>
      </c>
      <c r="I421" s="66">
        <v>2.21</v>
      </c>
      <c r="J421" s="66">
        <v>66.8</v>
      </c>
      <c r="K421" s="56">
        <v>1</v>
      </c>
      <c r="L421" s="56">
        <v>2</v>
      </c>
      <c r="M421" s="40">
        <f>VLOOKUP(L421,'Stratification Schemes'!$J$2:$L$3,2,TRUE)</f>
        <v>9.59</v>
      </c>
      <c r="N421" s="40">
        <f>VLOOKUP(L421,'Stratification Schemes'!$J$2:$L$3,3,TRUE)</f>
        <v>10.42</v>
      </c>
      <c r="O421" s="40">
        <f t="shared" si="52"/>
        <v>2</v>
      </c>
      <c r="P421" s="40" t="s">
        <v>38</v>
      </c>
    </row>
    <row r="422" spans="1:16" x14ac:dyDescent="0.25">
      <c r="A422" s="60">
        <v>41121</v>
      </c>
      <c r="B422" s="2">
        <v>0.56303240740740745</v>
      </c>
      <c r="C422" s="33">
        <f t="shared" si="54"/>
        <v>41121.563032407408</v>
      </c>
      <c r="D422" s="33">
        <f t="shared" si="49"/>
        <v>41121.541666666664</v>
      </c>
      <c r="E422" s="37">
        <f t="shared" si="50"/>
        <v>13</v>
      </c>
      <c r="F422" s="33">
        <f t="shared" si="51"/>
        <v>41121.625</v>
      </c>
      <c r="G422" s="66" t="s">
        <v>16</v>
      </c>
      <c r="H422" s="57">
        <f t="shared" si="53"/>
        <v>1</v>
      </c>
      <c r="I422" s="66">
        <v>1.93</v>
      </c>
      <c r="J422" s="66">
        <v>75.5</v>
      </c>
      <c r="K422" s="56">
        <v>1</v>
      </c>
      <c r="L422" s="56">
        <v>2</v>
      </c>
      <c r="M422" s="40">
        <f>VLOOKUP(L422,'Stratification Schemes'!$J$2:$L$3,2,TRUE)</f>
        <v>9.59</v>
      </c>
      <c r="N422" s="40">
        <f>VLOOKUP(L422,'Stratification Schemes'!$J$2:$L$3,3,TRUE)</f>
        <v>10.42</v>
      </c>
      <c r="O422" s="40">
        <f t="shared" si="52"/>
        <v>2</v>
      </c>
      <c r="P422" s="40" t="s">
        <v>38</v>
      </c>
    </row>
    <row r="423" spans="1:16" x14ac:dyDescent="0.25">
      <c r="A423" s="60">
        <v>41121</v>
      </c>
      <c r="B423" s="2">
        <v>0.56391203703703707</v>
      </c>
      <c r="C423" s="33">
        <f t="shared" si="54"/>
        <v>41121.56391203704</v>
      </c>
      <c r="D423" s="33">
        <f t="shared" si="49"/>
        <v>41121.541666666664</v>
      </c>
      <c r="E423" s="37">
        <f t="shared" si="50"/>
        <v>13</v>
      </c>
      <c r="F423" s="33">
        <f t="shared" si="51"/>
        <v>41121.625</v>
      </c>
      <c r="G423" s="66" t="s">
        <v>16</v>
      </c>
      <c r="H423" s="57">
        <f t="shared" si="53"/>
        <v>1</v>
      </c>
      <c r="I423" s="66">
        <v>1.76</v>
      </c>
      <c r="J423" s="66">
        <v>79.2</v>
      </c>
      <c r="K423" s="56">
        <v>1</v>
      </c>
      <c r="L423" s="56">
        <v>2</v>
      </c>
      <c r="M423" s="40">
        <f>VLOOKUP(L423,'Stratification Schemes'!$J$2:$L$3,2,TRUE)</f>
        <v>9.59</v>
      </c>
      <c r="N423" s="40">
        <f>VLOOKUP(L423,'Stratification Schemes'!$J$2:$L$3,3,TRUE)</f>
        <v>10.42</v>
      </c>
      <c r="O423" s="40">
        <f t="shared" si="52"/>
        <v>2</v>
      </c>
      <c r="P423" s="40" t="s">
        <v>38</v>
      </c>
    </row>
    <row r="424" spans="1:16" x14ac:dyDescent="0.25">
      <c r="A424" s="60">
        <v>41121</v>
      </c>
      <c r="B424" s="2">
        <v>0.56439814814814815</v>
      </c>
      <c r="C424" s="33">
        <f t="shared" si="54"/>
        <v>41121.564398148148</v>
      </c>
      <c r="D424" s="33">
        <f t="shared" si="49"/>
        <v>41121.541666666664</v>
      </c>
      <c r="E424" s="37">
        <f t="shared" si="50"/>
        <v>13</v>
      </c>
      <c r="F424" s="33">
        <f t="shared" si="51"/>
        <v>41121.625</v>
      </c>
      <c r="G424" s="66" t="s">
        <v>16</v>
      </c>
      <c r="H424" s="57">
        <f t="shared" si="53"/>
        <v>1</v>
      </c>
      <c r="I424" s="66">
        <v>4.05</v>
      </c>
      <c r="J424" s="66">
        <v>60.6</v>
      </c>
      <c r="K424" s="56">
        <v>1</v>
      </c>
      <c r="L424" s="56">
        <v>2</v>
      </c>
      <c r="M424" s="40">
        <f>VLOOKUP(L424,'Stratification Schemes'!$J$2:$L$3,2,TRUE)</f>
        <v>9.59</v>
      </c>
      <c r="N424" s="40">
        <f>VLOOKUP(L424,'Stratification Schemes'!$J$2:$L$3,3,TRUE)</f>
        <v>10.42</v>
      </c>
      <c r="O424" s="40">
        <f t="shared" si="52"/>
        <v>2</v>
      </c>
      <c r="P424" s="40" t="s">
        <v>38</v>
      </c>
    </row>
    <row r="425" spans="1:16" x14ac:dyDescent="0.25">
      <c r="A425" s="60">
        <v>41121</v>
      </c>
      <c r="B425" s="2">
        <v>0.5665162037037037</v>
      </c>
      <c r="C425" s="33">
        <f t="shared" si="54"/>
        <v>41121.566516203704</v>
      </c>
      <c r="D425" s="33">
        <f t="shared" si="49"/>
        <v>41121.541666666664</v>
      </c>
      <c r="E425" s="37">
        <f t="shared" si="50"/>
        <v>13</v>
      </c>
      <c r="F425" s="33">
        <f t="shared" si="51"/>
        <v>41121.625</v>
      </c>
      <c r="G425" s="66" t="s">
        <v>16</v>
      </c>
      <c r="H425" s="57">
        <f t="shared" si="53"/>
        <v>1</v>
      </c>
      <c r="I425" s="66">
        <v>1.78</v>
      </c>
      <c r="J425" s="66">
        <v>83.3</v>
      </c>
      <c r="K425" s="66">
        <v>1</v>
      </c>
      <c r="L425" s="66">
        <v>2</v>
      </c>
      <c r="M425" s="66">
        <f>VLOOKUP(L425,'Stratification Schemes'!$J$2:$L$3,2,TRUE)</f>
        <v>9.59</v>
      </c>
      <c r="N425" s="66">
        <f>VLOOKUP(L425,'Stratification Schemes'!$J$2:$L$3,3,TRUE)</f>
        <v>10.42</v>
      </c>
      <c r="O425" s="66">
        <f t="shared" si="52"/>
        <v>2</v>
      </c>
      <c r="P425" s="66" t="s">
        <v>38</v>
      </c>
    </row>
    <row r="426" spans="1:16" x14ac:dyDescent="0.25">
      <c r="A426" s="60">
        <v>41121</v>
      </c>
      <c r="B426" s="2">
        <v>0.56726851851851856</v>
      </c>
      <c r="C426" s="33">
        <f t="shared" ref="C426:C438" si="55">B426+A426</f>
        <v>41121.56726851852</v>
      </c>
      <c r="D426" s="33">
        <f t="shared" si="49"/>
        <v>41121.541666666664</v>
      </c>
      <c r="E426" s="37">
        <f t="shared" si="50"/>
        <v>13</v>
      </c>
      <c r="F426" s="33">
        <f t="shared" si="51"/>
        <v>41121.625</v>
      </c>
      <c r="G426" s="66" t="s">
        <v>16</v>
      </c>
      <c r="H426" s="57">
        <f t="shared" si="53"/>
        <v>1</v>
      </c>
      <c r="I426" s="66">
        <v>8.2899999999999991</v>
      </c>
      <c r="J426" s="66">
        <v>68.599999999999994</v>
      </c>
      <c r="K426" s="56">
        <v>1</v>
      </c>
      <c r="L426" s="56">
        <v>2</v>
      </c>
      <c r="M426" s="40">
        <f>VLOOKUP(L426,'Stratification Schemes'!$J$2:$L$3,2,TRUE)</f>
        <v>9.59</v>
      </c>
      <c r="N426" s="40">
        <f>VLOOKUP(L426,'Stratification Schemes'!$J$2:$L$3,3,TRUE)</f>
        <v>10.42</v>
      </c>
      <c r="O426" s="40">
        <f t="shared" si="52"/>
        <v>2</v>
      </c>
      <c r="P426" s="40" t="s">
        <v>38</v>
      </c>
    </row>
    <row r="427" spans="1:16" x14ac:dyDescent="0.25">
      <c r="A427" s="60">
        <v>41121</v>
      </c>
      <c r="B427" s="2">
        <v>0.56939814814814815</v>
      </c>
      <c r="C427" s="33">
        <f t="shared" si="55"/>
        <v>41121.569398148145</v>
      </c>
      <c r="D427" s="33">
        <f t="shared" si="49"/>
        <v>41121.541666666664</v>
      </c>
      <c r="E427" s="37">
        <f t="shared" si="50"/>
        <v>13</v>
      </c>
      <c r="F427" s="33">
        <f t="shared" si="51"/>
        <v>41121.625</v>
      </c>
      <c r="G427" s="66" t="s">
        <v>16</v>
      </c>
      <c r="H427" s="57">
        <f t="shared" si="53"/>
        <v>1</v>
      </c>
      <c r="I427" s="66">
        <v>1.81</v>
      </c>
      <c r="J427" s="66">
        <v>85.4</v>
      </c>
      <c r="K427" s="56">
        <v>1</v>
      </c>
      <c r="L427" s="56">
        <v>2</v>
      </c>
      <c r="M427" s="40">
        <f>VLOOKUP(L427,'Stratification Schemes'!$J$2:$L$3,2,TRUE)</f>
        <v>9.59</v>
      </c>
      <c r="N427" s="40">
        <f>VLOOKUP(L427,'Stratification Schemes'!$J$2:$L$3,3,TRUE)</f>
        <v>10.42</v>
      </c>
      <c r="O427" s="40">
        <f t="shared" si="52"/>
        <v>2</v>
      </c>
      <c r="P427" s="40" t="s">
        <v>38</v>
      </c>
    </row>
    <row r="428" spans="1:16" x14ac:dyDescent="0.25">
      <c r="A428" s="60">
        <v>41121</v>
      </c>
      <c r="B428" s="2">
        <v>0.56940972222222219</v>
      </c>
      <c r="C428" s="33">
        <f t="shared" si="55"/>
        <v>41121.569409722222</v>
      </c>
      <c r="D428" s="33">
        <f t="shared" si="49"/>
        <v>41121.541666666664</v>
      </c>
      <c r="E428" s="37">
        <f t="shared" si="50"/>
        <v>13</v>
      </c>
      <c r="F428" s="33">
        <f t="shared" si="51"/>
        <v>41121.625</v>
      </c>
      <c r="G428" s="66" t="s">
        <v>16</v>
      </c>
      <c r="H428" s="57">
        <f t="shared" si="53"/>
        <v>1</v>
      </c>
      <c r="I428" s="66">
        <v>2.0099999999999998</v>
      </c>
      <c r="J428" s="66">
        <v>59.8</v>
      </c>
      <c r="K428" s="56">
        <v>1</v>
      </c>
      <c r="L428" s="56">
        <v>2</v>
      </c>
      <c r="M428" s="40">
        <f>VLOOKUP(L428,'Stratification Schemes'!$J$2:$L$3,2,TRUE)</f>
        <v>9.59</v>
      </c>
      <c r="N428" s="40">
        <f>VLOOKUP(L428,'Stratification Schemes'!$J$2:$L$3,3,TRUE)</f>
        <v>10.42</v>
      </c>
      <c r="O428" s="40">
        <f t="shared" si="52"/>
        <v>2</v>
      </c>
      <c r="P428" s="40" t="s">
        <v>38</v>
      </c>
    </row>
    <row r="429" spans="1:16" x14ac:dyDescent="0.25">
      <c r="A429" s="60">
        <v>41121</v>
      </c>
      <c r="B429" s="2">
        <v>0.57179398148148153</v>
      </c>
      <c r="C429" s="33">
        <f t="shared" si="55"/>
        <v>41121.571793981479</v>
      </c>
      <c r="D429" s="33">
        <f t="shared" si="49"/>
        <v>41121.541666666664</v>
      </c>
      <c r="E429" s="37">
        <f t="shared" si="50"/>
        <v>13</v>
      </c>
      <c r="F429" s="33">
        <f t="shared" si="51"/>
        <v>41121.625</v>
      </c>
      <c r="G429" s="66" t="s">
        <v>16</v>
      </c>
      <c r="H429" s="57">
        <f t="shared" si="53"/>
        <v>1</v>
      </c>
      <c r="I429" s="66">
        <v>2.36</v>
      </c>
      <c r="J429" s="66">
        <v>69.3</v>
      </c>
      <c r="K429" s="66">
        <v>1</v>
      </c>
      <c r="L429" s="66">
        <v>2</v>
      </c>
      <c r="M429" s="66">
        <f>VLOOKUP(L429,'Stratification Schemes'!$J$2:$L$3,2,TRUE)</f>
        <v>9.59</v>
      </c>
      <c r="N429" s="66">
        <f>VLOOKUP(L429,'Stratification Schemes'!$J$2:$L$3,3,TRUE)</f>
        <v>10.42</v>
      </c>
      <c r="O429" s="66">
        <f t="shared" si="52"/>
        <v>2</v>
      </c>
      <c r="P429" s="66" t="s">
        <v>38</v>
      </c>
    </row>
    <row r="430" spans="1:16" x14ac:dyDescent="0.25">
      <c r="A430" s="60">
        <v>41121</v>
      </c>
      <c r="B430" s="2">
        <v>0.5898958333333334</v>
      </c>
      <c r="C430" s="33">
        <f t="shared" si="55"/>
        <v>41121.589895833335</v>
      </c>
      <c r="D430" s="33">
        <f t="shared" si="49"/>
        <v>41121.583333333336</v>
      </c>
      <c r="E430" s="37">
        <f t="shared" si="50"/>
        <v>14</v>
      </c>
      <c r="F430" s="33">
        <f t="shared" si="51"/>
        <v>41121.625</v>
      </c>
      <c r="G430" s="66" t="s">
        <v>16</v>
      </c>
      <c r="H430" s="57">
        <f t="shared" si="53"/>
        <v>1</v>
      </c>
      <c r="I430" s="66">
        <v>2.67</v>
      </c>
      <c r="J430" s="66">
        <v>67.099999999999994</v>
      </c>
      <c r="K430" s="56">
        <v>1</v>
      </c>
      <c r="L430" s="56">
        <v>2</v>
      </c>
      <c r="M430" s="40">
        <f>VLOOKUP(L430,'Stratification Schemes'!$J$2:$L$3,2,TRUE)</f>
        <v>9.59</v>
      </c>
      <c r="N430" s="40">
        <f>VLOOKUP(L430,'Stratification Schemes'!$J$2:$L$3,3,TRUE)</f>
        <v>10.42</v>
      </c>
      <c r="O430" s="40">
        <f t="shared" si="52"/>
        <v>2</v>
      </c>
      <c r="P430" s="40" t="s">
        <v>38</v>
      </c>
    </row>
    <row r="431" spans="1:16" x14ac:dyDescent="0.25">
      <c r="A431" s="60">
        <v>41121</v>
      </c>
      <c r="B431" s="2">
        <v>0.62511574074074072</v>
      </c>
      <c r="C431" s="33">
        <f t="shared" si="55"/>
        <v>41121.625115740739</v>
      </c>
      <c r="D431" s="33">
        <f t="shared" si="49"/>
        <v>41121.625</v>
      </c>
      <c r="E431" s="37">
        <f t="shared" si="50"/>
        <v>15</v>
      </c>
      <c r="F431" s="33">
        <f t="shared" si="51"/>
        <v>41121.625</v>
      </c>
      <c r="G431" s="66" t="s">
        <v>16</v>
      </c>
      <c r="H431" s="57">
        <f t="shared" si="53"/>
        <v>1</v>
      </c>
      <c r="I431" s="66">
        <v>1.75</v>
      </c>
      <c r="J431" s="66">
        <v>84.1</v>
      </c>
      <c r="K431" s="56">
        <v>1</v>
      </c>
      <c r="L431" s="56">
        <v>2</v>
      </c>
      <c r="M431" s="40">
        <f>VLOOKUP(L431,'Stratification Schemes'!$J$2:$L$3,2,TRUE)</f>
        <v>9.59</v>
      </c>
      <c r="N431" s="40">
        <f>VLOOKUP(L431,'Stratification Schemes'!$J$2:$L$3,3,TRUE)</f>
        <v>10.42</v>
      </c>
      <c r="O431" s="40">
        <f t="shared" si="52"/>
        <v>2</v>
      </c>
      <c r="P431" s="40" t="s">
        <v>38</v>
      </c>
    </row>
    <row r="432" spans="1:16" x14ac:dyDescent="0.25">
      <c r="A432" s="60">
        <v>41121</v>
      </c>
      <c r="B432" s="2">
        <v>0.62604166666666672</v>
      </c>
      <c r="C432" s="33">
        <f t="shared" si="55"/>
        <v>41121.62604166667</v>
      </c>
      <c r="D432" s="33">
        <f t="shared" si="49"/>
        <v>41121.625</v>
      </c>
      <c r="E432" s="37">
        <f t="shared" si="50"/>
        <v>15</v>
      </c>
      <c r="F432" s="33">
        <f t="shared" si="51"/>
        <v>41121.625</v>
      </c>
      <c r="G432" s="66" t="s">
        <v>16</v>
      </c>
      <c r="H432" s="57">
        <f t="shared" si="53"/>
        <v>1</v>
      </c>
      <c r="I432" s="66">
        <v>3.2</v>
      </c>
      <c r="J432" s="66">
        <v>68.099999999999994</v>
      </c>
      <c r="K432" s="56">
        <v>1</v>
      </c>
      <c r="L432" s="56">
        <v>2</v>
      </c>
      <c r="M432" s="40">
        <f>VLOOKUP(L432,'Stratification Schemes'!$J$2:$L$3,2,TRUE)</f>
        <v>9.59</v>
      </c>
      <c r="N432" s="40">
        <f>VLOOKUP(L432,'Stratification Schemes'!$J$2:$L$3,3,TRUE)</f>
        <v>10.42</v>
      </c>
      <c r="O432" s="40">
        <f t="shared" si="52"/>
        <v>2</v>
      </c>
      <c r="P432" s="40" t="s">
        <v>38</v>
      </c>
    </row>
    <row r="433" spans="1:19" x14ac:dyDescent="0.25">
      <c r="A433" s="60">
        <v>41121</v>
      </c>
      <c r="B433" s="2">
        <v>0.62788194444444445</v>
      </c>
      <c r="C433" s="33">
        <f t="shared" si="55"/>
        <v>41121.627881944441</v>
      </c>
      <c r="D433" s="33">
        <f t="shared" si="49"/>
        <v>41121.625</v>
      </c>
      <c r="E433" s="37">
        <f t="shared" si="50"/>
        <v>15</v>
      </c>
      <c r="F433" s="33">
        <f t="shared" si="51"/>
        <v>41121.625</v>
      </c>
      <c r="G433" s="66" t="s">
        <v>16</v>
      </c>
      <c r="H433" s="57">
        <f t="shared" si="53"/>
        <v>1</v>
      </c>
      <c r="I433" s="66">
        <v>6.36</v>
      </c>
      <c r="J433" s="66">
        <v>67.900000000000006</v>
      </c>
      <c r="K433" s="66">
        <v>1</v>
      </c>
      <c r="L433" s="66">
        <v>2</v>
      </c>
      <c r="M433" s="66">
        <f>VLOOKUP(L433,'Stratification Schemes'!$J$2:$L$3,2,TRUE)</f>
        <v>9.59</v>
      </c>
      <c r="N433" s="66">
        <f>VLOOKUP(L433,'Stratification Schemes'!$J$2:$L$3,3,TRUE)</f>
        <v>10.42</v>
      </c>
      <c r="O433" s="66">
        <f t="shared" si="52"/>
        <v>2</v>
      </c>
      <c r="P433" s="66" t="s">
        <v>38</v>
      </c>
    </row>
    <row r="434" spans="1:19" x14ac:dyDescent="0.25">
      <c r="A434" s="60">
        <v>41121</v>
      </c>
      <c r="B434" s="2">
        <v>0.62835648148148149</v>
      </c>
      <c r="C434" s="33">
        <f t="shared" si="55"/>
        <v>41121.62835648148</v>
      </c>
      <c r="D434" s="33">
        <f t="shared" si="49"/>
        <v>41121.625</v>
      </c>
      <c r="E434" s="37">
        <f t="shared" si="50"/>
        <v>15</v>
      </c>
      <c r="F434" s="33">
        <f t="shared" si="51"/>
        <v>41121.625</v>
      </c>
      <c r="G434" s="66" t="s">
        <v>16</v>
      </c>
      <c r="H434" s="57">
        <f t="shared" si="53"/>
        <v>1</v>
      </c>
      <c r="I434" s="66">
        <v>1.61</v>
      </c>
      <c r="J434" s="66">
        <v>76.3</v>
      </c>
      <c r="K434" s="66">
        <v>1</v>
      </c>
      <c r="L434" s="66">
        <v>2</v>
      </c>
      <c r="M434" s="66">
        <f>VLOOKUP(L434,'Stratification Schemes'!$J$2:$L$3,2,TRUE)</f>
        <v>9.59</v>
      </c>
      <c r="N434" s="66">
        <f>VLOOKUP(L434,'Stratification Schemes'!$J$2:$L$3,3,TRUE)</f>
        <v>10.42</v>
      </c>
      <c r="O434" s="66">
        <f t="shared" si="52"/>
        <v>2</v>
      </c>
      <c r="P434" s="66" t="s">
        <v>38</v>
      </c>
    </row>
    <row r="435" spans="1:19" x14ac:dyDescent="0.25">
      <c r="A435" s="60">
        <v>41121</v>
      </c>
      <c r="B435" s="2">
        <v>0.62922453703703707</v>
      </c>
      <c r="C435" s="33">
        <f t="shared" si="55"/>
        <v>41121.629224537035</v>
      </c>
      <c r="D435" s="33">
        <f t="shared" si="49"/>
        <v>41121.625</v>
      </c>
      <c r="E435" s="37">
        <f t="shared" si="50"/>
        <v>15</v>
      </c>
      <c r="F435" s="33">
        <f t="shared" si="51"/>
        <v>41121.625</v>
      </c>
      <c r="G435" s="66" t="s">
        <v>16</v>
      </c>
      <c r="H435" s="57">
        <f t="shared" si="53"/>
        <v>1</v>
      </c>
      <c r="I435" s="66">
        <v>1.9</v>
      </c>
      <c r="J435" s="66">
        <v>98.1</v>
      </c>
      <c r="K435" s="56">
        <v>1</v>
      </c>
      <c r="L435" s="56">
        <v>2</v>
      </c>
      <c r="M435" s="40">
        <f>VLOOKUP(L435,'Stratification Schemes'!$J$2:$L$3,2,TRUE)</f>
        <v>9.59</v>
      </c>
      <c r="N435" s="40">
        <f>VLOOKUP(L435,'Stratification Schemes'!$J$2:$L$3,3,TRUE)</f>
        <v>10.42</v>
      </c>
      <c r="O435" s="40">
        <f t="shared" si="52"/>
        <v>2</v>
      </c>
      <c r="P435" s="40" t="s">
        <v>38</v>
      </c>
      <c r="Q435"/>
      <c r="R435"/>
      <c r="S435"/>
    </row>
    <row r="436" spans="1:19" x14ac:dyDescent="0.25">
      <c r="A436" s="60">
        <v>41121</v>
      </c>
      <c r="B436" s="2">
        <v>0.62930555555555556</v>
      </c>
      <c r="C436" s="33">
        <f t="shared" si="55"/>
        <v>41121.629305555558</v>
      </c>
      <c r="D436" s="33">
        <f t="shared" si="49"/>
        <v>41121.625</v>
      </c>
      <c r="E436" s="37">
        <f t="shared" si="50"/>
        <v>15</v>
      </c>
      <c r="F436" s="33">
        <f t="shared" si="51"/>
        <v>41121.625</v>
      </c>
      <c r="G436" s="66" t="s">
        <v>16</v>
      </c>
      <c r="H436" s="57">
        <f t="shared" si="53"/>
        <v>1</v>
      </c>
      <c r="I436" s="66">
        <v>2.31</v>
      </c>
      <c r="J436" s="66">
        <v>69.5</v>
      </c>
      <c r="K436" s="56">
        <v>1</v>
      </c>
      <c r="L436" s="56">
        <v>2</v>
      </c>
      <c r="M436" s="40">
        <f>VLOOKUP(L436,'Stratification Schemes'!$J$2:$L$3,2,TRUE)</f>
        <v>9.59</v>
      </c>
      <c r="N436" s="40">
        <f>VLOOKUP(L436,'Stratification Schemes'!$J$2:$L$3,3,TRUE)</f>
        <v>10.42</v>
      </c>
      <c r="O436" s="40">
        <f t="shared" si="52"/>
        <v>2</v>
      </c>
      <c r="P436" s="40" t="s">
        <v>38</v>
      </c>
    </row>
    <row r="437" spans="1:19" x14ac:dyDescent="0.25">
      <c r="A437" s="60">
        <v>41121</v>
      </c>
      <c r="B437" s="2">
        <v>0.62940972222222225</v>
      </c>
      <c r="C437" s="33">
        <f t="shared" si="55"/>
        <v>41121.62940972222</v>
      </c>
      <c r="D437" s="33">
        <f t="shared" si="49"/>
        <v>41121.625</v>
      </c>
      <c r="E437" s="37">
        <f t="shared" si="50"/>
        <v>15</v>
      </c>
      <c r="F437" s="33">
        <f t="shared" si="51"/>
        <v>41121.625</v>
      </c>
      <c r="G437" s="66" t="s">
        <v>16</v>
      </c>
      <c r="H437" s="57">
        <f t="shared" si="53"/>
        <v>1</v>
      </c>
      <c r="I437" s="66">
        <v>0</v>
      </c>
      <c r="J437" s="66">
        <v>84.7</v>
      </c>
      <c r="K437" s="56">
        <v>1</v>
      </c>
      <c r="L437" s="56">
        <v>2</v>
      </c>
      <c r="M437" s="40">
        <f>VLOOKUP(L437,'Stratification Schemes'!$J$2:$L$3,2,TRUE)</f>
        <v>9.59</v>
      </c>
      <c r="N437" s="40">
        <f>VLOOKUP(L437,'Stratification Schemes'!$J$2:$L$3,3,TRUE)</f>
        <v>10.42</v>
      </c>
      <c r="O437" s="40">
        <f t="shared" si="52"/>
        <v>2</v>
      </c>
      <c r="P437" s="40" t="s">
        <v>38</v>
      </c>
    </row>
    <row r="438" spans="1:19" x14ac:dyDescent="0.25">
      <c r="A438" s="60">
        <v>41121</v>
      </c>
      <c r="B438" s="2">
        <v>0.63072916666666667</v>
      </c>
      <c r="C438" s="33">
        <f t="shared" si="55"/>
        <v>41121.630729166667</v>
      </c>
      <c r="D438" s="33">
        <f t="shared" si="49"/>
        <v>41121.625</v>
      </c>
      <c r="E438" s="37">
        <f t="shared" si="50"/>
        <v>15</v>
      </c>
      <c r="F438" s="33">
        <f t="shared" si="51"/>
        <v>41121.625</v>
      </c>
      <c r="G438" s="66" t="s">
        <v>16</v>
      </c>
      <c r="H438" s="57">
        <f t="shared" si="53"/>
        <v>1</v>
      </c>
      <c r="I438" s="66">
        <v>5.36</v>
      </c>
      <c r="J438" s="66">
        <v>74.3</v>
      </c>
      <c r="K438" s="56">
        <v>1</v>
      </c>
      <c r="L438" s="56">
        <v>2</v>
      </c>
      <c r="M438" s="40">
        <f>VLOOKUP(L438,'Stratification Schemes'!$J$2:$L$3,2,TRUE)</f>
        <v>9.59</v>
      </c>
      <c r="N438" s="40">
        <f>VLOOKUP(L438,'Stratification Schemes'!$J$2:$L$3,3,TRUE)</f>
        <v>10.42</v>
      </c>
      <c r="O438" s="40">
        <f t="shared" si="52"/>
        <v>2</v>
      </c>
      <c r="P438" s="40" t="s">
        <v>38</v>
      </c>
    </row>
    <row r="439" spans="1:19" x14ac:dyDescent="0.25">
      <c r="A439" s="14">
        <v>41121</v>
      </c>
      <c r="B439" s="13">
        <v>0.63626157407407413</v>
      </c>
      <c r="C439" s="33">
        <f>A439+B439</f>
        <v>41121.636261574073</v>
      </c>
      <c r="D439" s="33">
        <f t="shared" si="49"/>
        <v>41121.625</v>
      </c>
      <c r="E439" s="37">
        <f t="shared" si="50"/>
        <v>15</v>
      </c>
      <c r="F439" s="33">
        <f t="shared" si="51"/>
        <v>41121.625</v>
      </c>
      <c r="G439" s="66" t="s">
        <v>16</v>
      </c>
      <c r="H439" s="57">
        <f t="shared" si="53"/>
        <v>1</v>
      </c>
      <c r="I439" s="66">
        <v>16.96</v>
      </c>
      <c r="J439" s="66">
        <v>64.5</v>
      </c>
      <c r="K439" s="56">
        <v>2</v>
      </c>
      <c r="L439" s="56">
        <v>2</v>
      </c>
      <c r="M439" s="40">
        <f>VLOOKUP(L439,'Stratification Schemes'!$J$2:$L$3,2,TRUE)</f>
        <v>9.59</v>
      </c>
      <c r="N439" s="40">
        <f>VLOOKUP(L439,'Stratification Schemes'!$J$2:$L$3,3,TRUE)</f>
        <v>10.42</v>
      </c>
      <c r="O439" s="40">
        <f t="shared" si="52"/>
        <v>2</v>
      </c>
      <c r="P439" s="40" t="s">
        <v>38</v>
      </c>
    </row>
    <row r="440" spans="1:19" x14ac:dyDescent="0.25">
      <c r="A440" s="14">
        <v>41121</v>
      </c>
      <c r="B440" s="13">
        <v>0.63638888888888889</v>
      </c>
      <c r="C440" s="33">
        <f>A440+B440</f>
        <v>41121.636388888888</v>
      </c>
      <c r="D440" s="33">
        <f t="shared" si="49"/>
        <v>41121.625</v>
      </c>
      <c r="E440" s="37">
        <f t="shared" si="50"/>
        <v>15</v>
      </c>
      <c r="F440" s="33">
        <f t="shared" si="51"/>
        <v>41121.625</v>
      </c>
      <c r="G440" s="66" t="s">
        <v>16</v>
      </c>
      <c r="H440" s="57">
        <f t="shared" si="53"/>
        <v>1</v>
      </c>
      <c r="I440" s="66">
        <v>18.71</v>
      </c>
      <c r="J440" s="66">
        <v>81.5</v>
      </c>
      <c r="K440" s="56">
        <v>2</v>
      </c>
      <c r="L440" s="56">
        <v>2</v>
      </c>
      <c r="M440" s="40">
        <f>VLOOKUP(L440,'Stratification Schemes'!$J$2:$L$3,2,TRUE)</f>
        <v>9.59</v>
      </c>
      <c r="N440" s="40">
        <f>VLOOKUP(L440,'Stratification Schemes'!$J$2:$L$3,3,TRUE)</f>
        <v>10.42</v>
      </c>
      <c r="O440" s="40">
        <f t="shared" si="52"/>
        <v>2</v>
      </c>
      <c r="P440" s="40" t="s">
        <v>38</v>
      </c>
    </row>
    <row r="441" spans="1:19" x14ac:dyDescent="0.25">
      <c r="A441" s="60">
        <v>41121</v>
      </c>
      <c r="B441" s="2">
        <v>0.64854166666666668</v>
      </c>
      <c r="C441" s="33">
        <f t="shared" ref="C441:C472" si="56">B441+A441</f>
        <v>41121.648541666669</v>
      </c>
      <c r="D441" s="33">
        <f t="shared" si="49"/>
        <v>41121.625</v>
      </c>
      <c r="E441" s="37">
        <f t="shared" si="50"/>
        <v>15</v>
      </c>
      <c r="F441" s="33">
        <f t="shared" si="51"/>
        <v>41121.625</v>
      </c>
      <c r="G441" s="66" t="s">
        <v>16</v>
      </c>
      <c r="H441" s="57">
        <f t="shared" si="53"/>
        <v>1</v>
      </c>
      <c r="I441" s="66">
        <v>1.49</v>
      </c>
      <c r="J441" s="66">
        <v>90.7</v>
      </c>
      <c r="K441" s="66">
        <v>1</v>
      </c>
      <c r="L441" s="66">
        <v>2</v>
      </c>
      <c r="M441" s="66">
        <f>VLOOKUP(L441,'Stratification Schemes'!$J$2:$L$3,2,TRUE)</f>
        <v>9.59</v>
      </c>
      <c r="N441" s="66">
        <f>VLOOKUP(L441,'Stratification Schemes'!$J$2:$L$3,3,TRUE)</f>
        <v>10.42</v>
      </c>
      <c r="O441" s="66">
        <f t="shared" si="52"/>
        <v>2</v>
      </c>
      <c r="P441" s="66" t="s">
        <v>38</v>
      </c>
    </row>
    <row r="442" spans="1:19" x14ac:dyDescent="0.25">
      <c r="A442" s="60">
        <v>41121</v>
      </c>
      <c r="B442" s="2">
        <v>0.64872685185185186</v>
      </c>
      <c r="C442" s="33">
        <f t="shared" si="56"/>
        <v>41121.648726851854</v>
      </c>
      <c r="D442" s="33">
        <f t="shared" si="49"/>
        <v>41121.625</v>
      </c>
      <c r="E442" s="37">
        <f t="shared" si="50"/>
        <v>15</v>
      </c>
      <c r="F442" s="33">
        <f t="shared" si="51"/>
        <v>41121.625</v>
      </c>
      <c r="G442" s="66" t="s">
        <v>16</v>
      </c>
      <c r="H442" s="57">
        <f t="shared" si="53"/>
        <v>1</v>
      </c>
      <c r="I442" s="66">
        <v>8.2799999999999994</v>
      </c>
      <c r="J442" s="66">
        <v>81.5</v>
      </c>
      <c r="K442" s="66">
        <v>1</v>
      </c>
      <c r="L442" s="66">
        <v>2</v>
      </c>
      <c r="M442" s="66">
        <f>VLOOKUP(L442,'Stratification Schemes'!$J$2:$L$3,2,TRUE)</f>
        <v>9.59</v>
      </c>
      <c r="N442" s="66">
        <f>VLOOKUP(L442,'Stratification Schemes'!$J$2:$L$3,3,TRUE)</f>
        <v>10.42</v>
      </c>
      <c r="O442" s="66">
        <f t="shared" si="52"/>
        <v>2</v>
      </c>
      <c r="P442" s="66" t="s">
        <v>38</v>
      </c>
    </row>
    <row r="443" spans="1:19" x14ac:dyDescent="0.25">
      <c r="A443" s="60">
        <v>41121</v>
      </c>
      <c r="B443" s="2">
        <v>0.65138888888888891</v>
      </c>
      <c r="C443" s="33">
        <f t="shared" si="56"/>
        <v>41121.651388888888</v>
      </c>
      <c r="D443" s="33">
        <f t="shared" si="49"/>
        <v>41121.625</v>
      </c>
      <c r="E443" s="37">
        <f t="shared" si="50"/>
        <v>15</v>
      </c>
      <c r="F443" s="33">
        <f t="shared" si="51"/>
        <v>41121.625</v>
      </c>
      <c r="G443" s="66" t="s">
        <v>16</v>
      </c>
      <c r="H443" s="57">
        <f t="shared" si="53"/>
        <v>1</v>
      </c>
      <c r="I443" s="66">
        <v>1.54</v>
      </c>
      <c r="J443" s="66">
        <v>88.6</v>
      </c>
      <c r="K443" s="56">
        <v>1</v>
      </c>
      <c r="L443" s="56">
        <v>2</v>
      </c>
      <c r="M443" s="40">
        <f>VLOOKUP(L443,'Stratification Schemes'!$J$2:$L$3,2,TRUE)</f>
        <v>9.59</v>
      </c>
      <c r="N443" s="40">
        <f>VLOOKUP(L443,'Stratification Schemes'!$J$2:$L$3,3,TRUE)</f>
        <v>10.42</v>
      </c>
      <c r="O443" s="40">
        <f t="shared" si="52"/>
        <v>2</v>
      </c>
      <c r="P443" s="40" t="s">
        <v>38</v>
      </c>
    </row>
    <row r="444" spans="1:19" x14ac:dyDescent="0.25">
      <c r="A444" s="60">
        <v>41121</v>
      </c>
      <c r="B444" s="2">
        <v>0.66773148148148154</v>
      </c>
      <c r="C444" s="33">
        <f t="shared" si="56"/>
        <v>41121.667731481481</v>
      </c>
      <c r="D444" s="33">
        <f t="shared" si="49"/>
        <v>41121.666666666664</v>
      </c>
      <c r="E444" s="37">
        <f t="shared" si="50"/>
        <v>16</v>
      </c>
      <c r="F444" s="33">
        <f t="shared" si="51"/>
        <v>41121.625</v>
      </c>
      <c r="G444" s="66" t="s">
        <v>16</v>
      </c>
      <c r="H444" s="57">
        <f t="shared" si="53"/>
        <v>1</v>
      </c>
      <c r="I444" s="66">
        <v>2.09</v>
      </c>
      <c r="J444" s="66">
        <v>89.9</v>
      </c>
      <c r="K444" s="56">
        <v>1</v>
      </c>
      <c r="L444" s="56">
        <v>2</v>
      </c>
      <c r="M444" s="40">
        <f>VLOOKUP(L444,'Stratification Schemes'!$J$2:$L$3,2,TRUE)</f>
        <v>9.59</v>
      </c>
      <c r="N444" s="40">
        <f>VLOOKUP(L444,'Stratification Schemes'!$J$2:$L$3,3,TRUE)</f>
        <v>10.42</v>
      </c>
      <c r="O444" s="40">
        <f t="shared" si="52"/>
        <v>2</v>
      </c>
      <c r="P444" s="40" t="s">
        <v>38</v>
      </c>
    </row>
    <row r="445" spans="1:19" x14ac:dyDescent="0.25">
      <c r="A445" s="60">
        <v>41121</v>
      </c>
      <c r="B445" s="2">
        <v>0.66773148148148154</v>
      </c>
      <c r="C445" s="33">
        <f t="shared" si="56"/>
        <v>41121.667731481481</v>
      </c>
      <c r="D445" s="33">
        <f t="shared" si="49"/>
        <v>41121.666666666664</v>
      </c>
      <c r="E445" s="37">
        <f t="shared" si="50"/>
        <v>16</v>
      </c>
      <c r="F445" s="33">
        <f t="shared" si="51"/>
        <v>41121.625</v>
      </c>
      <c r="G445" s="66" t="s">
        <v>16</v>
      </c>
      <c r="H445" s="57">
        <f t="shared" si="53"/>
        <v>1</v>
      </c>
      <c r="I445" s="66">
        <v>3.75</v>
      </c>
      <c r="J445" s="66">
        <v>66.900000000000006</v>
      </c>
      <c r="K445" s="56">
        <v>1</v>
      </c>
      <c r="L445" s="56">
        <v>2</v>
      </c>
      <c r="M445" s="40">
        <f>VLOOKUP(L445,'Stratification Schemes'!$J$2:$L$3,2,TRUE)</f>
        <v>9.59</v>
      </c>
      <c r="N445" s="40">
        <f>VLOOKUP(L445,'Stratification Schemes'!$J$2:$L$3,3,TRUE)</f>
        <v>10.42</v>
      </c>
      <c r="O445" s="40">
        <f t="shared" si="52"/>
        <v>2</v>
      </c>
      <c r="P445" s="40" t="s">
        <v>38</v>
      </c>
    </row>
    <row r="446" spans="1:19" x14ac:dyDescent="0.25">
      <c r="A446" s="60">
        <v>41121</v>
      </c>
      <c r="B446" s="2">
        <v>0.66934027777777771</v>
      </c>
      <c r="C446" s="33">
        <f t="shared" si="56"/>
        <v>41121.669340277775</v>
      </c>
      <c r="D446" s="33">
        <f t="shared" si="49"/>
        <v>41121.666666666664</v>
      </c>
      <c r="E446" s="37">
        <f t="shared" si="50"/>
        <v>16</v>
      </c>
      <c r="F446" s="33">
        <f t="shared" si="51"/>
        <v>41121.625</v>
      </c>
      <c r="G446" s="66" t="s">
        <v>16</v>
      </c>
      <c r="H446" s="57">
        <f t="shared" si="53"/>
        <v>1</v>
      </c>
      <c r="I446" s="66">
        <v>3.21</v>
      </c>
      <c r="J446" s="66">
        <v>82</v>
      </c>
      <c r="K446" s="56">
        <v>1</v>
      </c>
      <c r="L446" s="56">
        <v>2</v>
      </c>
      <c r="M446" s="40">
        <f>VLOOKUP(L446,'Stratification Schemes'!$J$2:$L$3,2,TRUE)</f>
        <v>9.59</v>
      </c>
      <c r="N446" s="40">
        <f>VLOOKUP(L446,'Stratification Schemes'!$J$2:$L$3,3,TRUE)</f>
        <v>10.42</v>
      </c>
      <c r="O446" s="40">
        <f t="shared" si="52"/>
        <v>2</v>
      </c>
      <c r="P446" s="40" t="s">
        <v>38</v>
      </c>
    </row>
    <row r="447" spans="1:19" x14ac:dyDescent="0.25">
      <c r="A447" s="60">
        <v>41121</v>
      </c>
      <c r="B447" s="2">
        <v>0.67035879629629624</v>
      </c>
      <c r="C447" s="33">
        <f t="shared" si="56"/>
        <v>41121.670358796298</v>
      </c>
      <c r="D447" s="33">
        <f t="shared" si="49"/>
        <v>41121.666666666664</v>
      </c>
      <c r="E447" s="37">
        <f t="shared" si="50"/>
        <v>16</v>
      </c>
      <c r="F447" s="33">
        <f t="shared" si="51"/>
        <v>41121.625</v>
      </c>
      <c r="G447" s="66" t="s">
        <v>16</v>
      </c>
      <c r="H447" s="57">
        <f t="shared" si="53"/>
        <v>1</v>
      </c>
      <c r="I447" s="66">
        <v>1.73</v>
      </c>
      <c r="J447" s="66">
        <v>77</v>
      </c>
      <c r="K447" s="66">
        <v>1</v>
      </c>
      <c r="L447" s="66">
        <v>2</v>
      </c>
      <c r="M447" s="66">
        <f>VLOOKUP(L447,'Stratification Schemes'!$J$2:$L$3,2,TRUE)</f>
        <v>9.59</v>
      </c>
      <c r="N447" s="66">
        <f>VLOOKUP(L447,'Stratification Schemes'!$J$2:$L$3,3,TRUE)</f>
        <v>10.42</v>
      </c>
      <c r="O447" s="66">
        <f t="shared" si="52"/>
        <v>2</v>
      </c>
      <c r="P447" s="66" t="s">
        <v>38</v>
      </c>
    </row>
    <row r="448" spans="1:19" x14ac:dyDescent="0.25">
      <c r="A448" s="60">
        <v>41121</v>
      </c>
      <c r="B448" s="2">
        <v>0.67604166666666676</v>
      </c>
      <c r="C448" s="33">
        <f t="shared" si="56"/>
        <v>41121.676041666666</v>
      </c>
      <c r="D448" s="33">
        <f t="shared" si="49"/>
        <v>41121.666666666664</v>
      </c>
      <c r="E448" s="37">
        <f t="shared" si="50"/>
        <v>16</v>
      </c>
      <c r="F448" s="33">
        <f t="shared" si="51"/>
        <v>41121.625</v>
      </c>
      <c r="G448" s="66" t="s">
        <v>16</v>
      </c>
      <c r="H448" s="57">
        <f t="shared" si="53"/>
        <v>1</v>
      </c>
      <c r="I448" s="66">
        <v>4.63</v>
      </c>
      <c r="J448" s="66">
        <v>64.8</v>
      </c>
      <c r="K448" s="56">
        <v>1</v>
      </c>
      <c r="L448" s="56">
        <v>2</v>
      </c>
      <c r="M448" s="40">
        <f>VLOOKUP(L448,'Stratification Schemes'!$J$2:$L$3,2,TRUE)</f>
        <v>9.59</v>
      </c>
      <c r="N448" s="40">
        <f>VLOOKUP(L448,'Stratification Schemes'!$J$2:$L$3,3,TRUE)</f>
        <v>10.42</v>
      </c>
      <c r="O448" s="40">
        <f t="shared" si="52"/>
        <v>2</v>
      </c>
      <c r="P448" s="40" t="s">
        <v>38</v>
      </c>
    </row>
    <row r="449" spans="1:19" x14ac:dyDescent="0.25">
      <c r="A449" s="60">
        <v>41121</v>
      </c>
      <c r="B449" s="2">
        <v>0.6763541666666667</v>
      </c>
      <c r="C449" s="33">
        <f t="shared" si="56"/>
        <v>41121.676354166666</v>
      </c>
      <c r="D449" s="33">
        <f t="shared" si="49"/>
        <v>41121.666666666664</v>
      </c>
      <c r="E449" s="37">
        <f t="shared" si="50"/>
        <v>16</v>
      </c>
      <c r="F449" s="33">
        <f t="shared" si="51"/>
        <v>41121.625</v>
      </c>
      <c r="G449" s="66" t="s">
        <v>16</v>
      </c>
      <c r="H449" s="57">
        <f t="shared" si="53"/>
        <v>1</v>
      </c>
      <c r="I449" s="66">
        <v>1.57</v>
      </c>
      <c r="J449" s="66">
        <v>84.1</v>
      </c>
      <c r="K449" s="56">
        <v>1</v>
      </c>
      <c r="L449" s="56">
        <v>2</v>
      </c>
      <c r="M449" s="40">
        <f>VLOOKUP(L449,'Stratification Schemes'!$J$2:$L$3,2,TRUE)</f>
        <v>9.59</v>
      </c>
      <c r="N449" s="40">
        <f>VLOOKUP(L449,'Stratification Schemes'!$J$2:$L$3,3,TRUE)</f>
        <v>10.42</v>
      </c>
      <c r="O449" s="40">
        <f t="shared" si="52"/>
        <v>2</v>
      </c>
      <c r="P449" s="40" t="s">
        <v>38</v>
      </c>
    </row>
    <row r="450" spans="1:19" x14ac:dyDescent="0.25">
      <c r="A450" s="60">
        <v>41121</v>
      </c>
      <c r="B450" s="2">
        <v>0.68762731481481476</v>
      </c>
      <c r="C450" s="33">
        <f t="shared" si="56"/>
        <v>41121.687627314815</v>
      </c>
      <c r="D450" s="33">
        <f t="shared" ref="D450:D513" si="57">A450+(1/24)*E450</f>
        <v>41121.666666666664</v>
      </c>
      <c r="E450" s="37">
        <f t="shared" ref="E450:E513" si="58">VALUE(TEXT(C450,"hh"))</f>
        <v>16</v>
      </c>
      <c r="F450" s="33">
        <f t="shared" ref="F450:F513" si="59">MROUND(C450,0.125)</f>
        <v>41121.75</v>
      </c>
      <c r="G450" s="66" t="s">
        <v>16</v>
      </c>
      <c r="H450" s="57">
        <f t="shared" si="53"/>
        <v>1</v>
      </c>
      <c r="I450" s="66">
        <v>9.41</v>
      </c>
      <c r="J450" s="66">
        <v>64.7</v>
      </c>
      <c r="K450" s="56">
        <v>1</v>
      </c>
      <c r="L450" s="56">
        <v>2</v>
      </c>
      <c r="M450" s="40">
        <f>VLOOKUP(L450,'Stratification Schemes'!$J$2:$L$3,2,TRUE)</f>
        <v>9.59</v>
      </c>
      <c r="N450" s="40">
        <f>VLOOKUP(L450,'Stratification Schemes'!$J$2:$L$3,3,TRUE)</f>
        <v>10.42</v>
      </c>
      <c r="O450" s="40">
        <f t="shared" ref="O450:O513" si="60">IF(AND(I450&gt;M450,I450&lt;N450),1*H450,2*H450)</f>
        <v>2</v>
      </c>
      <c r="P450" s="40" t="s">
        <v>38</v>
      </c>
    </row>
    <row r="451" spans="1:19" x14ac:dyDescent="0.25">
      <c r="A451" s="60">
        <v>41121</v>
      </c>
      <c r="B451" s="2">
        <v>0.69452546296296302</v>
      </c>
      <c r="C451" s="33">
        <f t="shared" si="56"/>
        <v>41121.694525462961</v>
      </c>
      <c r="D451" s="33">
        <f t="shared" si="57"/>
        <v>41121.666666666664</v>
      </c>
      <c r="E451" s="37">
        <f t="shared" si="58"/>
        <v>16</v>
      </c>
      <c r="F451" s="33">
        <f t="shared" si="59"/>
        <v>41121.75</v>
      </c>
      <c r="G451" s="66" t="s">
        <v>16</v>
      </c>
      <c r="H451" s="57">
        <f t="shared" ref="H451:H514" si="61">IF(G451="Up", 1, -1)</f>
        <v>1</v>
      </c>
      <c r="I451" s="66">
        <v>2.04</v>
      </c>
      <c r="J451" s="66">
        <v>81.3</v>
      </c>
      <c r="K451" s="56">
        <v>1</v>
      </c>
      <c r="L451" s="56">
        <v>2</v>
      </c>
      <c r="M451" s="40">
        <f>VLOOKUP(L451,'Stratification Schemes'!$J$2:$L$3,2,TRUE)</f>
        <v>9.59</v>
      </c>
      <c r="N451" s="40">
        <f>VLOOKUP(L451,'Stratification Schemes'!$J$2:$L$3,3,TRUE)</f>
        <v>10.42</v>
      </c>
      <c r="O451" s="40">
        <f t="shared" si="60"/>
        <v>2</v>
      </c>
      <c r="P451" s="40" t="s">
        <v>38</v>
      </c>
    </row>
    <row r="452" spans="1:19" x14ac:dyDescent="0.25">
      <c r="A452" s="60">
        <v>41121</v>
      </c>
      <c r="B452" s="2">
        <v>0.69534722222222223</v>
      </c>
      <c r="C452" s="33">
        <f t="shared" si="56"/>
        <v>41121.695347222223</v>
      </c>
      <c r="D452" s="33">
        <f t="shared" si="57"/>
        <v>41121.666666666664</v>
      </c>
      <c r="E452" s="37">
        <f t="shared" si="58"/>
        <v>16</v>
      </c>
      <c r="F452" s="33">
        <f t="shared" si="59"/>
        <v>41121.75</v>
      </c>
      <c r="G452" s="66" t="s">
        <v>16</v>
      </c>
      <c r="H452" s="57">
        <f t="shared" si="61"/>
        <v>1</v>
      </c>
      <c r="I452" s="66">
        <v>4.71</v>
      </c>
      <c r="J452" s="66">
        <v>72.900000000000006</v>
      </c>
      <c r="K452" s="66">
        <v>1</v>
      </c>
      <c r="L452" s="66">
        <v>2</v>
      </c>
      <c r="M452" s="66">
        <f>VLOOKUP(L452,'Stratification Schemes'!$J$2:$L$3,2,TRUE)</f>
        <v>9.59</v>
      </c>
      <c r="N452" s="66">
        <f>VLOOKUP(L452,'Stratification Schemes'!$J$2:$L$3,3,TRUE)</f>
        <v>10.42</v>
      </c>
      <c r="O452" s="66">
        <f t="shared" si="60"/>
        <v>2</v>
      </c>
      <c r="P452" s="66" t="s">
        <v>38</v>
      </c>
      <c r="Q452"/>
      <c r="R452"/>
      <c r="S452"/>
    </row>
    <row r="453" spans="1:19" x14ac:dyDescent="0.25">
      <c r="A453" s="60">
        <v>41121</v>
      </c>
      <c r="B453" s="2">
        <v>0.69633101851851853</v>
      </c>
      <c r="C453" s="33">
        <f t="shared" si="56"/>
        <v>41121.696331018517</v>
      </c>
      <c r="D453" s="33">
        <f t="shared" si="57"/>
        <v>41121.666666666664</v>
      </c>
      <c r="E453" s="37">
        <f t="shared" si="58"/>
        <v>16</v>
      </c>
      <c r="F453" s="33">
        <f t="shared" si="59"/>
        <v>41121.75</v>
      </c>
      <c r="G453" s="66" t="s">
        <v>16</v>
      </c>
      <c r="H453" s="57">
        <f t="shared" si="61"/>
        <v>1</v>
      </c>
      <c r="I453" s="66">
        <v>1.54</v>
      </c>
      <c r="J453" s="66">
        <v>81.5</v>
      </c>
      <c r="K453" s="66">
        <v>1</v>
      </c>
      <c r="L453" s="66">
        <v>2</v>
      </c>
      <c r="M453" s="66">
        <f>VLOOKUP(L453,'Stratification Schemes'!$J$2:$L$3,2,TRUE)</f>
        <v>9.59</v>
      </c>
      <c r="N453" s="66">
        <f>VLOOKUP(L453,'Stratification Schemes'!$J$2:$L$3,3,TRUE)</f>
        <v>10.42</v>
      </c>
      <c r="O453" s="66">
        <f t="shared" si="60"/>
        <v>2</v>
      </c>
      <c r="P453" s="66" t="s">
        <v>38</v>
      </c>
    </row>
    <row r="454" spans="1:19" x14ac:dyDescent="0.25">
      <c r="A454" s="60">
        <v>41121</v>
      </c>
      <c r="B454" s="2">
        <v>0.70943287037037039</v>
      </c>
      <c r="C454" s="33">
        <f t="shared" si="56"/>
        <v>41121.709432870368</v>
      </c>
      <c r="D454" s="33">
        <f t="shared" si="57"/>
        <v>41121.708333333336</v>
      </c>
      <c r="E454" s="37">
        <f t="shared" si="58"/>
        <v>17</v>
      </c>
      <c r="F454" s="33">
        <f t="shared" si="59"/>
        <v>41121.75</v>
      </c>
      <c r="G454" s="66" t="s">
        <v>16</v>
      </c>
      <c r="H454" s="57">
        <f t="shared" si="61"/>
        <v>1</v>
      </c>
      <c r="I454" s="66">
        <v>1.54</v>
      </c>
      <c r="J454" s="66">
        <v>87.6</v>
      </c>
      <c r="K454" s="56">
        <v>1</v>
      </c>
      <c r="L454" s="56">
        <v>2</v>
      </c>
      <c r="M454" s="40">
        <f>VLOOKUP(L454,'Stratification Schemes'!$J$2:$L$3,2,TRUE)</f>
        <v>9.59</v>
      </c>
      <c r="N454" s="40">
        <f>VLOOKUP(L454,'Stratification Schemes'!$J$2:$L$3,3,TRUE)</f>
        <v>10.42</v>
      </c>
      <c r="O454" s="40">
        <f t="shared" si="60"/>
        <v>2</v>
      </c>
      <c r="P454" s="40" t="s">
        <v>38</v>
      </c>
    </row>
    <row r="455" spans="1:19" x14ac:dyDescent="0.25">
      <c r="A455" s="60">
        <v>41121</v>
      </c>
      <c r="B455" s="2">
        <v>0.7122222222222222</v>
      </c>
      <c r="C455" s="33">
        <f t="shared" si="56"/>
        <v>41121.712222222224</v>
      </c>
      <c r="D455" s="33">
        <f t="shared" si="57"/>
        <v>41121.708333333336</v>
      </c>
      <c r="E455" s="37">
        <f t="shared" si="58"/>
        <v>17</v>
      </c>
      <c r="F455" s="33">
        <f t="shared" si="59"/>
        <v>41121.75</v>
      </c>
      <c r="G455" s="66" t="s">
        <v>16</v>
      </c>
      <c r="H455" s="57">
        <f t="shared" si="61"/>
        <v>1</v>
      </c>
      <c r="I455" s="66">
        <v>4.1399999999999997</v>
      </c>
      <c r="J455" s="66">
        <v>76.2</v>
      </c>
      <c r="K455" s="56">
        <v>1</v>
      </c>
      <c r="L455" s="56">
        <v>2</v>
      </c>
      <c r="M455" s="40">
        <f>VLOOKUP(L455,'Stratification Schemes'!$J$2:$L$3,2,TRUE)</f>
        <v>9.59</v>
      </c>
      <c r="N455" s="40">
        <f>VLOOKUP(L455,'Stratification Schemes'!$J$2:$L$3,3,TRUE)</f>
        <v>10.42</v>
      </c>
      <c r="O455" s="40">
        <f t="shared" si="60"/>
        <v>2</v>
      </c>
      <c r="P455" s="40" t="s">
        <v>38</v>
      </c>
    </row>
    <row r="456" spans="1:19" x14ac:dyDescent="0.25">
      <c r="A456" s="60">
        <v>41121</v>
      </c>
      <c r="B456" s="2">
        <v>0.71375</v>
      </c>
      <c r="C456" s="33">
        <f t="shared" si="56"/>
        <v>41121.713750000003</v>
      </c>
      <c r="D456" s="33">
        <f t="shared" si="57"/>
        <v>41121.708333333336</v>
      </c>
      <c r="E456" s="37">
        <f t="shared" si="58"/>
        <v>17</v>
      </c>
      <c r="F456" s="33">
        <f t="shared" si="59"/>
        <v>41121.75</v>
      </c>
      <c r="G456" s="66" t="s">
        <v>16</v>
      </c>
      <c r="H456" s="57">
        <f t="shared" si="61"/>
        <v>1</v>
      </c>
      <c r="I456" s="66">
        <v>6.01</v>
      </c>
      <c r="J456" s="66">
        <v>69.3</v>
      </c>
      <c r="K456" s="66">
        <v>1</v>
      </c>
      <c r="L456" s="66">
        <v>2</v>
      </c>
      <c r="M456" s="66">
        <f>VLOOKUP(L456,'Stratification Schemes'!$J$2:$L$3,2,TRUE)</f>
        <v>9.59</v>
      </c>
      <c r="N456" s="66">
        <f>VLOOKUP(L456,'Stratification Schemes'!$J$2:$L$3,3,TRUE)</f>
        <v>10.42</v>
      </c>
      <c r="O456" s="66">
        <f t="shared" si="60"/>
        <v>2</v>
      </c>
      <c r="P456" s="66" t="s">
        <v>38</v>
      </c>
    </row>
    <row r="457" spans="1:19" x14ac:dyDescent="0.25">
      <c r="A457" s="60">
        <v>41121</v>
      </c>
      <c r="B457" s="2">
        <v>0.71383101851851849</v>
      </c>
      <c r="C457" s="33">
        <f t="shared" si="56"/>
        <v>41121.713831018518</v>
      </c>
      <c r="D457" s="33">
        <f t="shared" si="57"/>
        <v>41121.708333333336</v>
      </c>
      <c r="E457" s="37">
        <f t="shared" si="58"/>
        <v>17</v>
      </c>
      <c r="F457" s="33">
        <f t="shared" si="59"/>
        <v>41121.75</v>
      </c>
      <c r="G457" s="66" t="s">
        <v>16</v>
      </c>
      <c r="H457" s="57">
        <f t="shared" si="61"/>
        <v>1</v>
      </c>
      <c r="I457" s="66">
        <v>2.64</v>
      </c>
      <c r="J457" s="66">
        <v>75.8</v>
      </c>
      <c r="K457" s="66">
        <v>1</v>
      </c>
      <c r="L457" s="66">
        <v>2</v>
      </c>
      <c r="M457" s="66">
        <f>VLOOKUP(L457,'Stratification Schemes'!$J$2:$L$3,2,TRUE)</f>
        <v>9.59</v>
      </c>
      <c r="N457" s="66">
        <f>VLOOKUP(L457,'Stratification Schemes'!$J$2:$L$3,3,TRUE)</f>
        <v>10.42</v>
      </c>
      <c r="O457" s="66">
        <f t="shared" si="60"/>
        <v>2</v>
      </c>
      <c r="P457" s="66" t="s">
        <v>38</v>
      </c>
    </row>
    <row r="458" spans="1:19" x14ac:dyDescent="0.25">
      <c r="A458" s="60">
        <v>41121</v>
      </c>
      <c r="B458" s="2">
        <v>0.71417824074074077</v>
      </c>
      <c r="C458" s="33">
        <f t="shared" si="56"/>
        <v>41121.714178240742</v>
      </c>
      <c r="D458" s="33">
        <f t="shared" si="57"/>
        <v>41121.708333333336</v>
      </c>
      <c r="E458" s="37">
        <f t="shared" si="58"/>
        <v>17</v>
      </c>
      <c r="F458" s="33">
        <f t="shared" si="59"/>
        <v>41121.75</v>
      </c>
      <c r="G458" s="66" t="s">
        <v>16</v>
      </c>
      <c r="H458" s="57">
        <f t="shared" si="61"/>
        <v>1</v>
      </c>
      <c r="I458" s="66">
        <v>1.53</v>
      </c>
      <c r="J458" s="66">
        <v>84.6</v>
      </c>
      <c r="K458" s="56">
        <v>1</v>
      </c>
      <c r="L458" s="56">
        <v>2</v>
      </c>
      <c r="M458" s="40">
        <f>VLOOKUP(L458,'Stratification Schemes'!$J$2:$L$3,2,TRUE)</f>
        <v>9.59</v>
      </c>
      <c r="N458" s="40">
        <f>VLOOKUP(L458,'Stratification Schemes'!$J$2:$L$3,3,TRUE)</f>
        <v>10.42</v>
      </c>
      <c r="O458" s="40">
        <f t="shared" si="60"/>
        <v>2</v>
      </c>
      <c r="P458" s="40" t="s">
        <v>38</v>
      </c>
    </row>
    <row r="459" spans="1:19" x14ac:dyDescent="0.25">
      <c r="A459" s="60">
        <v>41121</v>
      </c>
      <c r="B459" s="2">
        <v>0.71679398148148143</v>
      </c>
      <c r="C459" s="33">
        <f t="shared" si="56"/>
        <v>41121.716793981483</v>
      </c>
      <c r="D459" s="33">
        <f t="shared" si="57"/>
        <v>41121.708333333336</v>
      </c>
      <c r="E459" s="37">
        <f t="shared" si="58"/>
        <v>17</v>
      </c>
      <c r="F459" s="33">
        <f t="shared" si="59"/>
        <v>41121.75</v>
      </c>
      <c r="G459" s="66" t="s">
        <v>16</v>
      </c>
      <c r="H459" s="57">
        <f t="shared" si="61"/>
        <v>1</v>
      </c>
      <c r="I459" s="66">
        <v>2.21</v>
      </c>
      <c r="J459" s="66">
        <v>84.8</v>
      </c>
      <c r="K459" s="56">
        <v>1</v>
      </c>
      <c r="L459" s="56">
        <v>2</v>
      </c>
      <c r="M459" s="40">
        <f>VLOOKUP(L459,'Stratification Schemes'!$J$2:$L$3,2,TRUE)</f>
        <v>9.59</v>
      </c>
      <c r="N459" s="40">
        <f>VLOOKUP(L459,'Stratification Schemes'!$J$2:$L$3,3,TRUE)</f>
        <v>10.42</v>
      </c>
      <c r="O459" s="40">
        <f t="shared" si="60"/>
        <v>2</v>
      </c>
      <c r="P459" s="40" t="s">
        <v>38</v>
      </c>
    </row>
    <row r="460" spans="1:19" x14ac:dyDescent="0.25">
      <c r="A460" s="60">
        <v>41121</v>
      </c>
      <c r="B460" s="2">
        <v>0.71777777777777774</v>
      </c>
      <c r="C460" s="33">
        <f t="shared" si="56"/>
        <v>41121.717777777776</v>
      </c>
      <c r="D460" s="33">
        <f t="shared" si="57"/>
        <v>41121.708333333336</v>
      </c>
      <c r="E460" s="37">
        <f t="shared" si="58"/>
        <v>17</v>
      </c>
      <c r="F460" s="33">
        <f t="shared" si="59"/>
        <v>41121.75</v>
      </c>
      <c r="G460" s="66" t="s">
        <v>16</v>
      </c>
      <c r="H460" s="57">
        <f t="shared" si="61"/>
        <v>1</v>
      </c>
      <c r="I460" s="66">
        <v>1.47</v>
      </c>
      <c r="J460" s="66">
        <v>84.5</v>
      </c>
      <c r="K460" s="56">
        <v>1</v>
      </c>
      <c r="L460" s="56">
        <v>2</v>
      </c>
      <c r="M460" s="40">
        <f>VLOOKUP(L460,'Stratification Schemes'!$J$2:$L$3,2,TRUE)</f>
        <v>9.59</v>
      </c>
      <c r="N460" s="40">
        <f>VLOOKUP(L460,'Stratification Schemes'!$J$2:$L$3,3,TRUE)</f>
        <v>10.42</v>
      </c>
      <c r="O460" s="40">
        <f t="shared" si="60"/>
        <v>2</v>
      </c>
      <c r="P460" s="40" t="s">
        <v>38</v>
      </c>
    </row>
    <row r="461" spans="1:19" x14ac:dyDescent="0.25">
      <c r="A461" s="60">
        <v>41121</v>
      </c>
      <c r="B461" s="2">
        <v>0.71833333333333327</v>
      </c>
      <c r="C461" s="33">
        <f t="shared" si="56"/>
        <v>41121.718333333331</v>
      </c>
      <c r="D461" s="33">
        <f t="shared" si="57"/>
        <v>41121.708333333336</v>
      </c>
      <c r="E461" s="37">
        <f t="shared" si="58"/>
        <v>17</v>
      </c>
      <c r="F461" s="33">
        <f t="shared" si="59"/>
        <v>41121.75</v>
      </c>
      <c r="G461" s="66" t="s">
        <v>16</v>
      </c>
      <c r="H461" s="57">
        <f t="shared" si="61"/>
        <v>1</v>
      </c>
      <c r="I461" s="66">
        <v>1.49</v>
      </c>
      <c r="J461" s="66">
        <v>72.3</v>
      </c>
      <c r="K461" s="56">
        <v>1</v>
      </c>
      <c r="L461" s="56">
        <v>2</v>
      </c>
      <c r="M461" s="40">
        <f>VLOOKUP(L461,'Stratification Schemes'!$J$2:$L$3,2,TRUE)</f>
        <v>9.59</v>
      </c>
      <c r="N461" s="40">
        <f>VLOOKUP(L461,'Stratification Schemes'!$J$2:$L$3,3,TRUE)</f>
        <v>10.42</v>
      </c>
      <c r="O461" s="40">
        <f t="shared" si="60"/>
        <v>2</v>
      </c>
      <c r="P461" s="40" t="s">
        <v>38</v>
      </c>
    </row>
    <row r="462" spans="1:19" x14ac:dyDescent="0.25">
      <c r="A462" s="60">
        <v>41121</v>
      </c>
      <c r="B462" s="2">
        <v>0.72980324074074077</v>
      </c>
      <c r="C462" s="33">
        <f t="shared" si="56"/>
        <v>41121.729803240742</v>
      </c>
      <c r="D462" s="33">
        <f t="shared" si="57"/>
        <v>41121.708333333336</v>
      </c>
      <c r="E462" s="37">
        <f t="shared" si="58"/>
        <v>17</v>
      </c>
      <c r="F462" s="33">
        <f t="shared" si="59"/>
        <v>41121.75</v>
      </c>
      <c r="G462" s="66" t="s">
        <v>16</v>
      </c>
      <c r="H462" s="57">
        <f t="shared" si="61"/>
        <v>1</v>
      </c>
      <c r="I462" s="66">
        <v>2.15</v>
      </c>
      <c r="J462" s="66">
        <v>89.3</v>
      </c>
      <c r="K462" s="56">
        <v>1</v>
      </c>
      <c r="L462" s="56">
        <v>2</v>
      </c>
      <c r="M462" s="40">
        <f>VLOOKUP(L462,'Stratification Schemes'!$J$2:$L$3,2,TRUE)</f>
        <v>9.59</v>
      </c>
      <c r="N462" s="40">
        <f>VLOOKUP(L462,'Stratification Schemes'!$J$2:$L$3,3,TRUE)</f>
        <v>10.42</v>
      </c>
      <c r="O462" s="40">
        <f t="shared" si="60"/>
        <v>2</v>
      </c>
      <c r="P462" s="40" t="s">
        <v>38</v>
      </c>
    </row>
    <row r="463" spans="1:19" x14ac:dyDescent="0.25">
      <c r="A463" s="60">
        <v>41121</v>
      </c>
      <c r="B463" s="2">
        <v>0.73</v>
      </c>
      <c r="C463" s="33">
        <f t="shared" si="56"/>
        <v>41121.730000000003</v>
      </c>
      <c r="D463" s="33">
        <f t="shared" si="57"/>
        <v>41121.708333333336</v>
      </c>
      <c r="E463" s="37">
        <f t="shared" si="58"/>
        <v>17</v>
      </c>
      <c r="F463" s="33">
        <f t="shared" si="59"/>
        <v>41121.75</v>
      </c>
      <c r="G463" s="66" t="s">
        <v>16</v>
      </c>
      <c r="H463" s="57">
        <f t="shared" si="61"/>
        <v>1</v>
      </c>
      <c r="I463" s="66">
        <v>8.75</v>
      </c>
      <c r="J463" s="66">
        <v>66.2</v>
      </c>
      <c r="K463" s="56">
        <v>1</v>
      </c>
      <c r="L463" s="56">
        <v>2</v>
      </c>
      <c r="M463" s="40">
        <f>VLOOKUP(L463,'Stratification Schemes'!$J$2:$L$3,2,TRUE)</f>
        <v>9.59</v>
      </c>
      <c r="N463" s="40">
        <f>VLOOKUP(L463,'Stratification Schemes'!$J$2:$L$3,3,TRUE)</f>
        <v>10.42</v>
      </c>
      <c r="O463" s="40">
        <f t="shared" si="60"/>
        <v>2</v>
      </c>
      <c r="P463" s="40" t="s">
        <v>38</v>
      </c>
    </row>
    <row r="464" spans="1:19" x14ac:dyDescent="0.25">
      <c r="A464" s="60">
        <v>41121</v>
      </c>
      <c r="B464" s="2">
        <v>0.73245370370370377</v>
      </c>
      <c r="C464" s="33">
        <f t="shared" si="56"/>
        <v>41121.732453703706</v>
      </c>
      <c r="D464" s="33">
        <f t="shared" si="57"/>
        <v>41121.708333333336</v>
      </c>
      <c r="E464" s="37">
        <f t="shared" si="58"/>
        <v>17</v>
      </c>
      <c r="F464" s="33">
        <f t="shared" si="59"/>
        <v>41121.75</v>
      </c>
      <c r="G464" s="66" t="s">
        <v>16</v>
      </c>
      <c r="H464" s="57">
        <f t="shared" si="61"/>
        <v>1</v>
      </c>
      <c r="I464" s="66">
        <v>3.29</v>
      </c>
      <c r="J464" s="66">
        <v>84.1</v>
      </c>
      <c r="K464" s="56">
        <v>1</v>
      </c>
      <c r="L464" s="56">
        <v>2</v>
      </c>
      <c r="M464" s="40">
        <f>VLOOKUP(L464,'Stratification Schemes'!$J$2:$L$3,2,TRUE)</f>
        <v>9.59</v>
      </c>
      <c r="N464" s="40">
        <f>VLOOKUP(L464,'Stratification Schemes'!$J$2:$L$3,3,TRUE)</f>
        <v>10.42</v>
      </c>
      <c r="O464" s="40">
        <f t="shared" si="60"/>
        <v>2</v>
      </c>
      <c r="P464" s="40" t="s">
        <v>38</v>
      </c>
    </row>
    <row r="465" spans="1:16" x14ac:dyDescent="0.25">
      <c r="A465" s="60">
        <v>41121</v>
      </c>
      <c r="B465" s="2">
        <v>0.73245370370370377</v>
      </c>
      <c r="C465" s="33">
        <f t="shared" si="56"/>
        <v>41121.732453703706</v>
      </c>
      <c r="D465" s="33">
        <f t="shared" si="57"/>
        <v>41121.708333333336</v>
      </c>
      <c r="E465" s="37">
        <f t="shared" si="58"/>
        <v>17</v>
      </c>
      <c r="F465" s="33">
        <f t="shared" si="59"/>
        <v>41121.75</v>
      </c>
      <c r="G465" s="66" t="s">
        <v>16</v>
      </c>
      <c r="H465" s="57">
        <f t="shared" si="61"/>
        <v>1</v>
      </c>
      <c r="I465" s="66">
        <v>3.22</v>
      </c>
      <c r="J465" s="66">
        <v>69.2</v>
      </c>
      <c r="K465" s="56">
        <v>1</v>
      </c>
      <c r="L465" s="56">
        <v>2</v>
      </c>
      <c r="M465" s="40">
        <f>VLOOKUP(L465,'Stratification Schemes'!$J$2:$L$3,2,TRUE)</f>
        <v>9.59</v>
      </c>
      <c r="N465" s="40">
        <f>VLOOKUP(L465,'Stratification Schemes'!$J$2:$L$3,3,TRUE)</f>
        <v>10.42</v>
      </c>
      <c r="O465" s="40">
        <f t="shared" si="60"/>
        <v>2</v>
      </c>
      <c r="P465" s="40" t="s">
        <v>38</v>
      </c>
    </row>
    <row r="466" spans="1:16" x14ac:dyDescent="0.25">
      <c r="A466" s="60">
        <v>41121</v>
      </c>
      <c r="B466" s="2">
        <v>0.7325462962962962</v>
      </c>
      <c r="C466" s="33">
        <f t="shared" si="56"/>
        <v>41121.732546296298</v>
      </c>
      <c r="D466" s="33">
        <f t="shared" si="57"/>
        <v>41121.708333333336</v>
      </c>
      <c r="E466" s="37">
        <f t="shared" si="58"/>
        <v>17</v>
      </c>
      <c r="F466" s="33">
        <f t="shared" si="59"/>
        <v>41121.75</v>
      </c>
      <c r="G466" s="66" t="s">
        <v>16</v>
      </c>
      <c r="H466" s="57">
        <f t="shared" si="61"/>
        <v>1</v>
      </c>
      <c r="I466" s="66">
        <v>2.66</v>
      </c>
      <c r="J466" s="66">
        <v>66.3</v>
      </c>
      <c r="K466" s="66">
        <v>1</v>
      </c>
      <c r="L466" s="66">
        <v>2</v>
      </c>
      <c r="M466" s="66">
        <f>VLOOKUP(L466,'Stratification Schemes'!$J$2:$L$3,2,TRUE)</f>
        <v>9.59</v>
      </c>
      <c r="N466" s="66">
        <f>VLOOKUP(L466,'Stratification Schemes'!$J$2:$L$3,3,TRUE)</f>
        <v>10.42</v>
      </c>
      <c r="O466" s="66">
        <f t="shared" si="60"/>
        <v>2</v>
      </c>
      <c r="P466" s="66" t="s">
        <v>38</v>
      </c>
    </row>
    <row r="467" spans="1:16" x14ac:dyDescent="0.25">
      <c r="A467" s="60">
        <v>41121</v>
      </c>
      <c r="B467" s="2">
        <v>0.7325462962962962</v>
      </c>
      <c r="C467" s="33">
        <f t="shared" si="56"/>
        <v>41121.732546296298</v>
      </c>
      <c r="D467" s="33">
        <f t="shared" si="57"/>
        <v>41121.708333333336</v>
      </c>
      <c r="E467" s="37">
        <f t="shared" si="58"/>
        <v>17</v>
      </c>
      <c r="F467" s="33">
        <f t="shared" si="59"/>
        <v>41121.75</v>
      </c>
      <c r="G467" s="66" t="s">
        <v>16</v>
      </c>
      <c r="H467" s="57">
        <f t="shared" si="61"/>
        <v>1</v>
      </c>
      <c r="I467" s="66">
        <v>2.66</v>
      </c>
      <c r="J467" s="66">
        <v>63.4</v>
      </c>
      <c r="K467" s="56">
        <v>1</v>
      </c>
      <c r="L467" s="56">
        <v>2</v>
      </c>
      <c r="M467" s="40">
        <f>VLOOKUP(L467,'Stratification Schemes'!$J$2:$L$3,2,TRUE)</f>
        <v>9.59</v>
      </c>
      <c r="N467" s="40">
        <f>VLOOKUP(L467,'Stratification Schemes'!$J$2:$L$3,3,TRUE)</f>
        <v>10.42</v>
      </c>
      <c r="O467" s="40">
        <f t="shared" si="60"/>
        <v>2</v>
      </c>
      <c r="P467" s="40" t="s">
        <v>38</v>
      </c>
    </row>
    <row r="468" spans="1:16" x14ac:dyDescent="0.25">
      <c r="A468" s="60">
        <v>41121</v>
      </c>
      <c r="B468" s="2">
        <v>0.73438657407407415</v>
      </c>
      <c r="C468" s="33">
        <f t="shared" si="56"/>
        <v>41121.734386574077</v>
      </c>
      <c r="D468" s="33">
        <f t="shared" si="57"/>
        <v>41121.708333333336</v>
      </c>
      <c r="E468" s="37">
        <f t="shared" si="58"/>
        <v>17</v>
      </c>
      <c r="F468" s="33">
        <f t="shared" si="59"/>
        <v>41121.75</v>
      </c>
      <c r="G468" s="66" t="s">
        <v>16</v>
      </c>
      <c r="H468" s="57">
        <f t="shared" si="61"/>
        <v>1</v>
      </c>
      <c r="I468" s="66">
        <v>1.59</v>
      </c>
      <c r="J468" s="66">
        <v>75.5</v>
      </c>
      <c r="K468" s="56">
        <v>1</v>
      </c>
      <c r="L468" s="56">
        <v>2</v>
      </c>
      <c r="M468" s="40">
        <f>VLOOKUP(L468,'Stratification Schemes'!$J$2:$L$3,2,TRUE)</f>
        <v>9.59</v>
      </c>
      <c r="N468" s="40">
        <f>VLOOKUP(L468,'Stratification Schemes'!$J$2:$L$3,3,TRUE)</f>
        <v>10.42</v>
      </c>
      <c r="O468" s="40">
        <f t="shared" si="60"/>
        <v>2</v>
      </c>
      <c r="P468" s="40" t="s">
        <v>38</v>
      </c>
    </row>
    <row r="469" spans="1:16" x14ac:dyDescent="0.25">
      <c r="A469" s="60">
        <v>41121</v>
      </c>
      <c r="B469" s="2">
        <v>0.73438657407407415</v>
      </c>
      <c r="C469" s="33">
        <f t="shared" si="56"/>
        <v>41121.734386574077</v>
      </c>
      <c r="D469" s="33">
        <f t="shared" si="57"/>
        <v>41121.708333333336</v>
      </c>
      <c r="E469" s="37">
        <f t="shared" si="58"/>
        <v>17</v>
      </c>
      <c r="F469" s="33">
        <f t="shared" si="59"/>
        <v>41121.75</v>
      </c>
      <c r="G469" s="66" t="s">
        <v>16</v>
      </c>
      <c r="H469" s="57">
        <f t="shared" si="61"/>
        <v>1</v>
      </c>
      <c r="I469" s="66">
        <v>1.56</v>
      </c>
      <c r="J469" s="66">
        <v>68.400000000000006</v>
      </c>
      <c r="K469" s="56">
        <v>1</v>
      </c>
      <c r="L469" s="56">
        <v>2</v>
      </c>
      <c r="M469" s="40">
        <f>VLOOKUP(L469,'Stratification Schemes'!$J$2:$L$3,2,TRUE)</f>
        <v>9.59</v>
      </c>
      <c r="N469" s="40">
        <f>VLOOKUP(L469,'Stratification Schemes'!$J$2:$L$3,3,TRUE)</f>
        <v>10.42</v>
      </c>
      <c r="O469" s="40">
        <f t="shared" si="60"/>
        <v>2</v>
      </c>
      <c r="P469" s="40" t="s">
        <v>38</v>
      </c>
    </row>
    <row r="470" spans="1:16" x14ac:dyDescent="0.25">
      <c r="A470" s="60">
        <v>41121</v>
      </c>
      <c r="B470" s="2">
        <v>0.73494212962962957</v>
      </c>
      <c r="C470" s="33">
        <f t="shared" si="56"/>
        <v>41121.734942129631</v>
      </c>
      <c r="D470" s="33">
        <f t="shared" si="57"/>
        <v>41121.708333333336</v>
      </c>
      <c r="E470" s="37">
        <f t="shared" si="58"/>
        <v>17</v>
      </c>
      <c r="F470" s="33">
        <f t="shared" si="59"/>
        <v>41121.75</v>
      </c>
      <c r="G470" s="66" t="s">
        <v>16</v>
      </c>
      <c r="H470" s="57">
        <f t="shared" si="61"/>
        <v>1</v>
      </c>
      <c r="I470" s="66">
        <v>3.19</v>
      </c>
      <c r="J470" s="66">
        <v>64.099999999999994</v>
      </c>
      <c r="K470" s="56">
        <v>1</v>
      </c>
      <c r="L470" s="56">
        <v>2</v>
      </c>
      <c r="M470" s="40">
        <f>VLOOKUP(L470,'Stratification Schemes'!$J$2:$L$3,2,TRUE)</f>
        <v>9.59</v>
      </c>
      <c r="N470" s="40">
        <f>VLOOKUP(L470,'Stratification Schemes'!$J$2:$L$3,3,TRUE)</f>
        <v>10.42</v>
      </c>
      <c r="O470" s="40">
        <f t="shared" si="60"/>
        <v>2</v>
      </c>
      <c r="P470" s="40" t="s">
        <v>38</v>
      </c>
    </row>
    <row r="471" spans="1:16" x14ac:dyDescent="0.25">
      <c r="A471" s="60">
        <v>41121</v>
      </c>
      <c r="B471" s="2">
        <v>0.7349768518518518</v>
      </c>
      <c r="C471" s="33">
        <f t="shared" si="56"/>
        <v>41121.734976851854</v>
      </c>
      <c r="D471" s="33">
        <f t="shared" si="57"/>
        <v>41121.708333333336</v>
      </c>
      <c r="E471" s="37">
        <f t="shared" si="58"/>
        <v>17</v>
      </c>
      <c r="F471" s="33">
        <f t="shared" si="59"/>
        <v>41121.75</v>
      </c>
      <c r="G471" s="66" t="s">
        <v>16</v>
      </c>
      <c r="H471" s="57">
        <f t="shared" si="61"/>
        <v>1</v>
      </c>
      <c r="I471" s="66">
        <v>3.89</v>
      </c>
      <c r="J471" s="66">
        <v>69.3</v>
      </c>
      <c r="K471" s="56">
        <v>1</v>
      </c>
      <c r="L471" s="56">
        <v>2</v>
      </c>
      <c r="M471" s="40">
        <f>VLOOKUP(L471,'Stratification Schemes'!$J$2:$L$3,2,TRUE)</f>
        <v>9.59</v>
      </c>
      <c r="N471" s="40">
        <f>VLOOKUP(L471,'Stratification Schemes'!$J$2:$L$3,3,TRUE)</f>
        <v>10.42</v>
      </c>
      <c r="O471" s="40">
        <f t="shared" si="60"/>
        <v>2</v>
      </c>
      <c r="P471" s="40" t="s">
        <v>38</v>
      </c>
    </row>
    <row r="472" spans="1:16" x14ac:dyDescent="0.25">
      <c r="A472" s="60">
        <v>41121</v>
      </c>
      <c r="B472" s="2">
        <v>0.73540509259259268</v>
      </c>
      <c r="C472" s="33">
        <f t="shared" si="56"/>
        <v>41121.735405092593</v>
      </c>
      <c r="D472" s="33">
        <f t="shared" si="57"/>
        <v>41121.708333333336</v>
      </c>
      <c r="E472" s="37">
        <f t="shared" si="58"/>
        <v>17</v>
      </c>
      <c r="F472" s="33">
        <f t="shared" si="59"/>
        <v>41121.75</v>
      </c>
      <c r="G472" s="66" t="s">
        <v>16</v>
      </c>
      <c r="H472" s="57">
        <f t="shared" si="61"/>
        <v>1</v>
      </c>
      <c r="I472" s="66">
        <v>3.34</v>
      </c>
      <c r="J472" s="66">
        <v>64.400000000000006</v>
      </c>
      <c r="K472" s="56">
        <v>1</v>
      </c>
      <c r="L472" s="56">
        <v>2</v>
      </c>
      <c r="M472" s="40">
        <f>VLOOKUP(L472,'Stratification Schemes'!$J$2:$L$3,2,TRUE)</f>
        <v>9.59</v>
      </c>
      <c r="N472" s="40">
        <f>VLOOKUP(L472,'Stratification Schemes'!$J$2:$L$3,3,TRUE)</f>
        <v>10.42</v>
      </c>
      <c r="O472" s="40">
        <f t="shared" si="60"/>
        <v>2</v>
      </c>
      <c r="P472" s="40" t="s">
        <v>38</v>
      </c>
    </row>
    <row r="473" spans="1:16" x14ac:dyDescent="0.25">
      <c r="A473" s="60">
        <v>41121</v>
      </c>
      <c r="B473" s="2">
        <v>0.73541666666666661</v>
      </c>
      <c r="C473" s="33">
        <f t="shared" ref="C473:C504" si="62">B473+A473</f>
        <v>41121.73541666667</v>
      </c>
      <c r="D473" s="33">
        <f t="shared" si="57"/>
        <v>41121.708333333336</v>
      </c>
      <c r="E473" s="37">
        <f t="shared" si="58"/>
        <v>17</v>
      </c>
      <c r="F473" s="33">
        <f t="shared" si="59"/>
        <v>41121.75</v>
      </c>
      <c r="G473" s="66" t="s">
        <v>16</v>
      </c>
      <c r="H473" s="57">
        <f t="shared" si="61"/>
        <v>1</v>
      </c>
      <c r="I473" s="66">
        <v>3.44</v>
      </c>
      <c r="J473" s="66">
        <v>71.5</v>
      </c>
      <c r="K473" s="56">
        <v>1</v>
      </c>
      <c r="L473" s="56">
        <v>2</v>
      </c>
      <c r="M473" s="40">
        <f>VLOOKUP(L473,'Stratification Schemes'!$J$2:$L$3,2,TRUE)</f>
        <v>9.59</v>
      </c>
      <c r="N473" s="40">
        <f>VLOOKUP(L473,'Stratification Schemes'!$J$2:$L$3,3,TRUE)</f>
        <v>10.42</v>
      </c>
      <c r="O473" s="40">
        <f t="shared" si="60"/>
        <v>2</v>
      </c>
      <c r="P473" s="40" t="s">
        <v>38</v>
      </c>
    </row>
    <row r="474" spans="1:16" x14ac:dyDescent="0.25">
      <c r="A474" s="60">
        <v>41121</v>
      </c>
      <c r="B474" s="2">
        <v>0.73695601851851855</v>
      </c>
      <c r="C474" s="33">
        <f t="shared" si="62"/>
        <v>41121.736956018518</v>
      </c>
      <c r="D474" s="33">
        <f t="shared" si="57"/>
        <v>41121.708333333336</v>
      </c>
      <c r="E474" s="37">
        <f t="shared" si="58"/>
        <v>17</v>
      </c>
      <c r="F474" s="33">
        <f t="shared" si="59"/>
        <v>41121.75</v>
      </c>
      <c r="G474" s="66" t="s">
        <v>16</v>
      </c>
      <c r="H474" s="57">
        <f t="shared" si="61"/>
        <v>1</v>
      </c>
      <c r="I474" s="66">
        <v>4.57</v>
      </c>
      <c r="J474" s="66">
        <v>61</v>
      </c>
      <c r="K474" s="56">
        <v>1</v>
      </c>
      <c r="L474" s="56">
        <v>2</v>
      </c>
      <c r="M474" s="40">
        <f>VLOOKUP(L474,'Stratification Schemes'!$J$2:$L$3,2,TRUE)</f>
        <v>9.59</v>
      </c>
      <c r="N474" s="40">
        <f>VLOOKUP(L474,'Stratification Schemes'!$J$2:$L$3,3,TRUE)</f>
        <v>10.42</v>
      </c>
      <c r="O474" s="40">
        <f t="shared" si="60"/>
        <v>2</v>
      </c>
      <c r="P474" s="40" t="s">
        <v>38</v>
      </c>
    </row>
    <row r="475" spans="1:16" x14ac:dyDescent="0.25">
      <c r="A475" s="60">
        <v>41121</v>
      </c>
      <c r="B475" s="2">
        <v>0.73711805555555554</v>
      </c>
      <c r="C475" s="33">
        <f t="shared" si="62"/>
        <v>41121.737118055556</v>
      </c>
      <c r="D475" s="33">
        <f t="shared" si="57"/>
        <v>41121.708333333336</v>
      </c>
      <c r="E475" s="37">
        <f t="shared" si="58"/>
        <v>17</v>
      </c>
      <c r="F475" s="33">
        <f t="shared" si="59"/>
        <v>41121.75</v>
      </c>
      <c r="G475" s="66" t="s">
        <v>16</v>
      </c>
      <c r="H475" s="57">
        <f t="shared" si="61"/>
        <v>1</v>
      </c>
      <c r="I475" s="66">
        <v>3.67</v>
      </c>
      <c r="J475" s="66">
        <v>55.9</v>
      </c>
      <c r="K475" s="56">
        <v>1</v>
      </c>
      <c r="L475" s="56">
        <v>2</v>
      </c>
      <c r="M475" s="40">
        <f>VLOOKUP(L475,'Stratification Schemes'!$J$2:$L$3,2,TRUE)</f>
        <v>9.59</v>
      </c>
      <c r="N475" s="40">
        <f>VLOOKUP(L475,'Stratification Schemes'!$J$2:$L$3,3,TRUE)</f>
        <v>10.42</v>
      </c>
      <c r="O475" s="40">
        <f t="shared" si="60"/>
        <v>2</v>
      </c>
      <c r="P475" s="40" t="s">
        <v>38</v>
      </c>
    </row>
    <row r="476" spans="1:16" x14ac:dyDescent="0.25">
      <c r="A476" s="60">
        <v>41121</v>
      </c>
      <c r="B476" s="2">
        <v>0.7371875</v>
      </c>
      <c r="C476" s="33">
        <f t="shared" si="62"/>
        <v>41121.737187500003</v>
      </c>
      <c r="D476" s="33">
        <f t="shared" si="57"/>
        <v>41121.708333333336</v>
      </c>
      <c r="E476" s="37">
        <f t="shared" si="58"/>
        <v>17</v>
      </c>
      <c r="F476" s="33">
        <f t="shared" si="59"/>
        <v>41121.75</v>
      </c>
      <c r="G476" s="66" t="s">
        <v>16</v>
      </c>
      <c r="H476" s="57">
        <f t="shared" si="61"/>
        <v>1</v>
      </c>
      <c r="I476" s="66">
        <v>3.22</v>
      </c>
      <c r="J476" s="66">
        <v>69.5</v>
      </c>
      <c r="K476" s="56">
        <v>1</v>
      </c>
      <c r="L476" s="56">
        <v>2</v>
      </c>
      <c r="M476" s="40">
        <f>VLOOKUP(L476,'Stratification Schemes'!$J$2:$L$3,2,TRUE)</f>
        <v>9.59</v>
      </c>
      <c r="N476" s="40">
        <f>VLOOKUP(L476,'Stratification Schemes'!$J$2:$L$3,3,TRUE)</f>
        <v>10.42</v>
      </c>
      <c r="O476" s="40">
        <f t="shared" si="60"/>
        <v>2</v>
      </c>
      <c r="P476" s="40" t="s">
        <v>38</v>
      </c>
    </row>
    <row r="477" spans="1:16" x14ac:dyDescent="0.25">
      <c r="A477" s="60">
        <v>41121</v>
      </c>
      <c r="B477" s="2">
        <v>0.73721064814814818</v>
      </c>
      <c r="C477" s="33">
        <f t="shared" si="62"/>
        <v>41121.737210648149</v>
      </c>
      <c r="D477" s="33">
        <f t="shared" si="57"/>
        <v>41121.708333333336</v>
      </c>
      <c r="E477" s="37">
        <f t="shared" si="58"/>
        <v>17</v>
      </c>
      <c r="F477" s="33">
        <f t="shared" si="59"/>
        <v>41121.75</v>
      </c>
      <c r="G477" s="66" t="s">
        <v>16</v>
      </c>
      <c r="H477" s="57">
        <f t="shared" si="61"/>
        <v>1</v>
      </c>
      <c r="I477" s="66">
        <v>3.42</v>
      </c>
      <c r="J477" s="66">
        <v>61.1</v>
      </c>
      <c r="K477" s="56">
        <v>1</v>
      </c>
      <c r="L477" s="56">
        <v>2</v>
      </c>
      <c r="M477" s="40">
        <f>VLOOKUP(L477,'Stratification Schemes'!$J$2:$L$3,2,TRUE)</f>
        <v>9.59</v>
      </c>
      <c r="N477" s="40">
        <f>VLOOKUP(L477,'Stratification Schemes'!$J$2:$L$3,3,TRUE)</f>
        <v>10.42</v>
      </c>
      <c r="O477" s="40">
        <f t="shared" si="60"/>
        <v>2</v>
      </c>
      <c r="P477" s="40" t="s">
        <v>38</v>
      </c>
    </row>
    <row r="478" spans="1:16" x14ac:dyDescent="0.25">
      <c r="A478" s="60">
        <v>41121</v>
      </c>
      <c r="B478" s="2">
        <v>0.73726851851851849</v>
      </c>
      <c r="C478" s="33">
        <f t="shared" si="62"/>
        <v>41121.737268518518</v>
      </c>
      <c r="D478" s="33">
        <f t="shared" si="57"/>
        <v>41121.708333333336</v>
      </c>
      <c r="E478" s="37">
        <f t="shared" si="58"/>
        <v>17</v>
      </c>
      <c r="F478" s="33">
        <f t="shared" si="59"/>
        <v>41121.75</v>
      </c>
      <c r="G478" s="66" t="s">
        <v>16</v>
      </c>
      <c r="H478" s="57">
        <f t="shared" si="61"/>
        <v>1</v>
      </c>
      <c r="I478" s="66">
        <v>2.31</v>
      </c>
      <c r="J478" s="66">
        <v>79.900000000000006</v>
      </c>
      <c r="K478" s="56">
        <v>1</v>
      </c>
      <c r="L478" s="56">
        <v>2</v>
      </c>
      <c r="M478" s="40">
        <f>VLOOKUP(L478,'Stratification Schemes'!$J$2:$L$3,2,TRUE)</f>
        <v>9.59</v>
      </c>
      <c r="N478" s="40">
        <f>VLOOKUP(L478,'Stratification Schemes'!$J$2:$L$3,3,TRUE)</f>
        <v>10.42</v>
      </c>
      <c r="O478" s="40">
        <f t="shared" si="60"/>
        <v>2</v>
      </c>
      <c r="P478" s="40" t="s">
        <v>38</v>
      </c>
    </row>
    <row r="479" spans="1:16" x14ac:dyDescent="0.25">
      <c r="A479" s="60">
        <v>41121</v>
      </c>
      <c r="B479" s="2">
        <v>0.73728009259259253</v>
      </c>
      <c r="C479" s="33">
        <f t="shared" si="62"/>
        <v>41121.737280092595</v>
      </c>
      <c r="D479" s="33">
        <f t="shared" si="57"/>
        <v>41121.708333333336</v>
      </c>
      <c r="E479" s="37">
        <f t="shared" si="58"/>
        <v>17</v>
      </c>
      <c r="F479" s="33">
        <f t="shared" si="59"/>
        <v>41121.75</v>
      </c>
      <c r="G479" s="66" t="s">
        <v>16</v>
      </c>
      <c r="H479" s="57">
        <f t="shared" si="61"/>
        <v>1</v>
      </c>
      <c r="I479" s="66">
        <v>2.34</v>
      </c>
      <c r="J479" s="66">
        <v>79.599999999999994</v>
      </c>
      <c r="K479" s="56">
        <v>1</v>
      </c>
      <c r="L479" s="56">
        <v>2</v>
      </c>
      <c r="M479" s="40">
        <f>VLOOKUP(L479,'Stratification Schemes'!$J$2:$L$3,2,TRUE)</f>
        <v>9.59</v>
      </c>
      <c r="N479" s="40">
        <f>VLOOKUP(L479,'Stratification Schemes'!$J$2:$L$3,3,TRUE)</f>
        <v>10.42</v>
      </c>
      <c r="O479" s="40">
        <f t="shared" si="60"/>
        <v>2</v>
      </c>
      <c r="P479" s="40" t="s">
        <v>38</v>
      </c>
    </row>
    <row r="480" spans="1:16" x14ac:dyDescent="0.25">
      <c r="A480" s="60">
        <v>41121</v>
      </c>
      <c r="B480" s="2">
        <v>0.73806712962962961</v>
      </c>
      <c r="C480" s="33">
        <f t="shared" si="62"/>
        <v>41121.738067129627</v>
      </c>
      <c r="D480" s="33">
        <f t="shared" si="57"/>
        <v>41121.708333333336</v>
      </c>
      <c r="E480" s="37">
        <f t="shared" si="58"/>
        <v>17</v>
      </c>
      <c r="F480" s="33">
        <f t="shared" si="59"/>
        <v>41121.75</v>
      </c>
      <c r="G480" s="66" t="s">
        <v>16</v>
      </c>
      <c r="H480" s="57">
        <f t="shared" si="61"/>
        <v>1</v>
      </c>
      <c r="I480" s="66">
        <v>4.8</v>
      </c>
      <c r="J480" s="66">
        <v>63.3</v>
      </c>
      <c r="K480" s="56">
        <v>1</v>
      </c>
      <c r="L480" s="56">
        <v>2</v>
      </c>
      <c r="M480" s="40">
        <f>VLOOKUP(L480,'Stratification Schemes'!$J$2:$L$3,2,TRUE)</f>
        <v>9.59</v>
      </c>
      <c r="N480" s="40">
        <f>VLOOKUP(L480,'Stratification Schemes'!$J$2:$L$3,3,TRUE)</f>
        <v>10.42</v>
      </c>
      <c r="O480" s="40">
        <f t="shared" si="60"/>
        <v>2</v>
      </c>
      <c r="P480" s="40" t="s">
        <v>38</v>
      </c>
    </row>
    <row r="481" spans="1:19" x14ac:dyDescent="0.25">
      <c r="A481" s="60">
        <v>41121</v>
      </c>
      <c r="B481" s="2">
        <v>0.73854166666666676</v>
      </c>
      <c r="C481" s="33">
        <f t="shared" si="62"/>
        <v>41121.738541666666</v>
      </c>
      <c r="D481" s="33">
        <f t="shared" si="57"/>
        <v>41121.708333333336</v>
      </c>
      <c r="E481" s="37">
        <f t="shared" si="58"/>
        <v>17</v>
      </c>
      <c r="F481" s="33">
        <f t="shared" si="59"/>
        <v>41121.75</v>
      </c>
      <c r="G481" s="66" t="s">
        <v>16</v>
      </c>
      <c r="H481" s="57">
        <f t="shared" si="61"/>
        <v>1</v>
      </c>
      <c r="I481" s="66">
        <v>2.37</v>
      </c>
      <c r="J481" s="66">
        <v>89.4</v>
      </c>
      <c r="K481" s="56">
        <v>1</v>
      </c>
      <c r="L481" s="56">
        <v>2</v>
      </c>
      <c r="M481" s="40">
        <f>VLOOKUP(L481,'Stratification Schemes'!$J$2:$L$3,2,TRUE)</f>
        <v>9.59</v>
      </c>
      <c r="N481" s="40">
        <f>VLOOKUP(L481,'Stratification Schemes'!$J$2:$L$3,3,TRUE)</f>
        <v>10.42</v>
      </c>
      <c r="O481" s="40">
        <f t="shared" si="60"/>
        <v>2</v>
      </c>
      <c r="P481" s="40" t="s">
        <v>38</v>
      </c>
    </row>
    <row r="482" spans="1:19" x14ac:dyDescent="0.25">
      <c r="A482" s="60">
        <v>41121</v>
      </c>
      <c r="B482" s="2">
        <v>0.73917824074074068</v>
      </c>
      <c r="C482" s="33">
        <f t="shared" si="62"/>
        <v>41121.739178240743</v>
      </c>
      <c r="D482" s="33">
        <f t="shared" si="57"/>
        <v>41121.708333333336</v>
      </c>
      <c r="E482" s="37">
        <f t="shared" si="58"/>
        <v>17</v>
      </c>
      <c r="F482" s="33">
        <f t="shared" si="59"/>
        <v>41121.75</v>
      </c>
      <c r="G482" s="66" t="s">
        <v>16</v>
      </c>
      <c r="H482" s="57">
        <f t="shared" si="61"/>
        <v>1</v>
      </c>
      <c r="I482" s="66">
        <v>3.51</v>
      </c>
      <c r="J482" s="66">
        <v>64.5</v>
      </c>
      <c r="K482" s="56">
        <v>1</v>
      </c>
      <c r="L482" s="56">
        <v>2</v>
      </c>
      <c r="M482" s="40">
        <f>VLOOKUP(L482,'Stratification Schemes'!$J$2:$L$3,2,TRUE)</f>
        <v>9.59</v>
      </c>
      <c r="N482" s="40">
        <f>VLOOKUP(L482,'Stratification Schemes'!$J$2:$L$3,3,TRUE)</f>
        <v>10.42</v>
      </c>
      <c r="O482" s="40">
        <f t="shared" si="60"/>
        <v>2</v>
      </c>
      <c r="P482" s="40" t="s">
        <v>38</v>
      </c>
    </row>
    <row r="483" spans="1:19" x14ac:dyDescent="0.25">
      <c r="A483" s="60">
        <v>41121</v>
      </c>
      <c r="B483" s="2">
        <v>0.75009259259259264</v>
      </c>
      <c r="C483" s="33">
        <f t="shared" si="62"/>
        <v>41121.750092592592</v>
      </c>
      <c r="D483" s="33">
        <f t="shared" si="57"/>
        <v>41121.75</v>
      </c>
      <c r="E483" s="37">
        <f t="shared" si="58"/>
        <v>18</v>
      </c>
      <c r="F483" s="33">
        <f t="shared" si="59"/>
        <v>41121.75</v>
      </c>
      <c r="G483" s="66" t="s">
        <v>16</v>
      </c>
      <c r="H483" s="57">
        <f t="shared" si="61"/>
        <v>1</v>
      </c>
      <c r="I483" s="66">
        <v>1.42</v>
      </c>
      <c r="J483" s="66">
        <v>75.099999999999994</v>
      </c>
      <c r="K483" s="56">
        <v>1</v>
      </c>
      <c r="L483" s="56">
        <v>2</v>
      </c>
      <c r="M483" s="40">
        <f>VLOOKUP(L483,'Stratification Schemes'!$J$2:$L$3,2,TRUE)</f>
        <v>9.59</v>
      </c>
      <c r="N483" s="40">
        <f>VLOOKUP(L483,'Stratification Schemes'!$J$2:$L$3,3,TRUE)</f>
        <v>10.42</v>
      </c>
      <c r="O483" s="40">
        <f t="shared" si="60"/>
        <v>2</v>
      </c>
      <c r="P483" s="40" t="s">
        <v>38</v>
      </c>
    </row>
    <row r="484" spans="1:19" x14ac:dyDescent="0.25">
      <c r="A484" s="60">
        <v>41121</v>
      </c>
      <c r="B484" s="2">
        <v>0.750462962962963</v>
      </c>
      <c r="C484" s="33">
        <f t="shared" si="62"/>
        <v>41121.750462962962</v>
      </c>
      <c r="D484" s="33">
        <f t="shared" si="57"/>
        <v>41121.75</v>
      </c>
      <c r="E484" s="37">
        <f t="shared" si="58"/>
        <v>18</v>
      </c>
      <c r="F484" s="33">
        <f t="shared" si="59"/>
        <v>41121.75</v>
      </c>
      <c r="G484" s="66" t="s">
        <v>16</v>
      </c>
      <c r="H484" s="57">
        <f t="shared" si="61"/>
        <v>1</v>
      </c>
      <c r="I484" s="66">
        <v>3.43</v>
      </c>
      <c r="J484" s="66">
        <v>70.3</v>
      </c>
      <c r="K484" s="56">
        <v>1</v>
      </c>
      <c r="L484" s="56">
        <v>2</v>
      </c>
      <c r="M484" s="40">
        <f>VLOOKUP(L484,'Stratification Schemes'!$J$2:$L$3,2,TRUE)</f>
        <v>9.59</v>
      </c>
      <c r="N484" s="40">
        <f>VLOOKUP(L484,'Stratification Schemes'!$J$2:$L$3,3,TRUE)</f>
        <v>10.42</v>
      </c>
      <c r="O484" s="40">
        <f t="shared" si="60"/>
        <v>2</v>
      </c>
      <c r="P484" s="40" t="s">
        <v>38</v>
      </c>
    </row>
    <row r="485" spans="1:19" x14ac:dyDescent="0.25">
      <c r="A485" s="60">
        <v>41121</v>
      </c>
      <c r="B485" s="2">
        <v>0.75387731481481479</v>
      </c>
      <c r="C485" s="33">
        <f t="shared" si="62"/>
        <v>41121.753877314812</v>
      </c>
      <c r="D485" s="33">
        <f t="shared" si="57"/>
        <v>41121.75</v>
      </c>
      <c r="E485" s="37">
        <f t="shared" si="58"/>
        <v>18</v>
      </c>
      <c r="F485" s="33">
        <f t="shared" si="59"/>
        <v>41121.75</v>
      </c>
      <c r="G485" s="66" t="s">
        <v>16</v>
      </c>
      <c r="H485" s="57">
        <f t="shared" si="61"/>
        <v>1</v>
      </c>
      <c r="I485" s="66">
        <v>1.75</v>
      </c>
      <c r="J485" s="66">
        <v>71.8</v>
      </c>
      <c r="K485" s="56">
        <v>1</v>
      </c>
      <c r="L485" s="56">
        <v>2</v>
      </c>
      <c r="M485" s="40">
        <f>VLOOKUP(L485,'Stratification Schemes'!$J$2:$L$3,2,TRUE)</f>
        <v>9.59</v>
      </c>
      <c r="N485" s="40">
        <f>VLOOKUP(L485,'Stratification Schemes'!$J$2:$L$3,3,TRUE)</f>
        <v>10.42</v>
      </c>
      <c r="O485" s="40">
        <f t="shared" si="60"/>
        <v>2</v>
      </c>
      <c r="P485" s="40" t="s">
        <v>38</v>
      </c>
    </row>
    <row r="486" spans="1:19" x14ac:dyDescent="0.25">
      <c r="A486" s="60">
        <v>41121</v>
      </c>
      <c r="B486" s="2">
        <v>0.75438657407407417</v>
      </c>
      <c r="C486" s="33">
        <f t="shared" si="62"/>
        <v>41121.754386574074</v>
      </c>
      <c r="D486" s="33">
        <f t="shared" si="57"/>
        <v>41121.75</v>
      </c>
      <c r="E486" s="37">
        <f t="shared" si="58"/>
        <v>18</v>
      </c>
      <c r="F486" s="33">
        <f t="shared" si="59"/>
        <v>41121.75</v>
      </c>
      <c r="G486" s="66" t="s">
        <v>16</v>
      </c>
      <c r="H486" s="57">
        <f t="shared" si="61"/>
        <v>1</v>
      </c>
      <c r="I486" s="66">
        <v>3.11</v>
      </c>
      <c r="J486" s="66">
        <v>62</v>
      </c>
      <c r="K486" s="66">
        <v>1</v>
      </c>
      <c r="L486" s="66">
        <v>2</v>
      </c>
      <c r="M486" s="66">
        <f>VLOOKUP(L486,'Stratification Schemes'!$J$2:$L$3,2,TRUE)</f>
        <v>9.59</v>
      </c>
      <c r="N486" s="66">
        <f>VLOOKUP(L486,'Stratification Schemes'!$J$2:$L$3,3,TRUE)</f>
        <v>10.42</v>
      </c>
      <c r="O486" s="66">
        <f t="shared" si="60"/>
        <v>2</v>
      </c>
      <c r="P486" s="66" t="s">
        <v>38</v>
      </c>
    </row>
    <row r="487" spans="1:19" x14ac:dyDescent="0.25">
      <c r="A487" s="60">
        <v>41121</v>
      </c>
      <c r="B487" s="2">
        <v>0.75605324074074076</v>
      </c>
      <c r="C487" s="33">
        <f t="shared" si="62"/>
        <v>41121.756053240744</v>
      </c>
      <c r="D487" s="33">
        <f t="shared" si="57"/>
        <v>41121.75</v>
      </c>
      <c r="E487" s="37">
        <f t="shared" si="58"/>
        <v>18</v>
      </c>
      <c r="F487" s="33">
        <f t="shared" si="59"/>
        <v>41121.75</v>
      </c>
      <c r="G487" s="66" t="s">
        <v>16</v>
      </c>
      <c r="H487" s="57">
        <f t="shared" si="61"/>
        <v>1</v>
      </c>
      <c r="I487" s="66">
        <v>1.6</v>
      </c>
      <c r="J487" s="66">
        <v>88</v>
      </c>
      <c r="K487" s="66">
        <v>1</v>
      </c>
      <c r="L487" s="66">
        <v>2</v>
      </c>
      <c r="M487" s="66">
        <f>VLOOKUP(L487,'Stratification Schemes'!$J$2:$L$3,2,TRUE)</f>
        <v>9.59</v>
      </c>
      <c r="N487" s="66">
        <f>VLOOKUP(L487,'Stratification Schemes'!$J$2:$L$3,3,TRUE)</f>
        <v>10.42</v>
      </c>
      <c r="O487" s="66">
        <f t="shared" si="60"/>
        <v>2</v>
      </c>
      <c r="P487" s="66" t="s">
        <v>38</v>
      </c>
    </row>
    <row r="488" spans="1:19" x14ac:dyDescent="0.25">
      <c r="A488" s="60">
        <v>41121</v>
      </c>
      <c r="B488" s="2">
        <v>0.75645833333333334</v>
      </c>
      <c r="C488" s="33">
        <f t="shared" si="62"/>
        <v>41121.756458333337</v>
      </c>
      <c r="D488" s="33">
        <f t="shared" si="57"/>
        <v>41121.75</v>
      </c>
      <c r="E488" s="37">
        <f t="shared" si="58"/>
        <v>18</v>
      </c>
      <c r="F488" s="33">
        <f t="shared" si="59"/>
        <v>41121.75</v>
      </c>
      <c r="G488" s="66" t="s">
        <v>16</v>
      </c>
      <c r="H488" s="57">
        <f t="shared" si="61"/>
        <v>1</v>
      </c>
      <c r="I488" s="66">
        <v>2.5</v>
      </c>
      <c r="J488" s="66">
        <v>80.7</v>
      </c>
      <c r="K488" s="56">
        <v>1</v>
      </c>
      <c r="L488" s="56">
        <v>2</v>
      </c>
      <c r="M488" s="40">
        <f>VLOOKUP(L488,'Stratification Schemes'!$J$2:$L$3,2,TRUE)</f>
        <v>9.59</v>
      </c>
      <c r="N488" s="40">
        <f>VLOOKUP(L488,'Stratification Schemes'!$J$2:$L$3,3,TRUE)</f>
        <v>10.42</v>
      </c>
      <c r="O488" s="40">
        <f t="shared" si="60"/>
        <v>2</v>
      </c>
      <c r="P488" s="40" t="s">
        <v>38</v>
      </c>
    </row>
    <row r="489" spans="1:19" x14ac:dyDescent="0.25">
      <c r="A489" s="60">
        <v>41121</v>
      </c>
      <c r="B489" s="2">
        <v>0.75645833333333334</v>
      </c>
      <c r="C489" s="33">
        <f t="shared" si="62"/>
        <v>41121.756458333337</v>
      </c>
      <c r="D489" s="33">
        <f t="shared" si="57"/>
        <v>41121.75</v>
      </c>
      <c r="E489" s="37">
        <f t="shared" si="58"/>
        <v>18</v>
      </c>
      <c r="F489" s="33">
        <f t="shared" si="59"/>
        <v>41121.75</v>
      </c>
      <c r="G489" s="66" t="s">
        <v>16</v>
      </c>
      <c r="H489" s="57">
        <f t="shared" si="61"/>
        <v>1</v>
      </c>
      <c r="I489" s="66">
        <v>3.65</v>
      </c>
      <c r="J489" s="66">
        <v>70</v>
      </c>
      <c r="K489" s="56">
        <v>2</v>
      </c>
      <c r="L489" s="56">
        <v>2</v>
      </c>
      <c r="M489" s="40">
        <f>VLOOKUP(L489,'Stratification Schemes'!$J$2:$L$3,2,TRUE)</f>
        <v>9.59</v>
      </c>
      <c r="N489" s="40">
        <f>VLOOKUP(L489,'Stratification Schemes'!$J$2:$L$3,3,TRUE)</f>
        <v>10.42</v>
      </c>
      <c r="O489" s="40">
        <f t="shared" si="60"/>
        <v>2</v>
      </c>
      <c r="P489" s="40" t="s">
        <v>38</v>
      </c>
    </row>
    <row r="490" spans="1:19" x14ac:dyDescent="0.25">
      <c r="A490" s="60">
        <v>41121</v>
      </c>
      <c r="B490" s="2">
        <v>0.75664351851851841</v>
      </c>
      <c r="C490" s="33">
        <f t="shared" si="62"/>
        <v>41121.756643518522</v>
      </c>
      <c r="D490" s="33">
        <f t="shared" si="57"/>
        <v>41121.75</v>
      </c>
      <c r="E490" s="37">
        <f t="shared" si="58"/>
        <v>18</v>
      </c>
      <c r="F490" s="33">
        <f t="shared" si="59"/>
        <v>41121.75</v>
      </c>
      <c r="G490" s="66" t="s">
        <v>16</v>
      </c>
      <c r="H490" s="57">
        <f t="shared" si="61"/>
        <v>1</v>
      </c>
      <c r="I490" s="66">
        <v>1.65</v>
      </c>
      <c r="J490" s="66">
        <v>81.599999999999994</v>
      </c>
      <c r="K490" s="56">
        <v>1</v>
      </c>
      <c r="L490" s="56">
        <v>2</v>
      </c>
      <c r="M490" s="40">
        <f>VLOOKUP(L490,'Stratification Schemes'!$J$2:$L$3,2,TRUE)</f>
        <v>9.59</v>
      </c>
      <c r="N490" s="40">
        <f>VLOOKUP(L490,'Stratification Schemes'!$J$2:$L$3,3,TRUE)</f>
        <v>10.42</v>
      </c>
      <c r="O490" s="40">
        <f t="shared" si="60"/>
        <v>2</v>
      </c>
      <c r="P490" s="40" t="s">
        <v>38</v>
      </c>
    </row>
    <row r="491" spans="1:19" x14ac:dyDescent="0.25">
      <c r="A491" s="60">
        <v>41121</v>
      </c>
      <c r="B491" s="2">
        <v>0.7721527777777778</v>
      </c>
      <c r="C491" s="33">
        <f t="shared" si="62"/>
        <v>41121.772152777776</v>
      </c>
      <c r="D491" s="33">
        <f t="shared" si="57"/>
        <v>41121.75</v>
      </c>
      <c r="E491" s="37">
        <f t="shared" si="58"/>
        <v>18</v>
      </c>
      <c r="F491" s="33">
        <f t="shared" si="59"/>
        <v>41121.75</v>
      </c>
      <c r="G491" s="66" t="s">
        <v>16</v>
      </c>
      <c r="H491" s="57">
        <f t="shared" si="61"/>
        <v>1</v>
      </c>
      <c r="I491" s="66">
        <v>2.5499999999999998</v>
      </c>
      <c r="J491" s="66">
        <v>70.599999999999994</v>
      </c>
      <c r="K491" s="56">
        <v>1</v>
      </c>
      <c r="L491" s="56">
        <v>2</v>
      </c>
      <c r="M491" s="40">
        <f>VLOOKUP(L491,'Stratification Schemes'!$J$2:$L$3,2,TRUE)</f>
        <v>9.59</v>
      </c>
      <c r="N491" s="40">
        <f>VLOOKUP(L491,'Stratification Schemes'!$J$2:$L$3,3,TRUE)</f>
        <v>10.42</v>
      </c>
      <c r="O491" s="40">
        <f t="shared" si="60"/>
        <v>2</v>
      </c>
      <c r="P491" s="40" t="s">
        <v>38</v>
      </c>
    </row>
    <row r="492" spans="1:19" x14ac:dyDescent="0.25">
      <c r="A492" s="60">
        <v>41121</v>
      </c>
      <c r="B492" s="2">
        <v>0.77256944444444453</v>
      </c>
      <c r="C492" s="33">
        <f t="shared" si="62"/>
        <v>41121.772569444445</v>
      </c>
      <c r="D492" s="33">
        <f t="shared" si="57"/>
        <v>41121.75</v>
      </c>
      <c r="E492" s="37">
        <f t="shared" si="58"/>
        <v>18</v>
      </c>
      <c r="F492" s="33">
        <f t="shared" si="59"/>
        <v>41121.75</v>
      </c>
      <c r="G492" s="66" t="s">
        <v>16</v>
      </c>
      <c r="H492" s="57">
        <f t="shared" si="61"/>
        <v>1</v>
      </c>
      <c r="I492" s="66">
        <v>2.98</v>
      </c>
      <c r="J492" s="66">
        <v>67.900000000000006</v>
      </c>
      <c r="K492" s="66">
        <v>1</v>
      </c>
      <c r="L492" s="66">
        <v>2</v>
      </c>
      <c r="M492" s="66">
        <f>VLOOKUP(L492,'Stratification Schemes'!$J$2:$L$3,2,TRUE)</f>
        <v>9.59</v>
      </c>
      <c r="N492" s="66">
        <f>VLOOKUP(L492,'Stratification Schemes'!$J$2:$L$3,3,TRUE)</f>
        <v>10.42</v>
      </c>
      <c r="O492" s="66">
        <f t="shared" si="60"/>
        <v>2</v>
      </c>
      <c r="P492" s="66" t="s">
        <v>38</v>
      </c>
    </row>
    <row r="493" spans="1:19" x14ac:dyDescent="0.25">
      <c r="A493" s="60">
        <v>41121</v>
      </c>
      <c r="B493" s="2">
        <v>0.77452546296296287</v>
      </c>
      <c r="C493" s="33">
        <f t="shared" si="62"/>
        <v>41121.774525462963</v>
      </c>
      <c r="D493" s="33">
        <f t="shared" si="57"/>
        <v>41121.75</v>
      </c>
      <c r="E493" s="37">
        <f t="shared" si="58"/>
        <v>18</v>
      </c>
      <c r="F493" s="33">
        <f t="shared" si="59"/>
        <v>41121.75</v>
      </c>
      <c r="G493" s="66" t="s">
        <v>16</v>
      </c>
      <c r="H493" s="57">
        <f t="shared" si="61"/>
        <v>1</v>
      </c>
      <c r="I493" s="66">
        <v>2.77</v>
      </c>
      <c r="J493" s="66">
        <v>66.7</v>
      </c>
      <c r="K493" s="66">
        <v>1</v>
      </c>
      <c r="L493" s="66">
        <v>2</v>
      </c>
      <c r="M493" s="66">
        <f>VLOOKUP(L493,'Stratification Schemes'!$J$2:$L$3,2,TRUE)</f>
        <v>9.59</v>
      </c>
      <c r="N493" s="66">
        <f>VLOOKUP(L493,'Stratification Schemes'!$J$2:$L$3,3,TRUE)</f>
        <v>10.42</v>
      </c>
      <c r="O493" s="66">
        <f t="shared" si="60"/>
        <v>2</v>
      </c>
      <c r="P493" s="66" t="s">
        <v>38</v>
      </c>
    </row>
    <row r="494" spans="1:19" x14ac:dyDescent="0.25">
      <c r="A494" s="60">
        <v>41121</v>
      </c>
      <c r="B494" s="2">
        <v>0.77456018518518521</v>
      </c>
      <c r="C494" s="33">
        <f t="shared" si="62"/>
        <v>41121.774560185186</v>
      </c>
      <c r="D494" s="33">
        <f t="shared" si="57"/>
        <v>41121.75</v>
      </c>
      <c r="E494" s="37">
        <f t="shared" si="58"/>
        <v>18</v>
      </c>
      <c r="F494" s="33">
        <f t="shared" si="59"/>
        <v>41121.75</v>
      </c>
      <c r="G494" s="66" t="s">
        <v>16</v>
      </c>
      <c r="H494" s="57">
        <f t="shared" si="61"/>
        <v>1</v>
      </c>
      <c r="I494" s="66">
        <v>2.35</v>
      </c>
      <c r="J494" s="66">
        <v>72.5</v>
      </c>
      <c r="K494" s="56">
        <v>2</v>
      </c>
      <c r="L494" s="56">
        <v>2</v>
      </c>
      <c r="M494" s="40">
        <f>VLOOKUP(L494,'Stratification Schemes'!$J$2:$L$3,2,TRUE)</f>
        <v>9.59</v>
      </c>
      <c r="N494" s="40">
        <f>VLOOKUP(L494,'Stratification Schemes'!$J$2:$L$3,3,TRUE)</f>
        <v>10.42</v>
      </c>
      <c r="O494" s="40">
        <f t="shared" si="60"/>
        <v>2</v>
      </c>
      <c r="P494" s="40" t="s">
        <v>38</v>
      </c>
      <c r="Q494"/>
      <c r="R494"/>
      <c r="S494"/>
    </row>
    <row r="495" spans="1:19" x14ac:dyDescent="0.25">
      <c r="A495" s="60">
        <v>41121</v>
      </c>
      <c r="B495" s="2">
        <v>0.79541666666666666</v>
      </c>
      <c r="C495" s="33">
        <f t="shared" si="62"/>
        <v>41121.795416666668</v>
      </c>
      <c r="D495" s="33">
        <f t="shared" si="57"/>
        <v>41121.791666666664</v>
      </c>
      <c r="E495" s="37">
        <f t="shared" si="58"/>
        <v>19</v>
      </c>
      <c r="F495" s="33">
        <f t="shared" si="59"/>
        <v>41121.75</v>
      </c>
      <c r="G495" s="66" t="s">
        <v>16</v>
      </c>
      <c r="H495" s="57">
        <f t="shared" si="61"/>
        <v>1</v>
      </c>
      <c r="I495" s="66">
        <v>4.05</v>
      </c>
      <c r="J495" s="66">
        <v>70.900000000000006</v>
      </c>
      <c r="K495" s="66">
        <v>1</v>
      </c>
      <c r="L495" s="66">
        <v>2</v>
      </c>
      <c r="M495" s="66">
        <f>VLOOKUP(L495,'Stratification Schemes'!$J$2:$L$3,2,TRUE)</f>
        <v>9.59</v>
      </c>
      <c r="N495" s="66">
        <f>VLOOKUP(L495,'Stratification Schemes'!$J$2:$L$3,3,TRUE)</f>
        <v>10.42</v>
      </c>
      <c r="O495" s="66">
        <f t="shared" si="60"/>
        <v>2</v>
      </c>
      <c r="P495" s="66" t="s">
        <v>38</v>
      </c>
    </row>
    <row r="496" spans="1:19" x14ac:dyDescent="0.25">
      <c r="A496" s="60">
        <v>41121</v>
      </c>
      <c r="B496" s="2">
        <v>0.79601851851851846</v>
      </c>
      <c r="C496" s="33">
        <f t="shared" si="62"/>
        <v>41121.796018518522</v>
      </c>
      <c r="D496" s="33">
        <f t="shared" si="57"/>
        <v>41121.791666666664</v>
      </c>
      <c r="E496" s="37">
        <f t="shared" si="58"/>
        <v>19</v>
      </c>
      <c r="F496" s="33">
        <f t="shared" si="59"/>
        <v>41121.75</v>
      </c>
      <c r="G496" s="66" t="s">
        <v>16</v>
      </c>
      <c r="H496" s="57">
        <f t="shared" si="61"/>
        <v>1</v>
      </c>
      <c r="I496" s="66">
        <v>2.0499999999999998</v>
      </c>
      <c r="J496" s="66">
        <v>84.6</v>
      </c>
      <c r="K496" s="56">
        <v>1</v>
      </c>
      <c r="L496" s="56">
        <v>2</v>
      </c>
      <c r="M496" s="40">
        <f>VLOOKUP(L496,'Stratification Schemes'!$J$2:$L$3,2,TRUE)</f>
        <v>9.59</v>
      </c>
      <c r="N496" s="40">
        <f>VLOOKUP(L496,'Stratification Schemes'!$J$2:$L$3,3,TRUE)</f>
        <v>10.42</v>
      </c>
      <c r="O496" s="40">
        <f t="shared" si="60"/>
        <v>2</v>
      </c>
      <c r="P496" s="40" t="s">
        <v>38</v>
      </c>
    </row>
    <row r="497" spans="1:16" x14ac:dyDescent="0.25">
      <c r="A497" s="60">
        <v>41121</v>
      </c>
      <c r="B497" s="2">
        <v>0.79625000000000001</v>
      </c>
      <c r="C497" s="33">
        <f t="shared" si="62"/>
        <v>41121.796249999999</v>
      </c>
      <c r="D497" s="33">
        <f t="shared" si="57"/>
        <v>41121.791666666664</v>
      </c>
      <c r="E497" s="37">
        <f t="shared" si="58"/>
        <v>19</v>
      </c>
      <c r="F497" s="33">
        <f t="shared" si="59"/>
        <v>41121.75</v>
      </c>
      <c r="G497" s="66" t="s">
        <v>16</v>
      </c>
      <c r="H497" s="57">
        <f t="shared" si="61"/>
        <v>1</v>
      </c>
      <c r="I497" s="66">
        <v>2.33</v>
      </c>
      <c r="J497" s="66">
        <v>84.6</v>
      </c>
      <c r="K497" s="56">
        <v>1</v>
      </c>
      <c r="L497" s="56">
        <v>2</v>
      </c>
      <c r="M497" s="40">
        <f>VLOOKUP(L497,'Stratification Schemes'!$J$2:$L$3,2,TRUE)</f>
        <v>9.59</v>
      </c>
      <c r="N497" s="40">
        <f>VLOOKUP(L497,'Stratification Schemes'!$J$2:$L$3,3,TRUE)</f>
        <v>10.42</v>
      </c>
      <c r="O497" s="40">
        <f t="shared" si="60"/>
        <v>2</v>
      </c>
      <c r="P497" s="40" t="s">
        <v>38</v>
      </c>
    </row>
    <row r="498" spans="1:16" x14ac:dyDescent="0.25">
      <c r="A498" s="60">
        <v>41121</v>
      </c>
      <c r="B498" s="2">
        <v>0.79732638888888896</v>
      </c>
      <c r="C498" s="33">
        <f t="shared" si="62"/>
        <v>41121.797326388885</v>
      </c>
      <c r="D498" s="33">
        <f t="shared" si="57"/>
        <v>41121.791666666664</v>
      </c>
      <c r="E498" s="37">
        <f t="shared" si="58"/>
        <v>19</v>
      </c>
      <c r="F498" s="33">
        <f t="shared" si="59"/>
        <v>41121.75</v>
      </c>
      <c r="G498" s="66" t="s">
        <v>16</v>
      </c>
      <c r="H498" s="57">
        <f t="shared" si="61"/>
        <v>1</v>
      </c>
      <c r="I498" s="66">
        <v>6.55</v>
      </c>
      <c r="J498" s="66">
        <v>59.2</v>
      </c>
      <c r="K498" s="56">
        <v>1</v>
      </c>
      <c r="L498" s="56">
        <v>2</v>
      </c>
      <c r="M498" s="40">
        <f>VLOOKUP(L498,'Stratification Schemes'!$J$2:$L$3,2,TRUE)</f>
        <v>9.59</v>
      </c>
      <c r="N498" s="40">
        <f>VLOOKUP(L498,'Stratification Schemes'!$J$2:$L$3,3,TRUE)</f>
        <v>10.42</v>
      </c>
      <c r="O498" s="40">
        <f t="shared" si="60"/>
        <v>2</v>
      </c>
      <c r="P498" s="40" t="s">
        <v>38</v>
      </c>
    </row>
    <row r="499" spans="1:16" x14ac:dyDescent="0.25">
      <c r="A499" s="60">
        <v>41121</v>
      </c>
      <c r="B499" s="2">
        <v>0.79811342592592593</v>
      </c>
      <c r="C499" s="33">
        <f t="shared" si="62"/>
        <v>41121.798113425924</v>
      </c>
      <c r="D499" s="33">
        <f t="shared" si="57"/>
        <v>41121.791666666664</v>
      </c>
      <c r="E499" s="37">
        <f t="shared" si="58"/>
        <v>19</v>
      </c>
      <c r="F499" s="33">
        <f t="shared" si="59"/>
        <v>41121.75</v>
      </c>
      <c r="G499" s="66" t="s">
        <v>16</v>
      </c>
      <c r="H499" s="57">
        <f t="shared" si="61"/>
        <v>1</v>
      </c>
      <c r="I499" s="66">
        <v>2.2799999999999998</v>
      </c>
      <c r="J499" s="66">
        <v>78.3</v>
      </c>
      <c r="K499" s="66">
        <v>1</v>
      </c>
      <c r="L499" s="66">
        <v>2</v>
      </c>
      <c r="M499" s="66">
        <f>VLOOKUP(L499,'Stratification Schemes'!$J$2:$L$3,2,TRUE)</f>
        <v>9.59</v>
      </c>
      <c r="N499" s="66">
        <f>VLOOKUP(L499,'Stratification Schemes'!$J$2:$L$3,3,TRUE)</f>
        <v>10.42</v>
      </c>
      <c r="O499" s="66">
        <f t="shared" si="60"/>
        <v>2</v>
      </c>
      <c r="P499" s="66" t="s">
        <v>38</v>
      </c>
    </row>
    <row r="500" spans="1:16" x14ac:dyDescent="0.25">
      <c r="A500" s="60">
        <v>41121</v>
      </c>
      <c r="B500" s="2">
        <v>0.80100694444444442</v>
      </c>
      <c r="C500" s="33">
        <f t="shared" si="62"/>
        <v>41121.801006944443</v>
      </c>
      <c r="D500" s="33">
        <f t="shared" si="57"/>
        <v>41121.791666666664</v>
      </c>
      <c r="E500" s="37">
        <f t="shared" si="58"/>
        <v>19</v>
      </c>
      <c r="F500" s="33">
        <f t="shared" si="59"/>
        <v>41121.75</v>
      </c>
      <c r="G500" s="66" t="s">
        <v>16</v>
      </c>
      <c r="H500" s="57">
        <f t="shared" si="61"/>
        <v>1</v>
      </c>
      <c r="I500" s="66">
        <v>1.73</v>
      </c>
      <c r="J500" s="66">
        <v>81.3</v>
      </c>
      <c r="K500" s="66">
        <v>1</v>
      </c>
      <c r="L500" s="66">
        <v>2</v>
      </c>
      <c r="M500" s="66">
        <f>VLOOKUP(L500,'Stratification Schemes'!$J$2:$L$3,2,TRUE)</f>
        <v>9.59</v>
      </c>
      <c r="N500" s="66">
        <f>VLOOKUP(L500,'Stratification Schemes'!$J$2:$L$3,3,TRUE)</f>
        <v>10.42</v>
      </c>
      <c r="O500" s="66">
        <f t="shared" si="60"/>
        <v>2</v>
      </c>
      <c r="P500" s="66" t="s">
        <v>38</v>
      </c>
    </row>
    <row r="501" spans="1:16" x14ac:dyDescent="0.25">
      <c r="A501" s="60">
        <v>41121</v>
      </c>
      <c r="B501" s="2">
        <v>0.80186342592592597</v>
      </c>
      <c r="C501" s="33">
        <f t="shared" si="62"/>
        <v>41121.801863425928</v>
      </c>
      <c r="D501" s="33">
        <f t="shared" si="57"/>
        <v>41121.791666666664</v>
      </c>
      <c r="E501" s="37">
        <f t="shared" si="58"/>
        <v>19</v>
      </c>
      <c r="F501" s="33">
        <f t="shared" si="59"/>
        <v>41121.75</v>
      </c>
      <c r="G501" s="66" t="s">
        <v>16</v>
      </c>
      <c r="H501" s="57">
        <f t="shared" si="61"/>
        <v>1</v>
      </c>
      <c r="I501" s="66">
        <v>1.53</v>
      </c>
      <c r="J501" s="66">
        <v>90.1</v>
      </c>
      <c r="K501" s="56">
        <v>1</v>
      </c>
      <c r="L501" s="56">
        <v>2</v>
      </c>
      <c r="M501" s="40">
        <f>VLOOKUP(L501,'Stratification Schemes'!$J$2:$L$3,2,TRUE)</f>
        <v>9.59</v>
      </c>
      <c r="N501" s="40">
        <f>VLOOKUP(L501,'Stratification Schemes'!$J$2:$L$3,3,TRUE)</f>
        <v>10.42</v>
      </c>
      <c r="O501" s="40">
        <f t="shared" si="60"/>
        <v>2</v>
      </c>
      <c r="P501" s="40" t="s">
        <v>38</v>
      </c>
    </row>
    <row r="502" spans="1:16" x14ac:dyDescent="0.25">
      <c r="A502" s="60">
        <v>41121</v>
      </c>
      <c r="B502" s="2">
        <v>0.81339120370370377</v>
      </c>
      <c r="C502" s="33">
        <f t="shared" si="62"/>
        <v>41121.813391203701</v>
      </c>
      <c r="D502" s="33">
        <f t="shared" si="57"/>
        <v>41121.791666666664</v>
      </c>
      <c r="E502" s="37">
        <f t="shared" si="58"/>
        <v>19</v>
      </c>
      <c r="F502" s="33">
        <f t="shared" si="59"/>
        <v>41121.875</v>
      </c>
      <c r="G502" s="66" t="s">
        <v>16</v>
      </c>
      <c r="H502" s="57">
        <f t="shared" si="61"/>
        <v>1</v>
      </c>
      <c r="I502" s="66">
        <v>3.11</v>
      </c>
      <c r="J502" s="66">
        <v>70.5</v>
      </c>
      <c r="K502" s="56">
        <v>1</v>
      </c>
      <c r="L502" s="56">
        <v>2</v>
      </c>
      <c r="M502" s="40">
        <f>VLOOKUP(L502,'Stratification Schemes'!$J$2:$L$3,2,TRUE)</f>
        <v>9.59</v>
      </c>
      <c r="N502" s="40">
        <f>VLOOKUP(L502,'Stratification Schemes'!$J$2:$L$3,3,TRUE)</f>
        <v>10.42</v>
      </c>
      <c r="O502" s="40">
        <f t="shared" si="60"/>
        <v>2</v>
      </c>
      <c r="P502" s="40" t="s">
        <v>38</v>
      </c>
    </row>
    <row r="503" spans="1:16" x14ac:dyDescent="0.25">
      <c r="A503" s="60">
        <v>41121</v>
      </c>
      <c r="B503" s="2">
        <v>0.81539351851851849</v>
      </c>
      <c r="C503" s="33">
        <f t="shared" si="62"/>
        <v>41121.815393518518</v>
      </c>
      <c r="D503" s="33">
        <f t="shared" si="57"/>
        <v>41121.791666666664</v>
      </c>
      <c r="E503" s="37">
        <f t="shared" si="58"/>
        <v>19</v>
      </c>
      <c r="F503" s="33">
        <f t="shared" si="59"/>
        <v>41121.875</v>
      </c>
      <c r="G503" s="66" t="s">
        <v>16</v>
      </c>
      <c r="H503" s="57">
        <f t="shared" si="61"/>
        <v>1</v>
      </c>
      <c r="I503" s="66">
        <v>1.47</v>
      </c>
      <c r="J503" s="66">
        <v>89.9</v>
      </c>
      <c r="K503" s="66">
        <v>1</v>
      </c>
      <c r="L503" s="66">
        <v>2</v>
      </c>
      <c r="M503" s="66">
        <f>VLOOKUP(L503,'Stratification Schemes'!$J$2:$L$3,2,TRUE)</f>
        <v>9.59</v>
      </c>
      <c r="N503" s="66">
        <f>VLOOKUP(L503,'Stratification Schemes'!$J$2:$L$3,3,TRUE)</f>
        <v>10.42</v>
      </c>
      <c r="O503" s="66">
        <f t="shared" si="60"/>
        <v>2</v>
      </c>
      <c r="P503" s="66" t="s">
        <v>38</v>
      </c>
    </row>
    <row r="504" spans="1:16" x14ac:dyDescent="0.25">
      <c r="A504" s="60">
        <v>41121</v>
      </c>
      <c r="B504" s="2">
        <v>0.81649305555555562</v>
      </c>
      <c r="C504" s="33">
        <f t="shared" si="62"/>
        <v>41121.816493055558</v>
      </c>
      <c r="D504" s="33">
        <f t="shared" si="57"/>
        <v>41121.791666666664</v>
      </c>
      <c r="E504" s="37">
        <f t="shared" si="58"/>
        <v>19</v>
      </c>
      <c r="F504" s="33">
        <f t="shared" si="59"/>
        <v>41121.875</v>
      </c>
      <c r="G504" s="66" t="s">
        <v>16</v>
      </c>
      <c r="H504" s="57">
        <f t="shared" si="61"/>
        <v>1</v>
      </c>
      <c r="I504" s="66">
        <v>4.5199999999999996</v>
      </c>
      <c r="J504" s="66">
        <v>75.8</v>
      </c>
      <c r="K504" s="66">
        <v>1</v>
      </c>
      <c r="L504" s="66">
        <v>2</v>
      </c>
      <c r="M504" s="66">
        <f>VLOOKUP(L504,'Stratification Schemes'!$J$2:$L$3,2,TRUE)</f>
        <v>9.59</v>
      </c>
      <c r="N504" s="66">
        <f>VLOOKUP(L504,'Stratification Schemes'!$J$2:$L$3,3,TRUE)</f>
        <v>10.42</v>
      </c>
      <c r="O504" s="66">
        <f t="shared" si="60"/>
        <v>2</v>
      </c>
      <c r="P504" s="66" t="s">
        <v>38</v>
      </c>
    </row>
    <row r="505" spans="1:16" x14ac:dyDescent="0.25">
      <c r="A505" s="60">
        <v>41121</v>
      </c>
      <c r="B505" s="2">
        <v>0.81724537037037026</v>
      </c>
      <c r="C505" s="33">
        <f t="shared" ref="C505:C511" si="63">B505+A505</f>
        <v>41121.817245370374</v>
      </c>
      <c r="D505" s="33">
        <f t="shared" si="57"/>
        <v>41121.791666666664</v>
      </c>
      <c r="E505" s="37">
        <f t="shared" si="58"/>
        <v>19</v>
      </c>
      <c r="F505" s="33">
        <f t="shared" si="59"/>
        <v>41121.875</v>
      </c>
      <c r="G505" s="66" t="s">
        <v>16</v>
      </c>
      <c r="H505" s="57">
        <f t="shared" si="61"/>
        <v>1</v>
      </c>
      <c r="I505" s="66">
        <v>2.2799999999999998</v>
      </c>
      <c r="J505" s="66">
        <v>78</v>
      </c>
      <c r="K505" s="66">
        <v>1</v>
      </c>
      <c r="L505" s="66">
        <v>2</v>
      </c>
      <c r="M505" s="66">
        <f>VLOOKUP(L505,'Stratification Schemes'!$J$2:$L$3,2,TRUE)</f>
        <v>9.59</v>
      </c>
      <c r="N505" s="66">
        <f>VLOOKUP(L505,'Stratification Schemes'!$J$2:$L$3,3,TRUE)</f>
        <v>10.42</v>
      </c>
      <c r="O505" s="66">
        <f t="shared" si="60"/>
        <v>2</v>
      </c>
      <c r="P505" s="66" t="s">
        <v>38</v>
      </c>
    </row>
    <row r="506" spans="1:16" x14ac:dyDescent="0.25">
      <c r="A506" s="60">
        <v>41121</v>
      </c>
      <c r="B506" s="2">
        <v>0.81739583333333332</v>
      </c>
      <c r="C506" s="33">
        <f t="shared" si="63"/>
        <v>41121.817395833335</v>
      </c>
      <c r="D506" s="33">
        <f t="shared" si="57"/>
        <v>41121.791666666664</v>
      </c>
      <c r="E506" s="37">
        <f t="shared" si="58"/>
        <v>19</v>
      </c>
      <c r="F506" s="33">
        <f t="shared" si="59"/>
        <v>41121.875</v>
      </c>
      <c r="G506" s="66" t="s">
        <v>16</v>
      </c>
      <c r="H506" s="57">
        <f t="shared" si="61"/>
        <v>1</v>
      </c>
      <c r="I506" s="66">
        <v>1.68</v>
      </c>
      <c r="J506" s="66">
        <v>93.4</v>
      </c>
      <c r="K506" s="56">
        <v>1</v>
      </c>
      <c r="L506" s="56">
        <v>2</v>
      </c>
      <c r="M506" s="40">
        <f>VLOOKUP(L506,'Stratification Schemes'!$J$2:$L$3,2,TRUE)</f>
        <v>9.59</v>
      </c>
      <c r="N506" s="40">
        <f>VLOOKUP(L506,'Stratification Schemes'!$J$2:$L$3,3,TRUE)</f>
        <v>10.42</v>
      </c>
      <c r="O506" s="40">
        <f t="shared" si="60"/>
        <v>2</v>
      </c>
      <c r="P506" s="40" t="s">
        <v>38</v>
      </c>
    </row>
    <row r="507" spans="1:16" s="57" customFormat="1" x14ac:dyDescent="0.25">
      <c r="A507" s="60">
        <v>41121</v>
      </c>
      <c r="B507" s="2">
        <v>0.81981481481481477</v>
      </c>
      <c r="C507" s="33">
        <f t="shared" si="63"/>
        <v>41121.819814814815</v>
      </c>
      <c r="D507" s="33">
        <f t="shared" si="57"/>
        <v>41121.791666666664</v>
      </c>
      <c r="E507" s="37">
        <f t="shared" si="58"/>
        <v>19</v>
      </c>
      <c r="F507" s="33">
        <f t="shared" si="59"/>
        <v>41121.875</v>
      </c>
      <c r="G507" s="66" t="s">
        <v>16</v>
      </c>
      <c r="H507" s="57">
        <f t="shared" si="61"/>
        <v>1</v>
      </c>
      <c r="I507" s="66">
        <v>1.52</v>
      </c>
      <c r="J507" s="66">
        <v>89.1</v>
      </c>
      <c r="K507" s="57">
        <v>1</v>
      </c>
      <c r="L507" s="57">
        <v>2</v>
      </c>
      <c r="M507" s="57">
        <f>VLOOKUP(L507,'Stratification Schemes'!$J$2:$L$3,2,TRUE)</f>
        <v>9.59</v>
      </c>
      <c r="N507" s="57">
        <f>VLOOKUP(L507,'Stratification Schemes'!$J$2:$L$3,3,TRUE)</f>
        <v>10.42</v>
      </c>
      <c r="O507" s="57">
        <f t="shared" si="60"/>
        <v>2</v>
      </c>
      <c r="P507" s="57" t="s">
        <v>38</v>
      </c>
    </row>
    <row r="508" spans="1:16" s="57" customFormat="1" x14ac:dyDescent="0.25">
      <c r="A508" s="60">
        <v>41121</v>
      </c>
      <c r="B508" s="2">
        <v>0.81998842592592591</v>
      </c>
      <c r="C508" s="33">
        <f t="shared" si="63"/>
        <v>41121.819988425923</v>
      </c>
      <c r="D508" s="33">
        <f t="shared" si="57"/>
        <v>41121.791666666664</v>
      </c>
      <c r="E508" s="37">
        <f t="shared" si="58"/>
        <v>19</v>
      </c>
      <c r="F508" s="33">
        <f t="shared" si="59"/>
        <v>41121.875</v>
      </c>
      <c r="G508" s="66" t="s">
        <v>16</v>
      </c>
      <c r="H508" s="57">
        <f t="shared" si="61"/>
        <v>1</v>
      </c>
      <c r="I508" s="66">
        <v>1.83</v>
      </c>
      <c r="J508" s="66">
        <v>92.8</v>
      </c>
      <c r="K508" s="66">
        <v>1</v>
      </c>
      <c r="L508" s="66">
        <v>2</v>
      </c>
      <c r="M508" s="66">
        <f>VLOOKUP(L508,'Stratification Schemes'!$J$2:$L$3,2,TRUE)</f>
        <v>9.59</v>
      </c>
      <c r="N508" s="66">
        <f>VLOOKUP(L508,'Stratification Schemes'!$J$2:$L$3,3,TRUE)</f>
        <v>10.42</v>
      </c>
      <c r="O508" s="66">
        <f t="shared" si="60"/>
        <v>2</v>
      </c>
      <c r="P508" s="66" t="s">
        <v>38</v>
      </c>
    </row>
    <row r="509" spans="1:16" s="57" customFormat="1" x14ac:dyDescent="0.25">
      <c r="A509" s="60">
        <v>41121</v>
      </c>
      <c r="B509" s="2">
        <v>0.82008101851851845</v>
      </c>
      <c r="C509" s="33">
        <f t="shared" si="63"/>
        <v>41121.820081018515</v>
      </c>
      <c r="D509" s="33">
        <f t="shared" si="57"/>
        <v>41121.791666666664</v>
      </c>
      <c r="E509" s="37">
        <f t="shared" si="58"/>
        <v>19</v>
      </c>
      <c r="F509" s="33">
        <f t="shared" si="59"/>
        <v>41121.875</v>
      </c>
      <c r="G509" s="66" t="s">
        <v>16</v>
      </c>
      <c r="H509" s="57">
        <f t="shared" si="61"/>
        <v>1</v>
      </c>
      <c r="I509" s="66">
        <v>1.9</v>
      </c>
      <c r="J509" s="66">
        <v>63.3</v>
      </c>
      <c r="K509" s="66">
        <v>1</v>
      </c>
      <c r="L509" s="66">
        <v>2</v>
      </c>
      <c r="M509" s="66">
        <f>VLOOKUP(L509,'Stratification Schemes'!$J$2:$L$3,2,TRUE)</f>
        <v>9.59</v>
      </c>
      <c r="N509" s="66">
        <f>VLOOKUP(L509,'Stratification Schemes'!$J$2:$L$3,3,TRUE)</f>
        <v>10.42</v>
      </c>
      <c r="O509" s="66">
        <f t="shared" si="60"/>
        <v>2</v>
      </c>
      <c r="P509" s="66" t="s">
        <v>38</v>
      </c>
    </row>
    <row r="510" spans="1:16" s="57" customFormat="1" x14ac:dyDescent="0.25">
      <c r="A510" s="60">
        <v>41121</v>
      </c>
      <c r="B510" s="2">
        <v>0.82134259259259268</v>
      </c>
      <c r="C510" s="33">
        <f t="shared" si="63"/>
        <v>41121.821342592593</v>
      </c>
      <c r="D510" s="33">
        <f t="shared" si="57"/>
        <v>41121.791666666664</v>
      </c>
      <c r="E510" s="37">
        <f t="shared" si="58"/>
        <v>19</v>
      </c>
      <c r="F510" s="33">
        <f t="shared" si="59"/>
        <v>41121.875</v>
      </c>
      <c r="G510" s="66" t="s">
        <v>16</v>
      </c>
      <c r="H510" s="57">
        <f t="shared" si="61"/>
        <v>1</v>
      </c>
      <c r="I510" s="66">
        <v>2.65</v>
      </c>
      <c r="J510" s="66">
        <v>74.2</v>
      </c>
      <c r="K510" s="66">
        <v>1</v>
      </c>
      <c r="L510" s="66">
        <v>2</v>
      </c>
      <c r="M510" s="66">
        <f>VLOOKUP(L510,'Stratification Schemes'!$J$2:$L$3,2,TRUE)</f>
        <v>9.59</v>
      </c>
      <c r="N510" s="66">
        <f>VLOOKUP(L510,'Stratification Schemes'!$J$2:$L$3,3,TRUE)</f>
        <v>10.42</v>
      </c>
      <c r="O510" s="66">
        <f t="shared" si="60"/>
        <v>2</v>
      </c>
      <c r="P510" s="66" t="s">
        <v>38</v>
      </c>
    </row>
    <row r="511" spans="1:16" s="57" customFormat="1" x14ac:dyDescent="0.25">
      <c r="A511" s="60">
        <v>41121</v>
      </c>
      <c r="B511" s="2">
        <v>0.82266203703703711</v>
      </c>
      <c r="C511" s="33">
        <f t="shared" si="63"/>
        <v>41121.822662037041</v>
      </c>
      <c r="D511" s="33">
        <f t="shared" si="57"/>
        <v>41121.791666666664</v>
      </c>
      <c r="E511" s="37">
        <f t="shared" si="58"/>
        <v>19</v>
      </c>
      <c r="F511" s="33">
        <f t="shared" si="59"/>
        <v>41121.875</v>
      </c>
      <c r="G511" s="66" t="s">
        <v>16</v>
      </c>
      <c r="H511" s="57">
        <f t="shared" si="61"/>
        <v>1</v>
      </c>
      <c r="I511" s="66">
        <v>2.14</v>
      </c>
      <c r="J511" s="66">
        <v>66.5</v>
      </c>
      <c r="K511" s="57">
        <v>1</v>
      </c>
      <c r="L511" s="57">
        <v>2</v>
      </c>
      <c r="M511" s="57">
        <f>VLOOKUP(L511,'Stratification Schemes'!$J$2:$L$3,2,TRUE)</f>
        <v>9.59</v>
      </c>
      <c r="N511" s="57">
        <f>VLOOKUP(L511,'Stratification Schemes'!$J$2:$L$3,3,TRUE)</f>
        <v>10.42</v>
      </c>
      <c r="O511" s="57">
        <f t="shared" si="60"/>
        <v>2</v>
      </c>
      <c r="P511" s="57" t="s">
        <v>38</v>
      </c>
    </row>
    <row r="512" spans="1:16" s="57" customFormat="1" x14ac:dyDescent="0.25">
      <c r="A512" s="14">
        <v>41121</v>
      </c>
      <c r="B512" s="13">
        <v>0.8262962962962962</v>
      </c>
      <c r="C512" s="33">
        <f>A512+B512</f>
        <v>41121.826296296298</v>
      </c>
      <c r="D512" s="33">
        <f t="shared" si="57"/>
        <v>41121.791666666664</v>
      </c>
      <c r="E512" s="37">
        <f t="shared" si="58"/>
        <v>19</v>
      </c>
      <c r="F512" s="33">
        <f t="shared" si="59"/>
        <v>41121.875</v>
      </c>
      <c r="G512" s="66" t="s">
        <v>16</v>
      </c>
      <c r="H512" s="57">
        <f t="shared" si="61"/>
        <v>1</v>
      </c>
      <c r="I512" s="66">
        <v>10.029999999999999</v>
      </c>
      <c r="J512" s="66">
        <v>94.4</v>
      </c>
      <c r="K512" s="57">
        <v>2</v>
      </c>
      <c r="L512" s="57">
        <v>2</v>
      </c>
      <c r="M512" s="57">
        <f>VLOOKUP(L512,'Stratification Schemes'!$J$2:$L$3,2,TRUE)</f>
        <v>9.59</v>
      </c>
      <c r="N512" s="57">
        <f>VLOOKUP(L512,'Stratification Schemes'!$J$2:$L$3,3,TRUE)</f>
        <v>10.42</v>
      </c>
      <c r="O512" s="57">
        <f t="shared" si="60"/>
        <v>1</v>
      </c>
      <c r="P512" s="57" t="s">
        <v>38</v>
      </c>
    </row>
    <row r="513" spans="1:19" s="57" customFormat="1" x14ac:dyDescent="0.25">
      <c r="A513" s="60">
        <v>41121</v>
      </c>
      <c r="B513" s="2">
        <v>0.83444444444444443</v>
      </c>
      <c r="C513" s="33">
        <f t="shared" ref="C513:C544" si="64">B513+A513</f>
        <v>41121.834444444445</v>
      </c>
      <c r="D513" s="33">
        <f t="shared" si="57"/>
        <v>41121.833333333336</v>
      </c>
      <c r="E513" s="37">
        <f t="shared" si="58"/>
        <v>20</v>
      </c>
      <c r="F513" s="33">
        <f t="shared" si="59"/>
        <v>41121.875</v>
      </c>
      <c r="G513" s="66" t="s">
        <v>16</v>
      </c>
      <c r="H513" s="57">
        <f t="shared" si="61"/>
        <v>1</v>
      </c>
      <c r="I513" s="66">
        <v>1.58</v>
      </c>
      <c r="J513" s="66">
        <v>107</v>
      </c>
      <c r="K513" s="57">
        <v>1</v>
      </c>
      <c r="L513" s="57">
        <v>2</v>
      </c>
      <c r="M513" s="57">
        <f>VLOOKUP(L513,'Stratification Schemes'!$J$2:$L$3,2,TRUE)</f>
        <v>9.59</v>
      </c>
      <c r="N513" s="57">
        <f>VLOOKUP(L513,'Stratification Schemes'!$J$2:$L$3,3,TRUE)</f>
        <v>10.42</v>
      </c>
      <c r="O513" s="57">
        <f t="shared" si="60"/>
        <v>2</v>
      </c>
      <c r="P513" s="57" t="s">
        <v>38</v>
      </c>
    </row>
    <row r="514" spans="1:19" s="57" customFormat="1" x14ac:dyDescent="0.25">
      <c r="A514" s="60">
        <v>41121</v>
      </c>
      <c r="B514" s="2">
        <v>0.83810185185185182</v>
      </c>
      <c r="C514" s="33">
        <f t="shared" si="64"/>
        <v>41121.838101851848</v>
      </c>
      <c r="D514" s="33">
        <f t="shared" ref="D514:D577" si="65">A514+(1/24)*E514</f>
        <v>41121.833333333336</v>
      </c>
      <c r="E514" s="37">
        <f t="shared" ref="E514:E577" si="66">VALUE(TEXT(C514,"hh"))</f>
        <v>20</v>
      </c>
      <c r="F514" s="33">
        <f t="shared" ref="F514:F577" si="67">MROUND(C514,0.125)</f>
        <v>41121.875</v>
      </c>
      <c r="G514" s="66" t="s">
        <v>16</v>
      </c>
      <c r="H514" s="57">
        <f t="shared" si="61"/>
        <v>1</v>
      </c>
      <c r="I514" s="66">
        <v>1.32</v>
      </c>
      <c r="J514" s="66">
        <v>82.8</v>
      </c>
      <c r="K514" s="57">
        <v>1</v>
      </c>
      <c r="L514" s="57">
        <v>2</v>
      </c>
      <c r="M514" s="57">
        <f>VLOOKUP(L514,'Stratification Schemes'!$J$2:$L$3,2,TRUE)</f>
        <v>9.59</v>
      </c>
      <c r="N514" s="57">
        <f>VLOOKUP(L514,'Stratification Schemes'!$J$2:$L$3,3,TRUE)</f>
        <v>10.42</v>
      </c>
      <c r="O514" s="57">
        <f t="shared" ref="O514:O577" si="68">IF(AND(I514&gt;M514,I514&lt;N514),1*H514,2*H514)</f>
        <v>2</v>
      </c>
      <c r="P514" s="57" t="s">
        <v>38</v>
      </c>
    </row>
    <row r="515" spans="1:19" s="57" customFormat="1" x14ac:dyDescent="0.25">
      <c r="A515" s="60">
        <v>41121</v>
      </c>
      <c r="B515" s="2">
        <v>0.83843749999999995</v>
      </c>
      <c r="C515" s="33">
        <f t="shared" si="64"/>
        <v>41121.838437500002</v>
      </c>
      <c r="D515" s="33">
        <f t="shared" si="65"/>
        <v>41121.833333333336</v>
      </c>
      <c r="E515" s="37">
        <f t="shared" si="66"/>
        <v>20</v>
      </c>
      <c r="F515" s="33">
        <f t="shared" si="67"/>
        <v>41121.875</v>
      </c>
      <c r="G515" s="66" t="s">
        <v>16</v>
      </c>
      <c r="H515" s="57">
        <f t="shared" ref="H515:H578" si="69">IF(G515="Up", 1, -1)</f>
        <v>1</v>
      </c>
      <c r="I515" s="66">
        <v>1.8</v>
      </c>
      <c r="J515" s="66">
        <v>84.2</v>
      </c>
      <c r="K515" s="57">
        <v>1</v>
      </c>
      <c r="L515" s="57">
        <v>2</v>
      </c>
      <c r="M515" s="57">
        <f>VLOOKUP(L515,'Stratification Schemes'!$J$2:$L$3,2,TRUE)</f>
        <v>9.59</v>
      </c>
      <c r="N515" s="57">
        <f>VLOOKUP(L515,'Stratification Schemes'!$J$2:$L$3,3,TRUE)</f>
        <v>10.42</v>
      </c>
      <c r="O515" s="57">
        <f t="shared" si="68"/>
        <v>2</v>
      </c>
      <c r="P515" s="57" t="s">
        <v>38</v>
      </c>
    </row>
    <row r="516" spans="1:19" s="57" customFormat="1" x14ac:dyDescent="0.25">
      <c r="A516" s="60">
        <v>41121</v>
      </c>
      <c r="B516" s="2">
        <v>0.83922453703703714</v>
      </c>
      <c r="C516" s="33">
        <f t="shared" si="64"/>
        <v>41121.839224537034</v>
      </c>
      <c r="D516" s="33">
        <f t="shared" si="65"/>
        <v>41121.833333333336</v>
      </c>
      <c r="E516" s="37">
        <f t="shared" si="66"/>
        <v>20</v>
      </c>
      <c r="F516" s="33">
        <f t="shared" si="67"/>
        <v>41121.875</v>
      </c>
      <c r="G516" s="66" t="s">
        <v>16</v>
      </c>
      <c r="H516" s="57">
        <f t="shared" si="69"/>
        <v>1</v>
      </c>
      <c r="I516" s="66">
        <v>3.06</v>
      </c>
      <c r="J516" s="66">
        <v>63.1</v>
      </c>
      <c r="K516" s="66">
        <v>1</v>
      </c>
      <c r="L516" s="66">
        <v>2</v>
      </c>
      <c r="M516" s="66">
        <f>VLOOKUP(L516,'Stratification Schemes'!$J$2:$L$3,2,TRUE)</f>
        <v>9.59</v>
      </c>
      <c r="N516" s="66">
        <f>VLOOKUP(L516,'Stratification Schemes'!$J$2:$L$3,3,TRUE)</f>
        <v>10.42</v>
      </c>
      <c r="O516" s="66">
        <f t="shared" si="68"/>
        <v>2</v>
      </c>
      <c r="P516" s="66" t="s">
        <v>38</v>
      </c>
    </row>
    <row r="517" spans="1:19" s="57" customFormat="1" x14ac:dyDescent="0.25">
      <c r="A517" s="60">
        <v>41121</v>
      </c>
      <c r="B517" s="2">
        <v>0.84329861111111104</v>
      </c>
      <c r="C517" s="33">
        <f t="shared" si="64"/>
        <v>41121.843298611115</v>
      </c>
      <c r="D517" s="33">
        <f t="shared" si="65"/>
        <v>41121.833333333336</v>
      </c>
      <c r="E517" s="37">
        <f t="shared" si="66"/>
        <v>20</v>
      </c>
      <c r="F517" s="33">
        <f t="shared" si="67"/>
        <v>41121.875</v>
      </c>
      <c r="G517" s="66" t="s">
        <v>16</v>
      </c>
      <c r="H517" s="57">
        <f t="shared" si="69"/>
        <v>1</v>
      </c>
      <c r="I517" s="66">
        <v>1.99</v>
      </c>
      <c r="J517" s="66">
        <v>70.8</v>
      </c>
      <c r="K517" s="66">
        <v>1</v>
      </c>
      <c r="L517" s="66">
        <v>2</v>
      </c>
      <c r="M517" s="66">
        <f>VLOOKUP(L517,'Stratification Schemes'!$J$2:$L$3,2,TRUE)</f>
        <v>9.59</v>
      </c>
      <c r="N517" s="66">
        <f>VLOOKUP(L517,'Stratification Schemes'!$J$2:$L$3,3,TRUE)</f>
        <v>10.42</v>
      </c>
      <c r="O517" s="66">
        <f t="shared" si="68"/>
        <v>2</v>
      </c>
      <c r="P517" s="66" t="s">
        <v>38</v>
      </c>
    </row>
    <row r="518" spans="1:19" s="57" customFormat="1" x14ac:dyDescent="0.25">
      <c r="A518" s="60">
        <v>41121</v>
      </c>
      <c r="B518" s="2">
        <v>0.85452546296296295</v>
      </c>
      <c r="C518" s="33">
        <f t="shared" si="64"/>
        <v>41121.854525462964</v>
      </c>
      <c r="D518" s="33">
        <f t="shared" si="65"/>
        <v>41121.833333333336</v>
      </c>
      <c r="E518" s="37">
        <f t="shared" si="66"/>
        <v>20</v>
      </c>
      <c r="F518" s="33">
        <f t="shared" si="67"/>
        <v>41121.875</v>
      </c>
      <c r="G518" s="66" t="s">
        <v>16</v>
      </c>
      <c r="H518" s="57">
        <f t="shared" si="69"/>
        <v>1</v>
      </c>
      <c r="I518" s="66">
        <v>2.62</v>
      </c>
      <c r="J518" s="66">
        <v>78.099999999999994</v>
      </c>
      <c r="K518" s="66">
        <v>1</v>
      </c>
      <c r="L518" s="66">
        <v>2</v>
      </c>
      <c r="M518" s="66">
        <f>VLOOKUP(L518,'Stratification Schemes'!$J$2:$L$3,2,TRUE)</f>
        <v>9.59</v>
      </c>
      <c r="N518" s="66">
        <f>VLOOKUP(L518,'Stratification Schemes'!$J$2:$L$3,3,TRUE)</f>
        <v>10.42</v>
      </c>
      <c r="O518" s="66">
        <f t="shared" si="68"/>
        <v>2</v>
      </c>
      <c r="P518" s="66" t="s">
        <v>38</v>
      </c>
    </row>
    <row r="519" spans="1:19" s="57" customFormat="1" x14ac:dyDescent="0.25">
      <c r="A519" s="60">
        <v>41121</v>
      </c>
      <c r="B519" s="2">
        <v>0.85568287037037039</v>
      </c>
      <c r="C519" s="33">
        <f t="shared" si="64"/>
        <v>41121.855682870373</v>
      </c>
      <c r="D519" s="33">
        <f t="shared" si="65"/>
        <v>41121.833333333336</v>
      </c>
      <c r="E519" s="37">
        <f t="shared" si="66"/>
        <v>20</v>
      </c>
      <c r="F519" s="33">
        <f t="shared" si="67"/>
        <v>41121.875</v>
      </c>
      <c r="G519" s="66" t="s">
        <v>16</v>
      </c>
      <c r="H519" s="57">
        <f t="shared" si="69"/>
        <v>1</v>
      </c>
      <c r="I519" s="66">
        <v>1.72</v>
      </c>
      <c r="J519" s="66">
        <v>77.599999999999994</v>
      </c>
      <c r="K519" s="66">
        <v>1</v>
      </c>
      <c r="L519" s="66">
        <v>2</v>
      </c>
      <c r="M519" s="66">
        <f>VLOOKUP(L519,'Stratification Schemes'!$J$2:$L$3,2,TRUE)</f>
        <v>9.59</v>
      </c>
      <c r="N519" s="66">
        <f>VLOOKUP(L519,'Stratification Schemes'!$J$2:$L$3,3,TRUE)</f>
        <v>10.42</v>
      </c>
      <c r="O519" s="66">
        <f t="shared" si="68"/>
        <v>2</v>
      </c>
      <c r="P519" s="66" t="s">
        <v>38</v>
      </c>
    </row>
    <row r="520" spans="1:19" s="57" customFormat="1" x14ac:dyDescent="0.25">
      <c r="A520" s="60">
        <v>41121</v>
      </c>
      <c r="B520" s="2">
        <v>0.85667824074074073</v>
      </c>
      <c r="C520" s="33">
        <f t="shared" si="64"/>
        <v>41121.856678240743</v>
      </c>
      <c r="D520" s="33">
        <f t="shared" si="65"/>
        <v>41121.833333333336</v>
      </c>
      <c r="E520" s="37">
        <f t="shared" si="66"/>
        <v>20</v>
      </c>
      <c r="F520" s="33">
        <f t="shared" si="67"/>
        <v>41121.875</v>
      </c>
      <c r="G520" s="66" t="s">
        <v>16</v>
      </c>
      <c r="H520" s="57">
        <f t="shared" si="69"/>
        <v>1</v>
      </c>
      <c r="I520" s="66">
        <v>2.1800000000000002</v>
      </c>
      <c r="J520" s="66">
        <v>98.6</v>
      </c>
      <c r="K520" s="66">
        <v>1</v>
      </c>
      <c r="L520" s="66">
        <v>2</v>
      </c>
      <c r="M520" s="66">
        <f>VLOOKUP(L520,'Stratification Schemes'!$J$2:$L$3,2,TRUE)</f>
        <v>9.59</v>
      </c>
      <c r="N520" s="66">
        <f>VLOOKUP(L520,'Stratification Schemes'!$J$2:$L$3,3,TRUE)</f>
        <v>10.42</v>
      </c>
      <c r="O520" s="66">
        <f t="shared" si="68"/>
        <v>2</v>
      </c>
      <c r="P520" s="66" t="s">
        <v>38</v>
      </c>
      <c r="Q520"/>
      <c r="R520"/>
      <c r="S520"/>
    </row>
    <row r="521" spans="1:19" s="57" customFormat="1" x14ac:dyDescent="0.25">
      <c r="A521" s="60">
        <v>41121</v>
      </c>
      <c r="B521" s="2">
        <v>0.85736111111111113</v>
      </c>
      <c r="C521" s="33">
        <f t="shared" si="64"/>
        <v>41121.857361111113</v>
      </c>
      <c r="D521" s="33">
        <f t="shared" si="65"/>
        <v>41121.833333333336</v>
      </c>
      <c r="E521" s="37">
        <f t="shared" si="66"/>
        <v>20</v>
      </c>
      <c r="F521" s="33">
        <f t="shared" si="67"/>
        <v>41121.875</v>
      </c>
      <c r="G521" s="66" t="s">
        <v>16</v>
      </c>
      <c r="H521" s="57">
        <f t="shared" si="69"/>
        <v>1</v>
      </c>
      <c r="I521" s="66">
        <v>1.66</v>
      </c>
      <c r="J521" s="66">
        <v>90</v>
      </c>
      <c r="K521" s="66">
        <v>1</v>
      </c>
      <c r="L521" s="66">
        <v>2</v>
      </c>
      <c r="M521" s="66">
        <f>VLOOKUP(L521,'Stratification Schemes'!$J$2:$L$3,2,TRUE)</f>
        <v>9.59</v>
      </c>
      <c r="N521" s="66">
        <f>VLOOKUP(L521,'Stratification Schemes'!$J$2:$L$3,3,TRUE)</f>
        <v>10.42</v>
      </c>
      <c r="O521" s="66">
        <f t="shared" si="68"/>
        <v>2</v>
      </c>
      <c r="P521" s="66" t="s">
        <v>38</v>
      </c>
    </row>
    <row r="522" spans="1:19" s="57" customFormat="1" x14ac:dyDescent="0.25">
      <c r="A522" s="60">
        <v>41121</v>
      </c>
      <c r="B522" s="2">
        <v>0.8575694444444445</v>
      </c>
      <c r="C522" s="33">
        <f t="shared" si="64"/>
        <v>41121.857569444444</v>
      </c>
      <c r="D522" s="33">
        <f t="shared" si="65"/>
        <v>41121.833333333336</v>
      </c>
      <c r="E522" s="37">
        <f t="shared" si="66"/>
        <v>20</v>
      </c>
      <c r="F522" s="33">
        <f t="shared" si="67"/>
        <v>41121.875</v>
      </c>
      <c r="G522" s="66" t="s">
        <v>16</v>
      </c>
      <c r="H522" s="57">
        <f t="shared" si="69"/>
        <v>1</v>
      </c>
      <c r="I522" s="66">
        <v>2.46</v>
      </c>
      <c r="J522" s="66">
        <v>74.3</v>
      </c>
      <c r="K522" s="57">
        <v>1</v>
      </c>
      <c r="L522" s="57">
        <v>2</v>
      </c>
      <c r="M522" s="57">
        <f>VLOOKUP(L522,'Stratification Schemes'!$J$2:$L$3,2,TRUE)</f>
        <v>9.59</v>
      </c>
      <c r="N522" s="57">
        <f>VLOOKUP(L522,'Stratification Schemes'!$J$2:$L$3,3,TRUE)</f>
        <v>10.42</v>
      </c>
      <c r="O522" s="57">
        <f t="shared" si="68"/>
        <v>2</v>
      </c>
      <c r="P522" s="57" t="s">
        <v>38</v>
      </c>
    </row>
    <row r="523" spans="1:19" s="57" customFormat="1" x14ac:dyDescent="0.25">
      <c r="A523" s="60">
        <v>41121</v>
      </c>
      <c r="B523" s="2">
        <v>0.85763888888888884</v>
      </c>
      <c r="C523" s="33">
        <f t="shared" si="64"/>
        <v>41121.857638888891</v>
      </c>
      <c r="D523" s="33">
        <f t="shared" si="65"/>
        <v>41121.833333333336</v>
      </c>
      <c r="E523" s="37">
        <f t="shared" si="66"/>
        <v>20</v>
      </c>
      <c r="F523" s="33">
        <f t="shared" si="67"/>
        <v>41121.875</v>
      </c>
      <c r="G523" s="66" t="s">
        <v>16</v>
      </c>
      <c r="H523" s="57">
        <f t="shared" si="69"/>
        <v>1</v>
      </c>
      <c r="I523" s="66">
        <v>1.39</v>
      </c>
      <c r="J523" s="66">
        <v>84.7</v>
      </c>
      <c r="K523" s="57">
        <v>1</v>
      </c>
      <c r="L523" s="57">
        <v>2</v>
      </c>
      <c r="M523" s="57">
        <f>VLOOKUP(L523,'Stratification Schemes'!$J$2:$L$3,2,TRUE)</f>
        <v>9.59</v>
      </c>
      <c r="N523" s="57">
        <f>VLOOKUP(L523,'Stratification Schemes'!$J$2:$L$3,3,TRUE)</f>
        <v>10.42</v>
      </c>
      <c r="O523" s="57">
        <f t="shared" si="68"/>
        <v>2</v>
      </c>
      <c r="P523" s="57" t="s">
        <v>38</v>
      </c>
    </row>
    <row r="524" spans="1:19" s="57" customFormat="1" x14ac:dyDescent="0.25">
      <c r="A524" s="60">
        <v>41121</v>
      </c>
      <c r="B524" s="2">
        <v>0.85769675925925926</v>
      </c>
      <c r="C524" s="33">
        <f t="shared" si="64"/>
        <v>41121.85769675926</v>
      </c>
      <c r="D524" s="33">
        <f t="shared" si="65"/>
        <v>41121.833333333336</v>
      </c>
      <c r="E524" s="37">
        <f t="shared" si="66"/>
        <v>20</v>
      </c>
      <c r="F524" s="33">
        <f t="shared" si="67"/>
        <v>41121.875</v>
      </c>
      <c r="G524" s="66" t="s">
        <v>16</v>
      </c>
      <c r="H524" s="57">
        <f t="shared" si="69"/>
        <v>1</v>
      </c>
      <c r="I524" s="66">
        <v>2.08</v>
      </c>
      <c r="J524" s="66">
        <v>70.599999999999994</v>
      </c>
      <c r="K524" s="66">
        <v>1</v>
      </c>
      <c r="L524" s="66">
        <v>2</v>
      </c>
      <c r="M524" s="66">
        <f>VLOOKUP(L524,'Stratification Schemes'!$J$2:$L$3,2,TRUE)</f>
        <v>9.59</v>
      </c>
      <c r="N524" s="66">
        <f>VLOOKUP(L524,'Stratification Schemes'!$J$2:$L$3,3,TRUE)</f>
        <v>10.42</v>
      </c>
      <c r="O524" s="66">
        <f t="shared" si="68"/>
        <v>2</v>
      </c>
      <c r="P524" s="66" t="s">
        <v>38</v>
      </c>
    </row>
    <row r="525" spans="1:19" s="57" customFormat="1" x14ac:dyDescent="0.25">
      <c r="A525" s="60">
        <v>41121</v>
      </c>
      <c r="B525" s="2">
        <v>0.85791666666666666</v>
      </c>
      <c r="C525" s="33">
        <f t="shared" si="64"/>
        <v>41121.857916666668</v>
      </c>
      <c r="D525" s="33">
        <f t="shared" si="65"/>
        <v>41121.833333333336</v>
      </c>
      <c r="E525" s="37">
        <f t="shared" si="66"/>
        <v>20</v>
      </c>
      <c r="F525" s="33">
        <f t="shared" si="67"/>
        <v>41121.875</v>
      </c>
      <c r="G525" s="66" t="s">
        <v>16</v>
      </c>
      <c r="H525" s="57">
        <f t="shared" si="69"/>
        <v>1</v>
      </c>
      <c r="I525" s="66">
        <v>2.14</v>
      </c>
      <c r="J525" s="66">
        <v>77</v>
      </c>
      <c r="K525" s="57">
        <v>1</v>
      </c>
      <c r="L525" s="57">
        <v>2</v>
      </c>
      <c r="M525" s="57">
        <f>VLOOKUP(L525,'Stratification Schemes'!$J$2:$L$3,2,TRUE)</f>
        <v>9.59</v>
      </c>
      <c r="N525" s="57">
        <f>VLOOKUP(L525,'Stratification Schemes'!$J$2:$L$3,3,TRUE)</f>
        <v>10.42</v>
      </c>
      <c r="O525" s="57">
        <f t="shared" si="68"/>
        <v>2</v>
      </c>
      <c r="P525" s="57" t="s">
        <v>38</v>
      </c>
    </row>
    <row r="526" spans="1:19" s="57" customFormat="1" x14ac:dyDescent="0.25">
      <c r="A526" s="60">
        <v>41121</v>
      </c>
      <c r="B526" s="2">
        <v>0.85825231481481479</v>
      </c>
      <c r="C526" s="33">
        <f t="shared" si="64"/>
        <v>41121.858252314814</v>
      </c>
      <c r="D526" s="33">
        <f t="shared" si="65"/>
        <v>41121.833333333336</v>
      </c>
      <c r="E526" s="37">
        <f t="shared" si="66"/>
        <v>20</v>
      </c>
      <c r="F526" s="33">
        <f t="shared" si="67"/>
        <v>41121.875</v>
      </c>
      <c r="G526" s="66" t="s">
        <v>16</v>
      </c>
      <c r="H526" s="57">
        <f t="shared" si="69"/>
        <v>1</v>
      </c>
      <c r="I526" s="66">
        <v>2.71</v>
      </c>
      <c r="J526" s="66">
        <v>87.3</v>
      </c>
      <c r="K526" s="57">
        <v>1</v>
      </c>
      <c r="L526" s="57">
        <v>2</v>
      </c>
      <c r="M526" s="57">
        <f>VLOOKUP(L526,'Stratification Schemes'!$J$2:$L$3,2,TRUE)</f>
        <v>9.59</v>
      </c>
      <c r="N526" s="57">
        <f>VLOOKUP(L526,'Stratification Schemes'!$J$2:$L$3,3,TRUE)</f>
        <v>10.42</v>
      </c>
      <c r="O526" s="57">
        <f t="shared" si="68"/>
        <v>2</v>
      </c>
      <c r="P526" s="57" t="s">
        <v>38</v>
      </c>
    </row>
    <row r="527" spans="1:19" s="57" customFormat="1" x14ac:dyDescent="0.25">
      <c r="A527" s="60">
        <v>41121</v>
      </c>
      <c r="B527" s="2">
        <v>0.85842592592592604</v>
      </c>
      <c r="C527" s="33">
        <f t="shared" si="64"/>
        <v>41121.858425925922</v>
      </c>
      <c r="D527" s="33">
        <f t="shared" si="65"/>
        <v>41121.833333333336</v>
      </c>
      <c r="E527" s="37">
        <f t="shared" si="66"/>
        <v>20</v>
      </c>
      <c r="F527" s="33">
        <f t="shared" si="67"/>
        <v>41121.875</v>
      </c>
      <c r="G527" s="66" t="s">
        <v>16</v>
      </c>
      <c r="H527" s="57">
        <f t="shared" si="69"/>
        <v>1</v>
      </c>
      <c r="I527" s="66">
        <v>3.16</v>
      </c>
      <c r="J527" s="66">
        <v>66</v>
      </c>
      <c r="K527" s="57">
        <v>1</v>
      </c>
      <c r="L527" s="57">
        <v>2</v>
      </c>
      <c r="M527" s="57">
        <f>VLOOKUP(L527,'Stratification Schemes'!$J$2:$L$3,2,TRUE)</f>
        <v>9.59</v>
      </c>
      <c r="N527" s="57">
        <f>VLOOKUP(L527,'Stratification Schemes'!$J$2:$L$3,3,TRUE)</f>
        <v>10.42</v>
      </c>
      <c r="O527" s="57">
        <f t="shared" si="68"/>
        <v>2</v>
      </c>
      <c r="P527" s="57" t="s">
        <v>38</v>
      </c>
    </row>
    <row r="528" spans="1:19" s="57" customFormat="1" x14ac:dyDescent="0.25">
      <c r="A528" s="60">
        <v>41121</v>
      </c>
      <c r="B528" s="2">
        <v>0.85858796296296302</v>
      </c>
      <c r="C528" s="33">
        <f t="shared" si="64"/>
        <v>41121.858587962961</v>
      </c>
      <c r="D528" s="33">
        <f t="shared" si="65"/>
        <v>41121.833333333336</v>
      </c>
      <c r="E528" s="37">
        <f t="shared" si="66"/>
        <v>20</v>
      </c>
      <c r="F528" s="33">
        <f t="shared" si="67"/>
        <v>41121.875</v>
      </c>
      <c r="G528" s="66" t="s">
        <v>16</v>
      </c>
      <c r="H528" s="57">
        <f t="shared" si="69"/>
        <v>1</v>
      </c>
      <c r="I528" s="66">
        <v>1.74</v>
      </c>
      <c r="J528" s="66">
        <v>94.9</v>
      </c>
      <c r="K528" s="57">
        <v>1</v>
      </c>
      <c r="L528" s="57">
        <v>2</v>
      </c>
      <c r="M528" s="57">
        <f>VLOOKUP(L528,'Stratification Schemes'!$J$2:$L$3,2,TRUE)</f>
        <v>9.59</v>
      </c>
      <c r="N528" s="57">
        <f>VLOOKUP(L528,'Stratification Schemes'!$J$2:$L$3,3,TRUE)</f>
        <v>10.42</v>
      </c>
      <c r="O528" s="57">
        <f t="shared" si="68"/>
        <v>2</v>
      </c>
      <c r="P528" s="57" t="s">
        <v>38</v>
      </c>
    </row>
    <row r="529" spans="1:19" s="57" customFormat="1" x14ac:dyDescent="0.25">
      <c r="A529" s="60">
        <v>41121</v>
      </c>
      <c r="B529" s="2">
        <v>0.85908564814814825</v>
      </c>
      <c r="C529" s="33">
        <f t="shared" si="64"/>
        <v>41121.859085648146</v>
      </c>
      <c r="D529" s="33">
        <f t="shared" si="65"/>
        <v>41121.833333333336</v>
      </c>
      <c r="E529" s="37">
        <f t="shared" si="66"/>
        <v>20</v>
      </c>
      <c r="F529" s="33">
        <f t="shared" si="67"/>
        <v>41121.875</v>
      </c>
      <c r="G529" s="66" t="s">
        <v>16</v>
      </c>
      <c r="H529" s="57">
        <f t="shared" si="69"/>
        <v>1</v>
      </c>
      <c r="I529" s="66">
        <v>3.52</v>
      </c>
      <c r="J529" s="66">
        <v>78.3</v>
      </c>
      <c r="K529" s="57">
        <v>1</v>
      </c>
      <c r="L529" s="57">
        <v>2</v>
      </c>
      <c r="M529" s="57">
        <f>VLOOKUP(L529,'Stratification Schemes'!$J$2:$L$3,2,TRUE)</f>
        <v>9.59</v>
      </c>
      <c r="N529" s="57">
        <f>VLOOKUP(L529,'Stratification Schemes'!$J$2:$L$3,3,TRUE)</f>
        <v>10.42</v>
      </c>
      <c r="O529" s="57">
        <f t="shared" si="68"/>
        <v>2</v>
      </c>
      <c r="P529" s="57" t="s">
        <v>38</v>
      </c>
    </row>
    <row r="530" spans="1:19" s="57" customFormat="1" x14ac:dyDescent="0.25">
      <c r="A530" s="60">
        <v>41121</v>
      </c>
      <c r="B530" s="2">
        <v>0.86079861111111111</v>
      </c>
      <c r="C530" s="33">
        <f t="shared" si="64"/>
        <v>41121.860798611109</v>
      </c>
      <c r="D530" s="33">
        <f t="shared" si="65"/>
        <v>41121.833333333336</v>
      </c>
      <c r="E530" s="37">
        <f t="shared" si="66"/>
        <v>20</v>
      </c>
      <c r="F530" s="33">
        <f t="shared" si="67"/>
        <v>41121.875</v>
      </c>
      <c r="G530" s="66" t="s">
        <v>16</v>
      </c>
      <c r="H530" s="57">
        <f t="shared" si="69"/>
        <v>1</v>
      </c>
      <c r="I530" s="66">
        <v>0</v>
      </c>
      <c r="J530" s="66">
        <v>90.1</v>
      </c>
      <c r="K530" s="57">
        <v>1</v>
      </c>
      <c r="L530" s="57">
        <v>2</v>
      </c>
      <c r="M530" s="57">
        <f>VLOOKUP(L530,'Stratification Schemes'!$J$2:$L$3,2,TRUE)</f>
        <v>9.59</v>
      </c>
      <c r="N530" s="57">
        <f>VLOOKUP(L530,'Stratification Schemes'!$J$2:$L$3,3,TRUE)</f>
        <v>10.42</v>
      </c>
      <c r="O530" s="57">
        <f t="shared" si="68"/>
        <v>2</v>
      </c>
      <c r="P530" s="57" t="s">
        <v>38</v>
      </c>
    </row>
    <row r="531" spans="1:19" s="57" customFormat="1" x14ac:dyDescent="0.25">
      <c r="A531" s="60">
        <v>41121</v>
      </c>
      <c r="B531" s="2">
        <v>0.86171296296296296</v>
      </c>
      <c r="C531" s="33">
        <f t="shared" si="64"/>
        <v>41121.861712962964</v>
      </c>
      <c r="D531" s="33">
        <f t="shared" si="65"/>
        <v>41121.833333333336</v>
      </c>
      <c r="E531" s="37">
        <f t="shared" si="66"/>
        <v>20</v>
      </c>
      <c r="F531" s="33">
        <f t="shared" si="67"/>
        <v>41121.875</v>
      </c>
      <c r="G531" s="66" t="s">
        <v>16</v>
      </c>
      <c r="H531" s="57">
        <f t="shared" si="69"/>
        <v>1</v>
      </c>
      <c r="I531" s="66">
        <v>6.26</v>
      </c>
      <c r="J531" s="66">
        <v>62.3</v>
      </c>
      <c r="K531" s="57">
        <v>1</v>
      </c>
      <c r="L531" s="57">
        <v>2</v>
      </c>
      <c r="M531" s="57">
        <f>VLOOKUP(L531,'Stratification Schemes'!$J$2:$L$3,2,TRUE)</f>
        <v>9.59</v>
      </c>
      <c r="N531" s="57">
        <f>VLOOKUP(L531,'Stratification Schemes'!$J$2:$L$3,3,TRUE)</f>
        <v>10.42</v>
      </c>
      <c r="O531" s="57">
        <f t="shared" si="68"/>
        <v>2</v>
      </c>
      <c r="P531" s="57" t="s">
        <v>38</v>
      </c>
    </row>
    <row r="532" spans="1:19" s="57" customFormat="1" x14ac:dyDescent="0.25">
      <c r="A532" s="60">
        <v>41121</v>
      </c>
      <c r="B532" s="2">
        <v>0.8627893518518519</v>
      </c>
      <c r="C532" s="33">
        <f t="shared" si="64"/>
        <v>41121.86278935185</v>
      </c>
      <c r="D532" s="33">
        <f t="shared" si="65"/>
        <v>41121.833333333336</v>
      </c>
      <c r="E532" s="37">
        <f t="shared" si="66"/>
        <v>20</v>
      </c>
      <c r="F532" s="33">
        <f t="shared" si="67"/>
        <v>41121.875</v>
      </c>
      <c r="G532" s="66" t="s">
        <v>16</v>
      </c>
      <c r="H532" s="57">
        <f t="shared" si="69"/>
        <v>1</v>
      </c>
      <c r="I532" s="66">
        <v>2.52</v>
      </c>
      <c r="J532" s="66">
        <v>70.900000000000006</v>
      </c>
      <c r="K532" s="66">
        <v>1</v>
      </c>
      <c r="L532" s="66">
        <v>2</v>
      </c>
      <c r="M532" s="66">
        <f>VLOOKUP(L532,'Stratification Schemes'!$J$2:$L$3,2,TRUE)</f>
        <v>9.59</v>
      </c>
      <c r="N532" s="66">
        <f>VLOOKUP(L532,'Stratification Schemes'!$J$2:$L$3,3,TRUE)</f>
        <v>10.42</v>
      </c>
      <c r="O532" s="66">
        <f t="shared" si="68"/>
        <v>2</v>
      </c>
      <c r="P532" s="66" t="s">
        <v>38</v>
      </c>
    </row>
    <row r="533" spans="1:19" s="57" customFormat="1" x14ac:dyDescent="0.25">
      <c r="A533" s="60">
        <v>41121</v>
      </c>
      <c r="B533" s="2">
        <v>0.87684027777777773</v>
      </c>
      <c r="C533" s="33">
        <f t="shared" si="64"/>
        <v>41121.876840277779</v>
      </c>
      <c r="D533" s="33">
        <f t="shared" si="65"/>
        <v>41121.875</v>
      </c>
      <c r="E533" s="37">
        <f t="shared" si="66"/>
        <v>21</v>
      </c>
      <c r="F533" s="33">
        <f t="shared" si="67"/>
        <v>41121.875</v>
      </c>
      <c r="G533" s="66" t="s">
        <v>16</v>
      </c>
      <c r="H533" s="57">
        <f t="shared" si="69"/>
        <v>1</v>
      </c>
      <c r="I533" s="66">
        <v>2.34</v>
      </c>
      <c r="J533" s="66">
        <v>97.9</v>
      </c>
      <c r="K533" s="66">
        <v>1</v>
      </c>
      <c r="L533" s="66">
        <v>2</v>
      </c>
      <c r="M533" s="66">
        <f>VLOOKUP(L533,'Stratification Schemes'!$J$2:$L$3,2,TRUE)</f>
        <v>9.59</v>
      </c>
      <c r="N533" s="66">
        <f>VLOOKUP(L533,'Stratification Schemes'!$J$2:$L$3,3,TRUE)</f>
        <v>10.42</v>
      </c>
      <c r="O533" s="66">
        <f t="shared" si="68"/>
        <v>2</v>
      </c>
      <c r="P533" s="66" t="s">
        <v>38</v>
      </c>
      <c r="Q533"/>
      <c r="R533"/>
      <c r="S533"/>
    </row>
    <row r="534" spans="1:19" s="57" customFormat="1" x14ac:dyDescent="0.25">
      <c r="A534" s="60">
        <v>41121</v>
      </c>
      <c r="B534" s="2">
        <v>0.87859953703703697</v>
      </c>
      <c r="C534" s="33">
        <f t="shared" si="64"/>
        <v>41121.878599537034</v>
      </c>
      <c r="D534" s="33">
        <f t="shared" si="65"/>
        <v>41121.875</v>
      </c>
      <c r="E534" s="37">
        <f t="shared" si="66"/>
        <v>21</v>
      </c>
      <c r="F534" s="33">
        <f t="shared" si="67"/>
        <v>41121.875</v>
      </c>
      <c r="G534" s="66" t="s">
        <v>16</v>
      </c>
      <c r="H534" s="57">
        <f t="shared" si="69"/>
        <v>1</v>
      </c>
      <c r="I534" s="66">
        <v>3.83</v>
      </c>
      <c r="J534" s="66">
        <v>73.599999999999994</v>
      </c>
      <c r="K534" s="57">
        <v>1</v>
      </c>
      <c r="L534" s="57">
        <v>2</v>
      </c>
      <c r="M534" s="57">
        <f>VLOOKUP(L534,'Stratification Schemes'!$J$2:$L$3,2,TRUE)</f>
        <v>9.59</v>
      </c>
      <c r="N534" s="57">
        <f>VLOOKUP(L534,'Stratification Schemes'!$J$2:$L$3,3,TRUE)</f>
        <v>10.42</v>
      </c>
      <c r="O534" s="57">
        <f t="shared" si="68"/>
        <v>2</v>
      </c>
      <c r="P534" s="57" t="s">
        <v>38</v>
      </c>
    </row>
    <row r="535" spans="1:19" s="57" customFormat="1" x14ac:dyDescent="0.25">
      <c r="A535" s="60">
        <v>41121</v>
      </c>
      <c r="B535" s="2">
        <v>0.88010416666666658</v>
      </c>
      <c r="C535" s="33">
        <f t="shared" si="64"/>
        <v>41121.880104166667</v>
      </c>
      <c r="D535" s="33">
        <f t="shared" si="65"/>
        <v>41121.875</v>
      </c>
      <c r="E535" s="37">
        <f t="shared" si="66"/>
        <v>21</v>
      </c>
      <c r="F535" s="33">
        <f t="shared" si="67"/>
        <v>41121.875</v>
      </c>
      <c r="G535" s="66" t="s">
        <v>16</v>
      </c>
      <c r="H535" s="57">
        <f t="shared" si="69"/>
        <v>1</v>
      </c>
      <c r="I535" s="66">
        <v>2.4300000000000002</v>
      </c>
      <c r="J535" s="66">
        <v>94.5</v>
      </c>
      <c r="K535" s="57">
        <v>1</v>
      </c>
      <c r="L535" s="57">
        <v>2</v>
      </c>
      <c r="M535" s="57">
        <f>VLOOKUP(L535,'Stratification Schemes'!$J$2:$L$3,2,TRUE)</f>
        <v>9.59</v>
      </c>
      <c r="N535" s="57">
        <f>VLOOKUP(L535,'Stratification Schemes'!$J$2:$L$3,3,TRUE)</f>
        <v>10.42</v>
      </c>
      <c r="O535" s="57">
        <f t="shared" si="68"/>
        <v>2</v>
      </c>
      <c r="P535" s="57" t="s">
        <v>38</v>
      </c>
    </row>
    <row r="536" spans="1:19" s="57" customFormat="1" x14ac:dyDescent="0.25">
      <c r="A536" s="60">
        <v>41121</v>
      </c>
      <c r="B536" s="2">
        <v>0.88087962962962962</v>
      </c>
      <c r="C536" s="33">
        <f t="shared" si="64"/>
        <v>41121.880879629629</v>
      </c>
      <c r="D536" s="33">
        <f t="shared" si="65"/>
        <v>41121.875</v>
      </c>
      <c r="E536" s="37">
        <f t="shared" si="66"/>
        <v>21</v>
      </c>
      <c r="F536" s="33">
        <f t="shared" si="67"/>
        <v>41121.875</v>
      </c>
      <c r="G536" s="66" t="s">
        <v>16</v>
      </c>
      <c r="H536" s="57">
        <f t="shared" si="69"/>
        <v>1</v>
      </c>
      <c r="I536" s="66">
        <v>2.2799999999999998</v>
      </c>
      <c r="J536" s="66">
        <v>74.5</v>
      </c>
      <c r="K536" s="57">
        <v>1</v>
      </c>
      <c r="L536" s="57">
        <v>2</v>
      </c>
      <c r="M536" s="57">
        <f>VLOOKUP(L536,'Stratification Schemes'!$J$2:$L$3,2,TRUE)</f>
        <v>9.59</v>
      </c>
      <c r="N536" s="57">
        <f>VLOOKUP(L536,'Stratification Schemes'!$J$2:$L$3,3,TRUE)</f>
        <v>10.42</v>
      </c>
      <c r="O536" s="57">
        <f t="shared" si="68"/>
        <v>2</v>
      </c>
      <c r="P536" s="57" t="s">
        <v>38</v>
      </c>
    </row>
    <row r="537" spans="1:19" s="57" customFormat="1" x14ac:dyDescent="0.25">
      <c r="A537" s="60">
        <v>41121</v>
      </c>
      <c r="B537" s="2">
        <v>0.88249999999999995</v>
      </c>
      <c r="C537" s="33">
        <f t="shared" si="64"/>
        <v>41121.8825</v>
      </c>
      <c r="D537" s="33">
        <f t="shared" si="65"/>
        <v>41121.875</v>
      </c>
      <c r="E537" s="37">
        <f t="shared" si="66"/>
        <v>21</v>
      </c>
      <c r="F537" s="33">
        <f t="shared" si="67"/>
        <v>41121.875</v>
      </c>
      <c r="G537" s="66" t="s">
        <v>16</v>
      </c>
      <c r="H537" s="57">
        <f t="shared" si="69"/>
        <v>1</v>
      </c>
      <c r="I537" s="66">
        <v>2.2599999999999998</v>
      </c>
      <c r="J537" s="66">
        <v>80.3</v>
      </c>
      <c r="K537" s="57">
        <v>1</v>
      </c>
      <c r="L537" s="57">
        <v>2</v>
      </c>
      <c r="M537" s="57">
        <f>VLOOKUP(L537,'Stratification Schemes'!$J$2:$L$3,2,TRUE)</f>
        <v>9.59</v>
      </c>
      <c r="N537" s="57">
        <f>VLOOKUP(L537,'Stratification Schemes'!$J$2:$L$3,3,TRUE)</f>
        <v>10.42</v>
      </c>
      <c r="O537" s="57">
        <f t="shared" si="68"/>
        <v>2</v>
      </c>
      <c r="P537" s="57" t="s">
        <v>38</v>
      </c>
    </row>
    <row r="538" spans="1:19" s="57" customFormat="1" x14ac:dyDescent="0.25">
      <c r="A538" s="60">
        <v>41121</v>
      </c>
      <c r="B538" s="2">
        <v>0.88292824074074072</v>
      </c>
      <c r="C538" s="33">
        <f t="shared" si="64"/>
        <v>41121.882928240739</v>
      </c>
      <c r="D538" s="33">
        <f t="shared" si="65"/>
        <v>41121.875</v>
      </c>
      <c r="E538" s="37">
        <f t="shared" si="66"/>
        <v>21</v>
      </c>
      <c r="F538" s="33">
        <f t="shared" si="67"/>
        <v>41121.875</v>
      </c>
      <c r="G538" s="66" t="s">
        <v>16</v>
      </c>
      <c r="H538" s="57">
        <f t="shared" si="69"/>
        <v>1</v>
      </c>
      <c r="I538" s="66">
        <v>1.32</v>
      </c>
      <c r="J538" s="66">
        <v>81.7</v>
      </c>
      <c r="K538" s="57">
        <v>1</v>
      </c>
      <c r="L538" s="57">
        <v>2</v>
      </c>
      <c r="M538" s="57">
        <f>VLOOKUP(L538,'Stratification Schemes'!$J$2:$L$3,2,TRUE)</f>
        <v>9.59</v>
      </c>
      <c r="N538" s="57">
        <f>VLOOKUP(L538,'Stratification Schemes'!$J$2:$L$3,3,TRUE)</f>
        <v>10.42</v>
      </c>
      <c r="O538" s="57">
        <f t="shared" si="68"/>
        <v>2</v>
      </c>
      <c r="P538" s="57" t="s">
        <v>38</v>
      </c>
    </row>
    <row r="539" spans="1:19" s="57" customFormat="1" x14ac:dyDescent="0.25">
      <c r="A539" s="60">
        <v>41121</v>
      </c>
      <c r="B539" s="2">
        <v>0.8853240740740741</v>
      </c>
      <c r="C539" s="33">
        <f t="shared" si="64"/>
        <v>41121.885324074072</v>
      </c>
      <c r="D539" s="33">
        <f t="shared" si="65"/>
        <v>41121.875</v>
      </c>
      <c r="E539" s="37">
        <f t="shared" si="66"/>
        <v>21</v>
      </c>
      <c r="F539" s="33">
        <f t="shared" si="67"/>
        <v>41121.875</v>
      </c>
      <c r="G539" s="66" t="s">
        <v>16</v>
      </c>
      <c r="H539" s="57">
        <f t="shared" si="69"/>
        <v>1</v>
      </c>
      <c r="I539" s="66">
        <v>1.33</v>
      </c>
      <c r="J539" s="66">
        <v>92</v>
      </c>
      <c r="K539" s="57">
        <v>1</v>
      </c>
      <c r="L539" s="57">
        <v>2</v>
      </c>
      <c r="M539" s="57">
        <f>VLOOKUP(L539,'Stratification Schemes'!$J$2:$L$3,2,TRUE)</f>
        <v>9.59</v>
      </c>
      <c r="N539" s="57">
        <f>VLOOKUP(L539,'Stratification Schemes'!$J$2:$L$3,3,TRUE)</f>
        <v>10.42</v>
      </c>
      <c r="O539" s="57">
        <f t="shared" si="68"/>
        <v>2</v>
      </c>
      <c r="P539" s="57" t="s">
        <v>38</v>
      </c>
    </row>
    <row r="540" spans="1:19" s="57" customFormat="1" x14ac:dyDescent="0.25">
      <c r="A540" s="60">
        <v>41121</v>
      </c>
      <c r="B540" s="2">
        <v>0.89729166666666671</v>
      </c>
      <c r="C540" s="33">
        <f t="shared" si="64"/>
        <v>41121.897291666668</v>
      </c>
      <c r="D540" s="33">
        <f t="shared" si="65"/>
        <v>41121.875</v>
      </c>
      <c r="E540" s="37">
        <f t="shared" si="66"/>
        <v>21</v>
      </c>
      <c r="F540" s="33">
        <f t="shared" si="67"/>
        <v>41121.875</v>
      </c>
      <c r="G540" s="66" t="s">
        <v>16</v>
      </c>
      <c r="H540" s="57">
        <f t="shared" si="69"/>
        <v>1</v>
      </c>
      <c r="I540" s="66">
        <v>3.63</v>
      </c>
      <c r="J540" s="66">
        <v>84.3</v>
      </c>
      <c r="K540" s="66">
        <v>1</v>
      </c>
      <c r="L540" s="66">
        <v>2</v>
      </c>
      <c r="M540" s="66">
        <f>VLOOKUP(L540,'Stratification Schemes'!$J$2:$L$3,2,TRUE)</f>
        <v>9.59</v>
      </c>
      <c r="N540" s="66">
        <f>VLOOKUP(L540,'Stratification Schemes'!$J$2:$L$3,3,TRUE)</f>
        <v>10.42</v>
      </c>
      <c r="O540" s="66">
        <f t="shared" si="68"/>
        <v>2</v>
      </c>
      <c r="P540" s="66" t="s">
        <v>38</v>
      </c>
    </row>
    <row r="541" spans="1:19" s="57" customFormat="1" x14ac:dyDescent="0.25">
      <c r="A541" s="60">
        <v>41121</v>
      </c>
      <c r="B541" s="2">
        <v>0.89758101851851846</v>
      </c>
      <c r="C541" s="33">
        <f t="shared" si="64"/>
        <v>41121.897581018522</v>
      </c>
      <c r="D541" s="33">
        <f t="shared" si="65"/>
        <v>41121.875</v>
      </c>
      <c r="E541" s="37">
        <f t="shared" si="66"/>
        <v>21</v>
      </c>
      <c r="F541" s="33">
        <f t="shared" si="67"/>
        <v>41121.875</v>
      </c>
      <c r="G541" s="66" t="s">
        <v>16</v>
      </c>
      <c r="H541" s="57">
        <f t="shared" si="69"/>
        <v>1</v>
      </c>
      <c r="I541" s="66">
        <v>1.66</v>
      </c>
      <c r="J541" s="66">
        <v>91.3</v>
      </c>
      <c r="K541" s="57">
        <v>1</v>
      </c>
      <c r="L541" s="57">
        <v>2</v>
      </c>
      <c r="M541" s="57">
        <f>VLOOKUP(L541,'Stratification Schemes'!$J$2:$L$3,2,TRUE)</f>
        <v>9.59</v>
      </c>
      <c r="N541" s="57">
        <f>VLOOKUP(L541,'Stratification Schemes'!$J$2:$L$3,3,TRUE)</f>
        <v>10.42</v>
      </c>
      <c r="O541" s="57">
        <f t="shared" si="68"/>
        <v>2</v>
      </c>
      <c r="P541" s="57" t="s">
        <v>38</v>
      </c>
    </row>
    <row r="542" spans="1:19" s="57" customFormat="1" x14ac:dyDescent="0.25">
      <c r="A542" s="60">
        <v>41121</v>
      </c>
      <c r="B542" s="2">
        <v>0.89863425925925933</v>
      </c>
      <c r="C542" s="33">
        <f t="shared" si="64"/>
        <v>41121.898634259262</v>
      </c>
      <c r="D542" s="33">
        <f t="shared" si="65"/>
        <v>41121.875</v>
      </c>
      <c r="E542" s="37">
        <f t="shared" si="66"/>
        <v>21</v>
      </c>
      <c r="F542" s="33">
        <f t="shared" si="67"/>
        <v>41121.875</v>
      </c>
      <c r="G542" s="66" t="s">
        <v>16</v>
      </c>
      <c r="H542" s="57">
        <f t="shared" si="69"/>
        <v>1</v>
      </c>
      <c r="I542" s="66">
        <v>3.3</v>
      </c>
      <c r="J542" s="66">
        <v>70.099999999999994</v>
      </c>
      <c r="K542" s="57">
        <v>1</v>
      </c>
      <c r="L542" s="57">
        <v>2</v>
      </c>
      <c r="M542" s="57">
        <f>VLOOKUP(L542,'Stratification Schemes'!$J$2:$L$3,2,TRUE)</f>
        <v>9.59</v>
      </c>
      <c r="N542" s="57">
        <f>VLOOKUP(L542,'Stratification Schemes'!$J$2:$L$3,3,TRUE)</f>
        <v>10.42</v>
      </c>
      <c r="O542" s="57">
        <f t="shared" si="68"/>
        <v>2</v>
      </c>
      <c r="P542" s="57" t="s">
        <v>38</v>
      </c>
    </row>
    <row r="543" spans="1:19" s="57" customFormat="1" x14ac:dyDescent="0.25">
      <c r="A543" s="60">
        <v>41121</v>
      </c>
      <c r="B543" s="2">
        <v>0.9008680555555556</v>
      </c>
      <c r="C543" s="33">
        <f t="shared" si="64"/>
        <v>41121.900868055556</v>
      </c>
      <c r="D543" s="33">
        <f t="shared" si="65"/>
        <v>41121.875</v>
      </c>
      <c r="E543" s="37">
        <f t="shared" si="66"/>
        <v>21</v>
      </c>
      <c r="F543" s="33">
        <f t="shared" si="67"/>
        <v>41121.875</v>
      </c>
      <c r="G543" s="66" t="s">
        <v>16</v>
      </c>
      <c r="H543" s="57">
        <f t="shared" si="69"/>
        <v>1</v>
      </c>
      <c r="I543" s="66">
        <v>2.4900000000000002</v>
      </c>
      <c r="J543" s="66">
        <v>84.2</v>
      </c>
      <c r="K543" s="57">
        <v>1</v>
      </c>
      <c r="L543" s="57">
        <v>2</v>
      </c>
      <c r="M543" s="57">
        <f>VLOOKUP(L543,'Stratification Schemes'!$J$2:$L$3,2,TRUE)</f>
        <v>9.59</v>
      </c>
      <c r="N543" s="57">
        <f>VLOOKUP(L543,'Stratification Schemes'!$J$2:$L$3,3,TRUE)</f>
        <v>10.42</v>
      </c>
      <c r="O543" s="57">
        <f t="shared" si="68"/>
        <v>2</v>
      </c>
      <c r="P543" s="57" t="s">
        <v>38</v>
      </c>
    </row>
    <row r="544" spans="1:19" s="57" customFormat="1" x14ac:dyDescent="0.25">
      <c r="A544" s="60">
        <v>41121</v>
      </c>
      <c r="B544" s="2">
        <v>0.90453703703703703</v>
      </c>
      <c r="C544" s="33">
        <f t="shared" si="64"/>
        <v>41121.904537037037</v>
      </c>
      <c r="D544" s="33">
        <f t="shared" si="65"/>
        <v>41121.875</v>
      </c>
      <c r="E544" s="37">
        <f t="shared" si="66"/>
        <v>21</v>
      </c>
      <c r="F544" s="33">
        <f t="shared" si="67"/>
        <v>41121.875</v>
      </c>
      <c r="G544" s="66" t="s">
        <v>16</v>
      </c>
      <c r="H544" s="57">
        <f t="shared" si="69"/>
        <v>1</v>
      </c>
      <c r="I544" s="66">
        <v>3.77</v>
      </c>
      <c r="J544" s="66">
        <v>58.7</v>
      </c>
      <c r="K544" s="66">
        <v>1</v>
      </c>
      <c r="L544" s="66">
        <v>2</v>
      </c>
      <c r="M544" s="66">
        <f>VLOOKUP(L544,'Stratification Schemes'!$J$2:$L$3,2,TRUE)</f>
        <v>9.59</v>
      </c>
      <c r="N544" s="66">
        <f>VLOOKUP(L544,'Stratification Schemes'!$J$2:$L$3,3,TRUE)</f>
        <v>10.42</v>
      </c>
      <c r="O544" s="66">
        <f t="shared" si="68"/>
        <v>2</v>
      </c>
      <c r="P544" s="66" t="s">
        <v>38</v>
      </c>
    </row>
    <row r="545" spans="1:16" s="57" customFormat="1" x14ac:dyDescent="0.25">
      <c r="A545" s="60">
        <v>41121</v>
      </c>
      <c r="B545" s="2">
        <v>0.91840277777777779</v>
      </c>
      <c r="C545" s="33">
        <f t="shared" ref="C545:C574" si="70">B545+A545</f>
        <v>41121.918402777781</v>
      </c>
      <c r="D545" s="33">
        <f t="shared" si="65"/>
        <v>41121.916666666664</v>
      </c>
      <c r="E545" s="37">
        <f t="shared" si="66"/>
        <v>22</v>
      </c>
      <c r="F545" s="33">
        <f t="shared" si="67"/>
        <v>41121.875</v>
      </c>
      <c r="G545" s="66" t="s">
        <v>16</v>
      </c>
      <c r="H545" s="57">
        <f t="shared" si="69"/>
        <v>1</v>
      </c>
      <c r="I545" s="66">
        <v>2.33</v>
      </c>
      <c r="J545" s="66">
        <v>75.900000000000006</v>
      </c>
      <c r="K545" s="66">
        <v>1</v>
      </c>
      <c r="L545" s="66">
        <v>2</v>
      </c>
      <c r="M545" s="66">
        <f>VLOOKUP(L545,'Stratification Schemes'!$J$2:$L$3,2,TRUE)</f>
        <v>9.59</v>
      </c>
      <c r="N545" s="66">
        <f>VLOOKUP(L545,'Stratification Schemes'!$J$2:$L$3,3,TRUE)</f>
        <v>10.42</v>
      </c>
      <c r="O545" s="66">
        <f t="shared" si="68"/>
        <v>2</v>
      </c>
      <c r="P545" s="66" t="s">
        <v>38</v>
      </c>
    </row>
    <row r="546" spans="1:16" s="57" customFormat="1" x14ac:dyDescent="0.25">
      <c r="A546" s="60">
        <v>41121</v>
      </c>
      <c r="B546" s="2">
        <v>0.91931712962962964</v>
      </c>
      <c r="C546" s="33">
        <f t="shared" si="70"/>
        <v>41121.919317129628</v>
      </c>
      <c r="D546" s="33">
        <f t="shared" si="65"/>
        <v>41121.916666666664</v>
      </c>
      <c r="E546" s="37">
        <f t="shared" si="66"/>
        <v>22</v>
      </c>
      <c r="F546" s="33">
        <f t="shared" si="67"/>
        <v>41121.875</v>
      </c>
      <c r="G546" s="66" t="s">
        <v>16</v>
      </c>
      <c r="H546" s="57">
        <f t="shared" si="69"/>
        <v>1</v>
      </c>
      <c r="I546" s="66">
        <v>3.75</v>
      </c>
      <c r="J546" s="66">
        <v>78.8</v>
      </c>
      <c r="K546" s="66">
        <v>1</v>
      </c>
      <c r="L546" s="66">
        <v>2</v>
      </c>
      <c r="M546" s="66">
        <f>VLOOKUP(L546,'Stratification Schemes'!$J$2:$L$3,2,TRUE)</f>
        <v>9.59</v>
      </c>
      <c r="N546" s="66">
        <f>VLOOKUP(L546,'Stratification Schemes'!$J$2:$L$3,3,TRUE)</f>
        <v>10.42</v>
      </c>
      <c r="O546" s="66">
        <f t="shared" si="68"/>
        <v>2</v>
      </c>
      <c r="P546" s="66" t="s">
        <v>38</v>
      </c>
    </row>
    <row r="547" spans="1:16" s="57" customFormat="1" x14ac:dyDescent="0.25">
      <c r="A547" s="60">
        <v>41121</v>
      </c>
      <c r="B547" s="2">
        <v>0.93753472222222223</v>
      </c>
      <c r="C547" s="33">
        <f t="shared" si="70"/>
        <v>41121.937534722223</v>
      </c>
      <c r="D547" s="33">
        <f t="shared" si="65"/>
        <v>41121.916666666664</v>
      </c>
      <c r="E547" s="37">
        <f t="shared" si="66"/>
        <v>22</v>
      </c>
      <c r="F547" s="33">
        <f t="shared" si="67"/>
        <v>41122</v>
      </c>
      <c r="G547" s="66" t="s">
        <v>16</v>
      </c>
      <c r="H547" s="57">
        <f t="shared" si="69"/>
        <v>1</v>
      </c>
      <c r="I547" s="66">
        <v>1.55</v>
      </c>
      <c r="J547" s="66">
        <v>73.900000000000006</v>
      </c>
      <c r="K547" s="57">
        <v>1</v>
      </c>
      <c r="L547" s="57">
        <v>2</v>
      </c>
      <c r="M547" s="57">
        <f>VLOOKUP(L547,'Stratification Schemes'!$J$2:$L$3,2,TRUE)</f>
        <v>9.59</v>
      </c>
      <c r="N547" s="57">
        <f>VLOOKUP(L547,'Stratification Schemes'!$J$2:$L$3,3,TRUE)</f>
        <v>10.42</v>
      </c>
      <c r="O547" s="57">
        <f t="shared" si="68"/>
        <v>2</v>
      </c>
      <c r="P547" s="57" t="s">
        <v>38</v>
      </c>
    </row>
    <row r="548" spans="1:16" s="57" customFormat="1" x14ac:dyDescent="0.25">
      <c r="A548" s="60">
        <v>41121</v>
      </c>
      <c r="B548" s="2">
        <v>0.93918981481481489</v>
      </c>
      <c r="C548" s="33">
        <f t="shared" si="70"/>
        <v>41121.939189814817</v>
      </c>
      <c r="D548" s="33">
        <f t="shared" si="65"/>
        <v>41121.916666666664</v>
      </c>
      <c r="E548" s="37">
        <f t="shared" si="66"/>
        <v>22</v>
      </c>
      <c r="F548" s="33">
        <f t="shared" si="67"/>
        <v>41122</v>
      </c>
      <c r="G548" s="66" t="s">
        <v>16</v>
      </c>
      <c r="H548" s="57">
        <f t="shared" si="69"/>
        <v>1</v>
      </c>
      <c r="I548" s="66">
        <v>2.33</v>
      </c>
      <c r="J548" s="66">
        <v>106</v>
      </c>
      <c r="K548" s="66">
        <v>1</v>
      </c>
      <c r="L548" s="66">
        <v>2</v>
      </c>
      <c r="M548" s="66">
        <f>VLOOKUP(L548,'Stratification Schemes'!$J$2:$L$3,2,TRUE)</f>
        <v>9.59</v>
      </c>
      <c r="N548" s="66">
        <f>VLOOKUP(L548,'Stratification Schemes'!$J$2:$L$3,3,TRUE)</f>
        <v>10.42</v>
      </c>
      <c r="O548" s="66">
        <f t="shared" si="68"/>
        <v>2</v>
      </c>
      <c r="P548" s="66" t="s">
        <v>38</v>
      </c>
    </row>
    <row r="549" spans="1:16" s="57" customFormat="1" x14ac:dyDescent="0.25">
      <c r="A549" s="60">
        <v>41121</v>
      </c>
      <c r="B549" s="2">
        <v>0.94138888888888894</v>
      </c>
      <c r="C549" s="33">
        <f t="shared" si="70"/>
        <v>41121.941388888888</v>
      </c>
      <c r="D549" s="33">
        <f t="shared" si="65"/>
        <v>41121.916666666664</v>
      </c>
      <c r="E549" s="37">
        <f t="shared" si="66"/>
        <v>22</v>
      </c>
      <c r="F549" s="33">
        <f t="shared" si="67"/>
        <v>41122</v>
      </c>
      <c r="G549" s="66" t="s">
        <v>16</v>
      </c>
      <c r="H549" s="57">
        <f t="shared" si="69"/>
        <v>1</v>
      </c>
      <c r="I549" s="66">
        <v>1.27</v>
      </c>
      <c r="J549" s="66">
        <v>101.7</v>
      </c>
      <c r="K549" s="66">
        <v>1</v>
      </c>
      <c r="L549" s="66">
        <v>2</v>
      </c>
      <c r="M549" s="66">
        <f>VLOOKUP(L549,'Stratification Schemes'!$J$2:$L$3,2,TRUE)</f>
        <v>9.59</v>
      </c>
      <c r="N549" s="66">
        <f>VLOOKUP(L549,'Stratification Schemes'!$J$2:$L$3,3,TRUE)</f>
        <v>10.42</v>
      </c>
      <c r="O549" s="66">
        <f t="shared" si="68"/>
        <v>2</v>
      </c>
      <c r="P549" s="66" t="s">
        <v>38</v>
      </c>
    </row>
    <row r="550" spans="1:16" s="57" customFormat="1" x14ac:dyDescent="0.25">
      <c r="A550" s="60">
        <v>41121</v>
      </c>
      <c r="B550" s="2">
        <v>0.94490740740740742</v>
      </c>
      <c r="C550" s="33">
        <f t="shared" si="70"/>
        <v>41121.944907407407</v>
      </c>
      <c r="D550" s="33">
        <f t="shared" si="65"/>
        <v>41121.916666666664</v>
      </c>
      <c r="E550" s="37">
        <f t="shared" si="66"/>
        <v>22</v>
      </c>
      <c r="F550" s="33">
        <f t="shared" si="67"/>
        <v>41122</v>
      </c>
      <c r="G550" s="66" t="s">
        <v>16</v>
      </c>
      <c r="H550" s="57">
        <f t="shared" si="69"/>
        <v>1</v>
      </c>
      <c r="I550" s="66">
        <v>1.1000000000000001</v>
      </c>
      <c r="J550" s="66">
        <v>78.7</v>
      </c>
      <c r="K550" s="57">
        <v>1</v>
      </c>
      <c r="L550" s="57">
        <v>2</v>
      </c>
      <c r="M550" s="57">
        <f>VLOOKUP(L550,'Stratification Schemes'!$J$2:$L$3,2,TRUE)</f>
        <v>9.59</v>
      </c>
      <c r="N550" s="57">
        <f>VLOOKUP(L550,'Stratification Schemes'!$J$2:$L$3,3,TRUE)</f>
        <v>10.42</v>
      </c>
      <c r="O550" s="57">
        <f t="shared" si="68"/>
        <v>2</v>
      </c>
      <c r="P550" s="57" t="s">
        <v>38</v>
      </c>
    </row>
    <row r="551" spans="1:16" s="57" customFormat="1" x14ac:dyDescent="0.25">
      <c r="A551" s="60">
        <v>41121</v>
      </c>
      <c r="B551" s="2">
        <v>0.94537037037037042</v>
      </c>
      <c r="C551" s="33">
        <f t="shared" si="70"/>
        <v>41121.945370370369</v>
      </c>
      <c r="D551" s="33">
        <f t="shared" si="65"/>
        <v>41121.916666666664</v>
      </c>
      <c r="E551" s="37">
        <f t="shared" si="66"/>
        <v>22</v>
      </c>
      <c r="F551" s="33">
        <f t="shared" si="67"/>
        <v>41122</v>
      </c>
      <c r="G551" s="66" t="s">
        <v>16</v>
      </c>
      <c r="H551" s="57">
        <f t="shared" si="69"/>
        <v>1</v>
      </c>
      <c r="I551" s="66">
        <v>2.4500000000000002</v>
      </c>
      <c r="J551" s="66">
        <v>71.599999999999994</v>
      </c>
      <c r="K551" s="57">
        <v>1</v>
      </c>
      <c r="L551" s="57">
        <v>2</v>
      </c>
      <c r="M551" s="57">
        <f>VLOOKUP(L551,'Stratification Schemes'!$J$2:$L$3,2,TRUE)</f>
        <v>9.59</v>
      </c>
      <c r="N551" s="57">
        <f>VLOOKUP(L551,'Stratification Schemes'!$J$2:$L$3,3,TRUE)</f>
        <v>10.42</v>
      </c>
      <c r="O551" s="57">
        <f t="shared" si="68"/>
        <v>2</v>
      </c>
      <c r="P551" s="57" t="s">
        <v>38</v>
      </c>
    </row>
    <row r="552" spans="1:16" s="57" customFormat="1" x14ac:dyDescent="0.25">
      <c r="A552" s="60">
        <v>41121</v>
      </c>
      <c r="B552" s="2">
        <v>0.94574074074074066</v>
      </c>
      <c r="C552" s="33">
        <f t="shared" si="70"/>
        <v>41121.945740740739</v>
      </c>
      <c r="D552" s="33">
        <f t="shared" si="65"/>
        <v>41121.916666666664</v>
      </c>
      <c r="E552" s="37">
        <f t="shared" si="66"/>
        <v>22</v>
      </c>
      <c r="F552" s="33">
        <f t="shared" si="67"/>
        <v>41122</v>
      </c>
      <c r="G552" s="66" t="s">
        <v>16</v>
      </c>
      <c r="H552" s="57">
        <f t="shared" si="69"/>
        <v>1</v>
      </c>
      <c r="I552" s="66">
        <v>3.13</v>
      </c>
      <c r="J552" s="66">
        <v>69.7</v>
      </c>
      <c r="K552" s="66">
        <v>1</v>
      </c>
      <c r="L552" s="66">
        <v>2</v>
      </c>
      <c r="M552" s="66">
        <f>VLOOKUP(L552,'Stratification Schemes'!$J$2:$L$3,2,TRUE)</f>
        <v>9.59</v>
      </c>
      <c r="N552" s="66">
        <f>VLOOKUP(L552,'Stratification Schemes'!$J$2:$L$3,3,TRUE)</f>
        <v>10.42</v>
      </c>
      <c r="O552" s="66">
        <f t="shared" si="68"/>
        <v>2</v>
      </c>
      <c r="P552" s="66" t="s">
        <v>38</v>
      </c>
    </row>
    <row r="553" spans="1:16" s="57" customFormat="1" x14ac:dyDescent="0.25">
      <c r="A553" s="60">
        <v>41121</v>
      </c>
      <c r="B553" s="2">
        <v>0.94614583333333335</v>
      </c>
      <c r="C553" s="33">
        <f t="shared" si="70"/>
        <v>41121.946145833332</v>
      </c>
      <c r="D553" s="33">
        <f t="shared" si="65"/>
        <v>41121.916666666664</v>
      </c>
      <c r="E553" s="37">
        <f t="shared" si="66"/>
        <v>22</v>
      </c>
      <c r="F553" s="33">
        <f t="shared" si="67"/>
        <v>41122</v>
      </c>
      <c r="G553" s="66" t="s">
        <v>16</v>
      </c>
      <c r="H553" s="57">
        <f t="shared" si="69"/>
        <v>1</v>
      </c>
      <c r="I553" s="66">
        <v>1.54</v>
      </c>
      <c r="J553" s="66">
        <v>79.900000000000006</v>
      </c>
      <c r="K553" s="57">
        <v>1</v>
      </c>
      <c r="L553" s="57">
        <v>2</v>
      </c>
      <c r="M553" s="57">
        <f>VLOOKUP(L553,'Stratification Schemes'!$J$2:$L$3,2,TRUE)</f>
        <v>9.59</v>
      </c>
      <c r="N553" s="57">
        <f>VLOOKUP(L553,'Stratification Schemes'!$J$2:$L$3,3,TRUE)</f>
        <v>10.42</v>
      </c>
      <c r="O553" s="57">
        <f t="shared" si="68"/>
        <v>2</v>
      </c>
      <c r="P553" s="57" t="s">
        <v>38</v>
      </c>
    </row>
    <row r="554" spans="1:16" s="57" customFormat="1" x14ac:dyDescent="0.25">
      <c r="A554" s="60">
        <v>41121</v>
      </c>
      <c r="B554" s="2">
        <v>0.94641203703703702</v>
      </c>
      <c r="C554" s="33">
        <f t="shared" si="70"/>
        <v>41121.946412037039</v>
      </c>
      <c r="D554" s="33">
        <f t="shared" si="65"/>
        <v>41121.916666666664</v>
      </c>
      <c r="E554" s="37">
        <f t="shared" si="66"/>
        <v>22</v>
      </c>
      <c r="F554" s="33">
        <f t="shared" si="67"/>
        <v>41122</v>
      </c>
      <c r="G554" s="66" t="s">
        <v>16</v>
      </c>
      <c r="H554" s="57">
        <f t="shared" si="69"/>
        <v>1</v>
      </c>
      <c r="I554" s="66">
        <v>1.4</v>
      </c>
      <c r="J554" s="66">
        <v>86.7</v>
      </c>
      <c r="K554" s="57">
        <v>1</v>
      </c>
      <c r="L554" s="57">
        <v>2</v>
      </c>
      <c r="M554" s="57">
        <f>VLOOKUP(L554,'Stratification Schemes'!$J$2:$L$3,2,TRUE)</f>
        <v>9.59</v>
      </c>
      <c r="N554" s="57">
        <f>VLOOKUP(L554,'Stratification Schemes'!$J$2:$L$3,3,TRUE)</f>
        <v>10.42</v>
      </c>
      <c r="O554" s="57">
        <f t="shared" si="68"/>
        <v>2</v>
      </c>
      <c r="P554" s="57" t="s">
        <v>38</v>
      </c>
    </row>
    <row r="555" spans="1:16" s="57" customFormat="1" x14ac:dyDescent="0.25">
      <c r="A555" s="60">
        <v>41121</v>
      </c>
      <c r="B555" s="2">
        <v>0.94675925925925919</v>
      </c>
      <c r="C555" s="33">
        <f t="shared" si="70"/>
        <v>41121.946759259263</v>
      </c>
      <c r="D555" s="33">
        <f t="shared" si="65"/>
        <v>41121.916666666664</v>
      </c>
      <c r="E555" s="37">
        <f t="shared" si="66"/>
        <v>22</v>
      </c>
      <c r="F555" s="33">
        <f t="shared" si="67"/>
        <v>41122</v>
      </c>
      <c r="G555" s="66" t="s">
        <v>16</v>
      </c>
      <c r="H555" s="57">
        <f t="shared" si="69"/>
        <v>1</v>
      </c>
      <c r="I555" s="66">
        <v>2.19</v>
      </c>
      <c r="J555" s="66">
        <v>77.900000000000006</v>
      </c>
      <c r="K555" s="57">
        <v>1</v>
      </c>
      <c r="L555" s="57">
        <v>2</v>
      </c>
      <c r="M555" s="57">
        <f>VLOOKUP(L555,'Stratification Schemes'!$J$2:$L$3,2,TRUE)</f>
        <v>9.59</v>
      </c>
      <c r="N555" s="57">
        <f>VLOOKUP(L555,'Stratification Schemes'!$J$2:$L$3,3,TRUE)</f>
        <v>10.42</v>
      </c>
      <c r="O555" s="57">
        <f t="shared" si="68"/>
        <v>2</v>
      </c>
      <c r="P555" s="57" t="s">
        <v>38</v>
      </c>
    </row>
    <row r="556" spans="1:16" s="57" customFormat="1" x14ac:dyDescent="0.25">
      <c r="A556" s="60">
        <v>41121</v>
      </c>
      <c r="B556" s="2">
        <v>0.961400462962963</v>
      </c>
      <c r="C556" s="33">
        <f t="shared" si="70"/>
        <v>41121.961400462962</v>
      </c>
      <c r="D556" s="33">
        <f t="shared" si="65"/>
        <v>41121.958333333336</v>
      </c>
      <c r="E556" s="37">
        <f t="shared" si="66"/>
        <v>23</v>
      </c>
      <c r="F556" s="33">
        <f t="shared" si="67"/>
        <v>41122</v>
      </c>
      <c r="G556" s="66" t="s">
        <v>16</v>
      </c>
      <c r="H556" s="57">
        <f t="shared" si="69"/>
        <v>1</v>
      </c>
      <c r="I556" s="66">
        <v>2.02</v>
      </c>
      <c r="J556" s="66">
        <v>79.8</v>
      </c>
      <c r="K556" s="57">
        <v>1</v>
      </c>
      <c r="L556" s="57">
        <v>2</v>
      </c>
      <c r="M556" s="57">
        <f>VLOOKUP(L556,'Stratification Schemes'!$J$2:$L$3,2,TRUE)</f>
        <v>9.59</v>
      </c>
      <c r="N556" s="57">
        <f>VLOOKUP(L556,'Stratification Schemes'!$J$2:$L$3,3,TRUE)</f>
        <v>10.42</v>
      </c>
      <c r="O556" s="57">
        <f t="shared" si="68"/>
        <v>2</v>
      </c>
      <c r="P556" s="57" t="s">
        <v>38</v>
      </c>
    </row>
    <row r="557" spans="1:16" s="57" customFormat="1" x14ac:dyDescent="0.25">
      <c r="A557" s="60">
        <v>41121</v>
      </c>
      <c r="B557" s="2">
        <v>0.96625000000000005</v>
      </c>
      <c r="C557" s="33">
        <f t="shared" si="70"/>
        <v>41121.966249999998</v>
      </c>
      <c r="D557" s="33">
        <f t="shared" si="65"/>
        <v>41121.958333333336</v>
      </c>
      <c r="E557" s="37">
        <f t="shared" si="66"/>
        <v>23</v>
      </c>
      <c r="F557" s="33">
        <f t="shared" si="67"/>
        <v>41122</v>
      </c>
      <c r="G557" s="66" t="s">
        <v>16</v>
      </c>
      <c r="H557" s="57">
        <f t="shared" si="69"/>
        <v>1</v>
      </c>
      <c r="I557" s="66">
        <v>2.89</v>
      </c>
      <c r="J557" s="66">
        <v>69.900000000000006</v>
      </c>
      <c r="K557" s="66">
        <v>1</v>
      </c>
      <c r="L557" s="66">
        <v>2</v>
      </c>
      <c r="M557" s="66">
        <f>VLOOKUP(L557,'Stratification Schemes'!$J$2:$L$3,2,TRUE)</f>
        <v>9.59</v>
      </c>
      <c r="N557" s="66">
        <f>VLOOKUP(L557,'Stratification Schemes'!$J$2:$L$3,3,TRUE)</f>
        <v>10.42</v>
      </c>
      <c r="O557" s="66">
        <f t="shared" si="68"/>
        <v>2</v>
      </c>
      <c r="P557" s="66" t="s">
        <v>38</v>
      </c>
    </row>
    <row r="558" spans="1:16" s="57" customFormat="1" x14ac:dyDescent="0.25">
      <c r="A558" s="60">
        <v>41121</v>
      </c>
      <c r="B558" s="2">
        <v>0.98115740740740742</v>
      </c>
      <c r="C558" s="33">
        <f t="shared" si="70"/>
        <v>41121.981157407405</v>
      </c>
      <c r="D558" s="33">
        <f t="shared" si="65"/>
        <v>41121.958333333336</v>
      </c>
      <c r="E558" s="37">
        <f t="shared" si="66"/>
        <v>23</v>
      </c>
      <c r="F558" s="33">
        <f t="shared" si="67"/>
        <v>41122</v>
      </c>
      <c r="G558" s="66" t="s">
        <v>16</v>
      </c>
      <c r="H558" s="57">
        <f t="shared" si="69"/>
        <v>1</v>
      </c>
      <c r="I558" s="66">
        <v>0</v>
      </c>
      <c r="J558" s="66">
        <v>97.3</v>
      </c>
      <c r="K558" s="66">
        <v>1</v>
      </c>
      <c r="L558" s="66">
        <v>2</v>
      </c>
      <c r="M558" s="66">
        <f>VLOOKUP(L558,'Stratification Schemes'!$J$2:$L$3,2,TRUE)</f>
        <v>9.59</v>
      </c>
      <c r="N558" s="66">
        <f>VLOOKUP(L558,'Stratification Schemes'!$J$2:$L$3,3,TRUE)</f>
        <v>10.42</v>
      </c>
      <c r="O558" s="66">
        <f t="shared" si="68"/>
        <v>2</v>
      </c>
      <c r="P558" s="66" t="s">
        <v>38</v>
      </c>
    </row>
    <row r="559" spans="1:16" s="57" customFormat="1" x14ac:dyDescent="0.25">
      <c r="A559" s="60">
        <v>41121</v>
      </c>
      <c r="B559" s="2">
        <v>0.98277777777777775</v>
      </c>
      <c r="C559" s="33">
        <f t="shared" si="70"/>
        <v>41121.982777777775</v>
      </c>
      <c r="D559" s="33">
        <f t="shared" si="65"/>
        <v>41121.958333333336</v>
      </c>
      <c r="E559" s="37">
        <f t="shared" si="66"/>
        <v>23</v>
      </c>
      <c r="F559" s="33">
        <f t="shared" si="67"/>
        <v>41122</v>
      </c>
      <c r="G559" s="66" t="s">
        <v>16</v>
      </c>
      <c r="H559" s="57">
        <f t="shared" si="69"/>
        <v>1</v>
      </c>
      <c r="I559" s="66">
        <v>6.72</v>
      </c>
      <c r="J559" s="66">
        <v>79.7</v>
      </c>
      <c r="K559" s="57">
        <v>1</v>
      </c>
      <c r="L559" s="57">
        <v>2</v>
      </c>
      <c r="M559" s="57">
        <f>VLOOKUP(L559,'Stratification Schemes'!$J$2:$L$3,2,TRUE)</f>
        <v>9.59</v>
      </c>
      <c r="N559" s="57">
        <f>VLOOKUP(L559,'Stratification Schemes'!$J$2:$L$3,3,TRUE)</f>
        <v>10.42</v>
      </c>
      <c r="O559" s="57">
        <f t="shared" si="68"/>
        <v>2</v>
      </c>
      <c r="P559" s="57" t="s">
        <v>38</v>
      </c>
    </row>
    <row r="560" spans="1:16" s="57" customFormat="1" x14ac:dyDescent="0.25">
      <c r="A560" s="60">
        <v>41121</v>
      </c>
      <c r="B560" s="2">
        <v>0.98957175925925922</v>
      </c>
      <c r="C560" s="33">
        <f t="shared" si="70"/>
        <v>41121.989571759259</v>
      </c>
      <c r="D560" s="33">
        <f t="shared" si="65"/>
        <v>41121.958333333336</v>
      </c>
      <c r="E560" s="37">
        <f t="shared" si="66"/>
        <v>23</v>
      </c>
      <c r="F560" s="33">
        <f t="shared" si="67"/>
        <v>41122</v>
      </c>
      <c r="G560" s="66" t="s">
        <v>16</v>
      </c>
      <c r="H560" s="57">
        <f t="shared" si="69"/>
        <v>1</v>
      </c>
      <c r="I560" s="66">
        <v>1.76</v>
      </c>
      <c r="J560" s="66">
        <v>94.8</v>
      </c>
      <c r="K560" s="66">
        <v>1</v>
      </c>
      <c r="L560" s="66">
        <v>2</v>
      </c>
      <c r="M560" s="66">
        <f>VLOOKUP(L560,'Stratification Schemes'!$J$2:$L$3,2,TRUE)</f>
        <v>9.59</v>
      </c>
      <c r="N560" s="66">
        <f>VLOOKUP(L560,'Stratification Schemes'!$J$2:$L$3,3,TRUE)</f>
        <v>10.42</v>
      </c>
      <c r="O560" s="66">
        <f t="shared" si="68"/>
        <v>2</v>
      </c>
      <c r="P560" s="66" t="s">
        <v>38</v>
      </c>
    </row>
    <row r="561" spans="1:16" s="57" customFormat="1" x14ac:dyDescent="0.25">
      <c r="A561" s="60">
        <v>41122</v>
      </c>
      <c r="B561" s="2">
        <v>9.2592592592592588E-5</v>
      </c>
      <c r="C561" s="33">
        <f t="shared" si="70"/>
        <v>41122.000092592592</v>
      </c>
      <c r="D561" s="33">
        <f t="shared" si="65"/>
        <v>41122</v>
      </c>
      <c r="E561" s="37">
        <f t="shared" si="66"/>
        <v>0</v>
      </c>
      <c r="F561" s="33">
        <f t="shared" si="67"/>
        <v>41122</v>
      </c>
      <c r="G561" s="66" t="s">
        <v>16</v>
      </c>
      <c r="H561" s="57">
        <f t="shared" si="69"/>
        <v>1</v>
      </c>
      <c r="I561" s="66">
        <v>1.73</v>
      </c>
      <c r="J561" s="66">
        <v>84.5</v>
      </c>
      <c r="K561" s="57">
        <v>1</v>
      </c>
      <c r="L561" s="57">
        <v>2</v>
      </c>
      <c r="M561" s="57">
        <f>VLOOKUP(L561,'Stratification Schemes'!$J$2:$L$3,2,TRUE)</f>
        <v>9.59</v>
      </c>
      <c r="N561" s="57">
        <f>VLOOKUP(L561,'Stratification Schemes'!$J$2:$L$3,3,TRUE)</f>
        <v>10.42</v>
      </c>
      <c r="O561" s="57">
        <f t="shared" si="68"/>
        <v>2</v>
      </c>
      <c r="P561" s="57" t="s">
        <v>38</v>
      </c>
    </row>
    <row r="562" spans="1:16" s="57" customFormat="1" x14ac:dyDescent="0.25">
      <c r="A562" s="60">
        <v>41122</v>
      </c>
      <c r="B562" s="2">
        <v>5.0694444444444441E-3</v>
      </c>
      <c r="C562" s="33">
        <f t="shared" si="70"/>
        <v>41122.005069444444</v>
      </c>
      <c r="D562" s="33">
        <f t="shared" si="65"/>
        <v>41122</v>
      </c>
      <c r="E562" s="37">
        <f t="shared" si="66"/>
        <v>0</v>
      </c>
      <c r="F562" s="33">
        <f t="shared" si="67"/>
        <v>41122</v>
      </c>
      <c r="G562" s="66" t="s">
        <v>16</v>
      </c>
      <c r="H562" s="57">
        <f t="shared" si="69"/>
        <v>1</v>
      </c>
      <c r="I562" s="66">
        <v>3.87</v>
      </c>
      <c r="J562" s="66">
        <v>90.1</v>
      </c>
      <c r="K562" s="57">
        <v>1</v>
      </c>
      <c r="L562" s="57">
        <v>2</v>
      </c>
      <c r="M562" s="57">
        <f>VLOOKUP(L562,'Stratification Schemes'!$J$2:$L$3,2,TRUE)</f>
        <v>9.59</v>
      </c>
      <c r="N562" s="57">
        <f>VLOOKUP(L562,'Stratification Schemes'!$J$2:$L$3,3,TRUE)</f>
        <v>10.42</v>
      </c>
      <c r="O562" s="57">
        <f t="shared" si="68"/>
        <v>2</v>
      </c>
      <c r="P562" s="57" t="s">
        <v>38</v>
      </c>
    </row>
    <row r="563" spans="1:16" s="57" customFormat="1" x14ac:dyDescent="0.25">
      <c r="A563" s="60">
        <v>41122</v>
      </c>
      <c r="B563" s="2">
        <v>5.4050925925925924E-3</v>
      </c>
      <c r="C563" s="33">
        <f t="shared" si="70"/>
        <v>41122.00540509259</v>
      </c>
      <c r="D563" s="33">
        <f t="shared" si="65"/>
        <v>41122</v>
      </c>
      <c r="E563" s="37">
        <f t="shared" si="66"/>
        <v>0</v>
      </c>
      <c r="F563" s="33">
        <f t="shared" si="67"/>
        <v>41122</v>
      </c>
      <c r="G563" s="66" t="s">
        <v>16</v>
      </c>
      <c r="H563" s="57">
        <f t="shared" si="69"/>
        <v>1</v>
      </c>
      <c r="I563" s="66">
        <v>3.8</v>
      </c>
      <c r="J563" s="66">
        <v>68.400000000000006</v>
      </c>
      <c r="K563" s="57">
        <v>1</v>
      </c>
      <c r="L563" s="57">
        <v>2</v>
      </c>
      <c r="M563" s="57">
        <f>VLOOKUP(L563,'Stratification Schemes'!$J$2:$L$3,2,TRUE)</f>
        <v>9.59</v>
      </c>
      <c r="N563" s="57">
        <f>VLOOKUP(L563,'Stratification Schemes'!$J$2:$L$3,3,TRUE)</f>
        <v>10.42</v>
      </c>
      <c r="O563" s="57">
        <f t="shared" si="68"/>
        <v>2</v>
      </c>
      <c r="P563" s="57" t="s">
        <v>38</v>
      </c>
    </row>
    <row r="564" spans="1:16" s="57" customFormat="1" x14ac:dyDescent="0.25">
      <c r="A564" s="60">
        <v>41122</v>
      </c>
      <c r="B564" s="2">
        <v>6.3310185185185197E-3</v>
      </c>
      <c r="C564" s="33">
        <f t="shared" si="70"/>
        <v>41122.006331018521</v>
      </c>
      <c r="D564" s="33">
        <f t="shared" si="65"/>
        <v>41122</v>
      </c>
      <c r="E564" s="37">
        <f t="shared" si="66"/>
        <v>0</v>
      </c>
      <c r="F564" s="33">
        <f t="shared" si="67"/>
        <v>41122</v>
      </c>
      <c r="G564" s="66" t="s">
        <v>16</v>
      </c>
      <c r="H564" s="57">
        <f t="shared" si="69"/>
        <v>1</v>
      </c>
      <c r="I564" s="66">
        <v>5.73</v>
      </c>
      <c r="J564" s="66">
        <v>57.5</v>
      </c>
      <c r="K564" s="57">
        <v>1</v>
      </c>
      <c r="L564" s="57">
        <v>2</v>
      </c>
      <c r="M564" s="57">
        <f>VLOOKUP(L564,'Stratification Schemes'!$J$2:$L$3,2,TRUE)</f>
        <v>9.59</v>
      </c>
      <c r="N564" s="57">
        <f>VLOOKUP(L564,'Stratification Schemes'!$J$2:$L$3,3,TRUE)</f>
        <v>10.42</v>
      </c>
      <c r="O564" s="57">
        <f t="shared" si="68"/>
        <v>2</v>
      </c>
      <c r="P564" s="57" t="s">
        <v>38</v>
      </c>
    </row>
    <row r="565" spans="1:16" s="57" customFormat="1" x14ac:dyDescent="0.25">
      <c r="A565" s="60">
        <v>41122</v>
      </c>
      <c r="B565" s="2">
        <v>1.0069444444444445E-2</v>
      </c>
      <c r="C565" s="33">
        <f t="shared" si="70"/>
        <v>41122.010069444441</v>
      </c>
      <c r="D565" s="33">
        <f t="shared" si="65"/>
        <v>41122</v>
      </c>
      <c r="E565" s="37">
        <f t="shared" si="66"/>
        <v>0</v>
      </c>
      <c r="F565" s="33">
        <f t="shared" si="67"/>
        <v>41122</v>
      </c>
      <c r="G565" s="66" t="s">
        <v>16</v>
      </c>
      <c r="H565" s="57">
        <f t="shared" si="69"/>
        <v>1</v>
      </c>
      <c r="I565" s="66">
        <v>1.23</v>
      </c>
      <c r="J565" s="66">
        <v>77.5</v>
      </c>
      <c r="K565" s="66">
        <v>1</v>
      </c>
      <c r="L565" s="66">
        <v>2</v>
      </c>
      <c r="M565" s="66">
        <f>VLOOKUP(L565,'Stratification Schemes'!$J$2:$L$3,2,TRUE)</f>
        <v>9.59</v>
      </c>
      <c r="N565" s="66">
        <f>VLOOKUP(L565,'Stratification Schemes'!$J$2:$L$3,3,TRUE)</f>
        <v>10.42</v>
      </c>
      <c r="O565" s="66">
        <f t="shared" si="68"/>
        <v>2</v>
      </c>
      <c r="P565" s="66" t="s">
        <v>38</v>
      </c>
    </row>
    <row r="566" spans="1:16" s="57" customFormat="1" x14ac:dyDescent="0.25">
      <c r="A566" s="60">
        <v>41122</v>
      </c>
      <c r="B566" s="2">
        <v>2.7129629629629632E-2</v>
      </c>
      <c r="C566" s="33">
        <f t="shared" si="70"/>
        <v>41122.027129629627</v>
      </c>
      <c r="D566" s="33">
        <f t="shared" si="65"/>
        <v>41122</v>
      </c>
      <c r="E566" s="37">
        <f t="shared" si="66"/>
        <v>0</v>
      </c>
      <c r="F566" s="33">
        <f t="shared" si="67"/>
        <v>41122</v>
      </c>
      <c r="G566" s="66" t="s">
        <v>16</v>
      </c>
      <c r="H566" s="57">
        <f t="shared" si="69"/>
        <v>1</v>
      </c>
      <c r="I566" s="66">
        <v>2.1</v>
      </c>
      <c r="J566" s="66">
        <v>78.2</v>
      </c>
      <c r="K566" s="57">
        <v>1</v>
      </c>
      <c r="L566" s="57">
        <v>2</v>
      </c>
      <c r="M566" s="57">
        <f>VLOOKUP(L566,'Stratification Schemes'!$J$2:$L$3,2,TRUE)</f>
        <v>9.59</v>
      </c>
      <c r="N566" s="57">
        <f>VLOOKUP(L566,'Stratification Schemes'!$J$2:$L$3,3,TRUE)</f>
        <v>10.42</v>
      </c>
      <c r="O566" s="57">
        <f t="shared" si="68"/>
        <v>2</v>
      </c>
      <c r="P566" s="57" t="s">
        <v>38</v>
      </c>
    </row>
    <row r="567" spans="1:16" s="57" customFormat="1" x14ac:dyDescent="0.25">
      <c r="A567" s="60">
        <v>41122</v>
      </c>
      <c r="B567" s="2">
        <v>2.7291666666666662E-2</v>
      </c>
      <c r="C567" s="33">
        <f t="shared" si="70"/>
        <v>41122.027291666665</v>
      </c>
      <c r="D567" s="33">
        <f t="shared" si="65"/>
        <v>41122</v>
      </c>
      <c r="E567" s="37">
        <f t="shared" si="66"/>
        <v>0</v>
      </c>
      <c r="F567" s="33">
        <f t="shared" si="67"/>
        <v>41122</v>
      </c>
      <c r="G567" s="66" t="s">
        <v>16</v>
      </c>
      <c r="H567" s="57">
        <f t="shared" si="69"/>
        <v>1</v>
      </c>
      <c r="I567" s="66">
        <v>1.53</v>
      </c>
      <c r="J567" s="66">
        <v>87.7</v>
      </c>
      <c r="K567" s="57">
        <v>1</v>
      </c>
      <c r="L567" s="57">
        <v>2</v>
      </c>
      <c r="M567" s="57">
        <f>VLOOKUP(L567,'Stratification Schemes'!$J$2:$L$3,2,TRUE)</f>
        <v>9.59</v>
      </c>
      <c r="N567" s="57">
        <f>VLOOKUP(L567,'Stratification Schemes'!$J$2:$L$3,3,TRUE)</f>
        <v>10.42</v>
      </c>
      <c r="O567" s="57">
        <f t="shared" si="68"/>
        <v>2</v>
      </c>
      <c r="P567" s="57" t="s">
        <v>38</v>
      </c>
    </row>
    <row r="568" spans="1:16" s="57" customFormat="1" x14ac:dyDescent="0.25">
      <c r="A568" s="60">
        <v>41122</v>
      </c>
      <c r="B568" s="2">
        <v>4.5416666666666668E-2</v>
      </c>
      <c r="C568" s="33">
        <f t="shared" si="70"/>
        <v>41122.045416666668</v>
      </c>
      <c r="D568" s="33">
        <f t="shared" si="65"/>
        <v>41122.041666666664</v>
      </c>
      <c r="E568" s="37">
        <f t="shared" si="66"/>
        <v>1</v>
      </c>
      <c r="F568" s="33">
        <f t="shared" si="67"/>
        <v>41122</v>
      </c>
      <c r="G568" s="66" t="s">
        <v>16</v>
      </c>
      <c r="H568" s="57">
        <f t="shared" si="69"/>
        <v>1</v>
      </c>
      <c r="I568" s="66">
        <v>1.37</v>
      </c>
      <c r="J568" s="66">
        <v>89.8</v>
      </c>
      <c r="K568" s="57">
        <v>1</v>
      </c>
      <c r="L568" s="57">
        <v>2</v>
      </c>
      <c r="M568" s="57">
        <f>VLOOKUP(L568,'Stratification Schemes'!$J$2:$L$3,2,TRUE)</f>
        <v>9.59</v>
      </c>
      <c r="N568" s="57">
        <f>VLOOKUP(L568,'Stratification Schemes'!$J$2:$L$3,3,TRUE)</f>
        <v>10.42</v>
      </c>
      <c r="O568" s="57">
        <f t="shared" si="68"/>
        <v>2</v>
      </c>
      <c r="P568" s="57" t="s">
        <v>38</v>
      </c>
    </row>
    <row r="569" spans="1:16" s="57" customFormat="1" x14ac:dyDescent="0.25">
      <c r="A569" s="60">
        <v>41122</v>
      </c>
      <c r="B569" s="2">
        <v>4.7245370370370375E-2</v>
      </c>
      <c r="C569" s="33">
        <f t="shared" si="70"/>
        <v>41122.04724537037</v>
      </c>
      <c r="D569" s="33">
        <f t="shared" si="65"/>
        <v>41122.041666666664</v>
      </c>
      <c r="E569" s="37">
        <f t="shared" si="66"/>
        <v>1</v>
      </c>
      <c r="F569" s="33">
        <f t="shared" si="67"/>
        <v>41122</v>
      </c>
      <c r="G569" s="66" t="s">
        <v>16</v>
      </c>
      <c r="H569" s="57">
        <f t="shared" si="69"/>
        <v>1</v>
      </c>
      <c r="I569" s="66">
        <v>1.88</v>
      </c>
      <c r="J569" s="66">
        <v>81.599999999999994</v>
      </c>
      <c r="K569" s="66">
        <v>1</v>
      </c>
      <c r="L569" s="66">
        <v>2</v>
      </c>
      <c r="M569" s="66">
        <f>VLOOKUP(L569,'Stratification Schemes'!$J$2:$L$3,2,TRUE)</f>
        <v>9.59</v>
      </c>
      <c r="N569" s="66">
        <f>VLOOKUP(L569,'Stratification Schemes'!$J$2:$L$3,3,TRUE)</f>
        <v>10.42</v>
      </c>
      <c r="O569" s="66">
        <f t="shared" si="68"/>
        <v>2</v>
      </c>
      <c r="P569" s="66" t="s">
        <v>38</v>
      </c>
    </row>
    <row r="570" spans="1:16" s="57" customFormat="1" x14ac:dyDescent="0.25">
      <c r="A570" s="60">
        <v>41122</v>
      </c>
      <c r="B570" s="2">
        <v>5.0914351851851856E-2</v>
      </c>
      <c r="C570" s="33">
        <f t="shared" si="70"/>
        <v>41122.05091435185</v>
      </c>
      <c r="D570" s="33">
        <f t="shared" si="65"/>
        <v>41122.041666666664</v>
      </c>
      <c r="E570" s="37">
        <f t="shared" si="66"/>
        <v>1</v>
      </c>
      <c r="F570" s="33">
        <f t="shared" si="67"/>
        <v>41122</v>
      </c>
      <c r="G570" s="66" t="s">
        <v>16</v>
      </c>
      <c r="H570" s="57">
        <f t="shared" si="69"/>
        <v>1</v>
      </c>
      <c r="I570" s="66">
        <v>1.46</v>
      </c>
      <c r="J570" s="66">
        <v>96</v>
      </c>
      <c r="K570" s="66">
        <v>1</v>
      </c>
      <c r="L570" s="66">
        <v>2</v>
      </c>
      <c r="M570" s="66">
        <f>VLOOKUP(L570,'Stratification Schemes'!$J$2:$L$3,2,TRUE)</f>
        <v>9.59</v>
      </c>
      <c r="N570" s="66">
        <f>VLOOKUP(L570,'Stratification Schemes'!$J$2:$L$3,3,TRUE)</f>
        <v>10.42</v>
      </c>
      <c r="O570" s="66">
        <f t="shared" si="68"/>
        <v>2</v>
      </c>
      <c r="P570" s="66" t="s">
        <v>38</v>
      </c>
    </row>
    <row r="571" spans="1:16" s="57" customFormat="1" x14ac:dyDescent="0.25">
      <c r="A571" s="60">
        <v>41122</v>
      </c>
      <c r="B571" s="2">
        <v>6.548611111111112E-2</v>
      </c>
      <c r="C571" s="33">
        <f t="shared" si="70"/>
        <v>41122.065486111111</v>
      </c>
      <c r="D571" s="33">
        <f t="shared" si="65"/>
        <v>41122.041666666664</v>
      </c>
      <c r="E571" s="37">
        <f t="shared" si="66"/>
        <v>1</v>
      </c>
      <c r="F571" s="33">
        <f t="shared" si="67"/>
        <v>41122.125</v>
      </c>
      <c r="G571" s="66" t="s">
        <v>16</v>
      </c>
      <c r="H571" s="57">
        <f t="shared" si="69"/>
        <v>1</v>
      </c>
      <c r="I571" s="66">
        <v>2.1800000000000002</v>
      </c>
      <c r="J571" s="66">
        <v>87</v>
      </c>
      <c r="K571" s="57">
        <v>1</v>
      </c>
      <c r="L571" s="57">
        <v>2</v>
      </c>
      <c r="M571" s="57">
        <f>VLOOKUP(L571,'Stratification Schemes'!$J$2:$L$3,2,TRUE)</f>
        <v>9.59</v>
      </c>
      <c r="N571" s="57">
        <f>VLOOKUP(L571,'Stratification Schemes'!$J$2:$L$3,3,TRUE)</f>
        <v>10.42</v>
      </c>
      <c r="O571" s="57">
        <f t="shared" si="68"/>
        <v>2</v>
      </c>
      <c r="P571" s="57" t="s">
        <v>38</v>
      </c>
    </row>
    <row r="572" spans="1:16" s="57" customFormat="1" x14ac:dyDescent="0.25">
      <c r="A572" s="60">
        <v>41122</v>
      </c>
      <c r="B572" s="2">
        <v>6.6041666666666665E-2</v>
      </c>
      <c r="C572" s="33">
        <f t="shared" si="70"/>
        <v>41122.066041666665</v>
      </c>
      <c r="D572" s="33">
        <f t="shared" si="65"/>
        <v>41122.041666666664</v>
      </c>
      <c r="E572" s="37">
        <f t="shared" si="66"/>
        <v>1</v>
      </c>
      <c r="F572" s="33">
        <f t="shared" si="67"/>
        <v>41122.125</v>
      </c>
      <c r="G572" s="66" t="s">
        <v>16</v>
      </c>
      <c r="H572" s="57">
        <f t="shared" si="69"/>
        <v>1</v>
      </c>
      <c r="I572" s="66">
        <v>2.09</v>
      </c>
      <c r="J572" s="66">
        <v>82.7</v>
      </c>
      <c r="K572" s="57">
        <v>1</v>
      </c>
      <c r="L572" s="57">
        <v>2</v>
      </c>
      <c r="M572" s="57">
        <f>VLOOKUP(L572,'Stratification Schemes'!$J$2:$L$3,2,TRUE)</f>
        <v>9.59</v>
      </c>
      <c r="N572" s="57">
        <f>VLOOKUP(L572,'Stratification Schemes'!$J$2:$L$3,3,TRUE)</f>
        <v>10.42</v>
      </c>
      <c r="O572" s="57">
        <f t="shared" si="68"/>
        <v>2</v>
      </c>
      <c r="P572" s="57" t="s">
        <v>38</v>
      </c>
    </row>
    <row r="573" spans="1:16" s="57" customFormat="1" x14ac:dyDescent="0.25">
      <c r="A573" s="60">
        <v>41122</v>
      </c>
      <c r="B573" s="2">
        <v>6.6458333333333341E-2</v>
      </c>
      <c r="C573" s="33">
        <f t="shared" si="70"/>
        <v>41122.066458333335</v>
      </c>
      <c r="D573" s="33">
        <f t="shared" si="65"/>
        <v>41122.041666666664</v>
      </c>
      <c r="E573" s="37">
        <f t="shared" si="66"/>
        <v>1</v>
      </c>
      <c r="F573" s="33">
        <f t="shared" si="67"/>
        <v>41122.125</v>
      </c>
      <c r="G573" s="66" t="s">
        <v>16</v>
      </c>
      <c r="H573" s="57">
        <f t="shared" si="69"/>
        <v>1</v>
      </c>
      <c r="I573" s="66">
        <v>2.1800000000000002</v>
      </c>
      <c r="J573" s="66">
        <v>88.7</v>
      </c>
      <c r="K573" s="57">
        <v>1</v>
      </c>
      <c r="L573" s="57">
        <v>2</v>
      </c>
      <c r="M573" s="57">
        <f>VLOOKUP(L573,'Stratification Schemes'!$J$2:$L$3,2,TRUE)</f>
        <v>9.59</v>
      </c>
      <c r="N573" s="57">
        <f>VLOOKUP(L573,'Stratification Schemes'!$J$2:$L$3,3,TRUE)</f>
        <v>10.42</v>
      </c>
      <c r="O573" s="57">
        <f t="shared" si="68"/>
        <v>2</v>
      </c>
      <c r="P573" s="57" t="s">
        <v>38</v>
      </c>
    </row>
    <row r="574" spans="1:16" s="57" customFormat="1" x14ac:dyDescent="0.25">
      <c r="A574" s="60">
        <v>41122</v>
      </c>
      <c r="B574" s="2">
        <v>8.5520833333333338E-2</v>
      </c>
      <c r="C574" s="33">
        <f t="shared" si="70"/>
        <v>41122.085520833331</v>
      </c>
      <c r="D574" s="33">
        <f t="shared" si="65"/>
        <v>41122.083333333336</v>
      </c>
      <c r="E574" s="37">
        <f t="shared" si="66"/>
        <v>2</v>
      </c>
      <c r="F574" s="33">
        <f t="shared" si="67"/>
        <v>41122.125</v>
      </c>
      <c r="G574" s="66" t="s">
        <v>16</v>
      </c>
      <c r="H574" s="57">
        <f t="shared" si="69"/>
        <v>1</v>
      </c>
      <c r="I574" s="66">
        <v>2.88</v>
      </c>
      <c r="J574" s="66">
        <v>84.6</v>
      </c>
      <c r="K574" s="57">
        <v>1</v>
      </c>
      <c r="L574" s="57">
        <v>2</v>
      </c>
      <c r="M574" s="57">
        <f>VLOOKUP(L574,'Stratification Schemes'!$J$2:$L$3,2,TRUE)</f>
        <v>9.59</v>
      </c>
      <c r="N574" s="57">
        <f>VLOOKUP(L574,'Stratification Schemes'!$J$2:$L$3,3,TRUE)</f>
        <v>10.42</v>
      </c>
      <c r="O574" s="57">
        <f t="shared" si="68"/>
        <v>2</v>
      </c>
      <c r="P574" s="57" t="s">
        <v>38</v>
      </c>
    </row>
    <row r="575" spans="1:16" s="57" customFormat="1" x14ac:dyDescent="0.25">
      <c r="A575" s="14">
        <v>41122</v>
      </c>
      <c r="B575" s="13">
        <v>9.9999999999999992E-2</v>
      </c>
      <c r="C575" s="33">
        <f>A575+B575</f>
        <v>41122.1</v>
      </c>
      <c r="D575" s="33">
        <f t="shared" si="65"/>
        <v>41122.083333333336</v>
      </c>
      <c r="E575" s="37">
        <f t="shared" si="66"/>
        <v>2</v>
      </c>
      <c r="F575" s="33">
        <f t="shared" si="67"/>
        <v>41122.125</v>
      </c>
      <c r="G575" s="66" t="s">
        <v>16</v>
      </c>
      <c r="H575" s="57">
        <f t="shared" si="69"/>
        <v>1</v>
      </c>
      <c r="I575" s="66">
        <v>17.48</v>
      </c>
      <c r="J575" s="66">
        <v>66.599999999999994</v>
      </c>
      <c r="K575" s="57">
        <v>2</v>
      </c>
      <c r="L575" s="57">
        <v>2</v>
      </c>
      <c r="M575" s="57">
        <f>VLOOKUP(L575,'Stratification Schemes'!$J$2:$L$3,2,TRUE)</f>
        <v>9.59</v>
      </c>
      <c r="N575" s="57">
        <f>VLOOKUP(L575,'Stratification Schemes'!$J$2:$L$3,3,TRUE)</f>
        <v>10.42</v>
      </c>
      <c r="O575" s="57">
        <f t="shared" si="68"/>
        <v>2</v>
      </c>
      <c r="P575" s="57" t="s">
        <v>38</v>
      </c>
    </row>
    <row r="576" spans="1:16" s="57" customFormat="1" x14ac:dyDescent="0.25">
      <c r="A576" s="60">
        <v>41122</v>
      </c>
      <c r="B576" s="2">
        <v>0.10512731481481481</v>
      </c>
      <c r="C576" s="33">
        <f t="shared" ref="C576:C608" si="71">B576+A576</f>
        <v>41122.105127314811</v>
      </c>
      <c r="D576" s="33">
        <f t="shared" si="65"/>
        <v>41122.083333333336</v>
      </c>
      <c r="E576" s="37">
        <f t="shared" si="66"/>
        <v>2</v>
      </c>
      <c r="F576" s="33">
        <f t="shared" si="67"/>
        <v>41122.125</v>
      </c>
      <c r="G576" s="66" t="s">
        <v>16</v>
      </c>
      <c r="H576" s="57">
        <f t="shared" si="69"/>
        <v>1</v>
      </c>
      <c r="I576" s="66">
        <v>1.78</v>
      </c>
      <c r="J576" s="66">
        <v>80.599999999999994</v>
      </c>
      <c r="K576" s="57">
        <v>1</v>
      </c>
      <c r="L576" s="57">
        <v>2</v>
      </c>
      <c r="M576" s="57">
        <f>VLOOKUP(L576,'Stratification Schemes'!$J$2:$L$3,2,TRUE)</f>
        <v>9.59</v>
      </c>
      <c r="N576" s="57">
        <f>VLOOKUP(L576,'Stratification Schemes'!$J$2:$L$3,3,TRUE)</f>
        <v>10.42</v>
      </c>
      <c r="O576" s="57">
        <f t="shared" si="68"/>
        <v>2</v>
      </c>
      <c r="P576" s="57" t="s">
        <v>38</v>
      </c>
    </row>
    <row r="577" spans="1:16" s="57" customFormat="1" x14ac:dyDescent="0.25">
      <c r="A577" s="60">
        <v>41122</v>
      </c>
      <c r="B577" s="2">
        <v>0.11020833333333334</v>
      </c>
      <c r="C577" s="33">
        <f t="shared" si="71"/>
        <v>41122.110208333332</v>
      </c>
      <c r="D577" s="33">
        <f t="shared" si="65"/>
        <v>41122.083333333336</v>
      </c>
      <c r="E577" s="37">
        <f t="shared" si="66"/>
        <v>2</v>
      </c>
      <c r="F577" s="33">
        <f t="shared" si="67"/>
        <v>41122.125</v>
      </c>
      <c r="G577" s="66" t="s">
        <v>16</v>
      </c>
      <c r="H577" s="57">
        <f t="shared" si="69"/>
        <v>1</v>
      </c>
      <c r="I577" s="66">
        <v>2.0099999999999998</v>
      </c>
      <c r="J577" s="66">
        <v>92.4</v>
      </c>
      <c r="K577" s="57">
        <v>1</v>
      </c>
      <c r="L577" s="57">
        <v>2</v>
      </c>
      <c r="M577" s="57">
        <f>VLOOKUP(L577,'Stratification Schemes'!$J$2:$L$3,2,TRUE)</f>
        <v>9.59</v>
      </c>
      <c r="N577" s="57">
        <f>VLOOKUP(L577,'Stratification Schemes'!$J$2:$L$3,3,TRUE)</f>
        <v>10.42</v>
      </c>
      <c r="O577" s="57">
        <f t="shared" si="68"/>
        <v>2</v>
      </c>
      <c r="P577" s="57" t="s">
        <v>38</v>
      </c>
    </row>
    <row r="578" spans="1:16" s="57" customFormat="1" x14ac:dyDescent="0.25">
      <c r="A578" s="60">
        <v>41122</v>
      </c>
      <c r="B578" s="2">
        <v>0.11200231481481482</v>
      </c>
      <c r="C578" s="33">
        <f t="shared" si="71"/>
        <v>41122.112002314818</v>
      </c>
      <c r="D578" s="33">
        <f t="shared" ref="D578:D641" si="72">A578+(1/24)*E578</f>
        <v>41122.083333333336</v>
      </c>
      <c r="E578" s="37">
        <f t="shared" ref="E578:E641" si="73">VALUE(TEXT(C578,"hh"))</f>
        <v>2</v>
      </c>
      <c r="F578" s="33">
        <f t="shared" ref="F578:F641" si="74">MROUND(C578,0.125)</f>
        <v>41122.125</v>
      </c>
      <c r="G578" s="66" t="s">
        <v>16</v>
      </c>
      <c r="H578" s="57">
        <f t="shared" si="69"/>
        <v>1</v>
      </c>
      <c r="I578" s="66">
        <v>2.08</v>
      </c>
      <c r="J578" s="66">
        <v>77</v>
      </c>
      <c r="K578" s="57">
        <v>1</v>
      </c>
      <c r="L578" s="57">
        <v>2</v>
      </c>
      <c r="M578" s="57">
        <f>VLOOKUP(L578,'Stratification Schemes'!$J$2:$L$3,2,TRUE)</f>
        <v>9.59</v>
      </c>
      <c r="N578" s="57">
        <f>VLOOKUP(L578,'Stratification Schemes'!$J$2:$L$3,3,TRUE)</f>
        <v>10.42</v>
      </c>
      <c r="O578" s="57">
        <f t="shared" ref="O578:O641" si="75">IF(AND(I578&gt;M578,I578&lt;N578),1*H578,2*H578)</f>
        <v>2</v>
      </c>
      <c r="P578" s="57" t="s">
        <v>38</v>
      </c>
    </row>
    <row r="579" spans="1:16" s="57" customFormat="1" x14ac:dyDescent="0.25">
      <c r="A579" s="60">
        <v>41122</v>
      </c>
      <c r="B579" s="2">
        <v>0.12555555555555556</v>
      </c>
      <c r="C579" s="33">
        <f t="shared" si="71"/>
        <v>41122.125555555554</v>
      </c>
      <c r="D579" s="33">
        <f t="shared" si="72"/>
        <v>41122.125</v>
      </c>
      <c r="E579" s="37">
        <f t="shared" si="73"/>
        <v>3</v>
      </c>
      <c r="F579" s="33">
        <f t="shared" si="74"/>
        <v>41122.125</v>
      </c>
      <c r="G579" s="66" t="s">
        <v>16</v>
      </c>
      <c r="H579" s="57">
        <f t="shared" ref="H579:H642" si="76">IF(G579="Up", 1, -1)</f>
        <v>1</v>
      </c>
      <c r="I579" s="66">
        <v>2.2599999999999998</v>
      </c>
      <c r="J579" s="66">
        <v>69.8</v>
      </c>
      <c r="K579" s="57">
        <v>1</v>
      </c>
      <c r="L579" s="57">
        <v>2</v>
      </c>
      <c r="M579" s="57">
        <f>VLOOKUP(L579,'Stratification Schemes'!$J$2:$L$3,2,TRUE)</f>
        <v>9.59</v>
      </c>
      <c r="N579" s="57">
        <f>VLOOKUP(L579,'Stratification Schemes'!$J$2:$L$3,3,TRUE)</f>
        <v>10.42</v>
      </c>
      <c r="O579" s="57">
        <f t="shared" si="75"/>
        <v>2</v>
      </c>
      <c r="P579" s="57" t="s">
        <v>38</v>
      </c>
    </row>
    <row r="580" spans="1:16" s="57" customFormat="1" x14ac:dyDescent="0.25">
      <c r="A580" s="60">
        <v>41122</v>
      </c>
      <c r="B580" s="2">
        <v>0.1474074074074074</v>
      </c>
      <c r="C580" s="33">
        <f t="shared" si="71"/>
        <v>41122.147407407407</v>
      </c>
      <c r="D580" s="33">
        <f t="shared" si="72"/>
        <v>41122.125</v>
      </c>
      <c r="E580" s="37">
        <f t="shared" si="73"/>
        <v>3</v>
      </c>
      <c r="F580" s="33">
        <f t="shared" si="74"/>
        <v>41122.125</v>
      </c>
      <c r="G580" s="66" t="s">
        <v>16</v>
      </c>
      <c r="H580" s="57">
        <f t="shared" si="76"/>
        <v>1</v>
      </c>
      <c r="I580" s="66">
        <v>3.98</v>
      </c>
      <c r="J580" s="66">
        <v>66.900000000000006</v>
      </c>
      <c r="K580" s="57">
        <v>1</v>
      </c>
      <c r="L580" s="57">
        <v>2</v>
      </c>
      <c r="M580" s="57">
        <f>VLOOKUP(L580,'Stratification Schemes'!$J$2:$L$3,2,TRUE)</f>
        <v>9.59</v>
      </c>
      <c r="N580" s="57">
        <f>VLOOKUP(L580,'Stratification Schemes'!$J$2:$L$3,3,TRUE)</f>
        <v>10.42</v>
      </c>
      <c r="O580" s="57">
        <f t="shared" si="75"/>
        <v>2</v>
      </c>
      <c r="P580" s="57" t="s">
        <v>38</v>
      </c>
    </row>
    <row r="581" spans="1:16" s="57" customFormat="1" x14ac:dyDescent="0.25">
      <c r="A581" s="60">
        <v>41122</v>
      </c>
      <c r="B581" s="2">
        <v>0.21450231481481483</v>
      </c>
      <c r="C581" s="33">
        <f t="shared" si="71"/>
        <v>41122.214502314811</v>
      </c>
      <c r="D581" s="33">
        <f t="shared" si="72"/>
        <v>41122.208333333336</v>
      </c>
      <c r="E581" s="37">
        <f t="shared" si="73"/>
        <v>5</v>
      </c>
      <c r="F581" s="33">
        <f t="shared" si="74"/>
        <v>41122.25</v>
      </c>
      <c r="G581" s="66" t="s">
        <v>16</v>
      </c>
      <c r="H581" s="57">
        <f t="shared" si="76"/>
        <v>1</v>
      </c>
      <c r="I581" s="66">
        <v>2.4700000000000002</v>
      </c>
      <c r="J581" s="66">
        <v>95.9</v>
      </c>
      <c r="K581" s="57">
        <v>1</v>
      </c>
      <c r="L581" s="57">
        <v>2</v>
      </c>
      <c r="M581" s="57">
        <f>VLOOKUP(L581,'Stratification Schemes'!$J$2:$L$3,2,TRUE)</f>
        <v>9.59</v>
      </c>
      <c r="N581" s="57">
        <f>VLOOKUP(L581,'Stratification Schemes'!$J$2:$L$3,3,TRUE)</f>
        <v>10.42</v>
      </c>
      <c r="O581" s="57">
        <f t="shared" si="75"/>
        <v>2</v>
      </c>
      <c r="P581" s="57" t="s">
        <v>38</v>
      </c>
    </row>
    <row r="582" spans="1:16" s="57" customFormat="1" x14ac:dyDescent="0.25">
      <c r="A582" s="60">
        <v>41122</v>
      </c>
      <c r="B582" s="2">
        <v>0.23914351851851853</v>
      </c>
      <c r="C582" s="33">
        <f t="shared" si="71"/>
        <v>41122.23914351852</v>
      </c>
      <c r="D582" s="33">
        <f t="shared" si="72"/>
        <v>41122.208333333336</v>
      </c>
      <c r="E582" s="37">
        <f t="shared" si="73"/>
        <v>5</v>
      </c>
      <c r="F582" s="33">
        <f t="shared" si="74"/>
        <v>41122.25</v>
      </c>
      <c r="G582" s="66" t="s">
        <v>16</v>
      </c>
      <c r="H582" s="57">
        <f t="shared" si="76"/>
        <v>1</v>
      </c>
      <c r="I582" s="66">
        <v>2.15</v>
      </c>
      <c r="J582" s="66">
        <v>85.1</v>
      </c>
      <c r="K582" s="57">
        <v>1</v>
      </c>
      <c r="L582" s="57">
        <v>2</v>
      </c>
      <c r="M582" s="57">
        <f>VLOOKUP(L582,'Stratification Schemes'!$J$2:$L$3,2,TRUE)</f>
        <v>9.59</v>
      </c>
      <c r="N582" s="57">
        <f>VLOOKUP(L582,'Stratification Schemes'!$J$2:$L$3,3,TRUE)</f>
        <v>10.42</v>
      </c>
      <c r="O582" s="57">
        <f t="shared" si="75"/>
        <v>2</v>
      </c>
      <c r="P582" s="57" t="s">
        <v>38</v>
      </c>
    </row>
    <row r="583" spans="1:16" s="57" customFormat="1" x14ac:dyDescent="0.25">
      <c r="A583" s="60">
        <v>41122</v>
      </c>
      <c r="B583" s="2">
        <v>0.25608796296296293</v>
      </c>
      <c r="C583" s="33">
        <f t="shared" si="71"/>
        <v>41122.25608796296</v>
      </c>
      <c r="D583" s="33">
        <f t="shared" si="72"/>
        <v>41122.25</v>
      </c>
      <c r="E583" s="37">
        <f t="shared" si="73"/>
        <v>6</v>
      </c>
      <c r="F583" s="33">
        <f t="shared" si="74"/>
        <v>41122.25</v>
      </c>
      <c r="G583" s="66" t="s">
        <v>16</v>
      </c>
      <c r="H583" s="57">
        <f t="shared" si="76"/>
        <v>1</v>
      </c>
      <c r="I583" s="66">
        <v>8.82</v>
      </c>
      <c r="J583" s="66">
        <v>70.2</v>
      </c>
      <c r="K583" s="57">
        <v>1</v>
      </c>
      <c r="L583" s="57">
        <v>2</v>
      </c>
      <c r="M583" s="57">
        <f>VLOOKUP(L583,'Stratification Schemes'!$J$2:$L$3,2,TRUE)</f>
        <v>9.59</v>
      </c>
      <c r="N583" s="57">
        <f>VLOOKUP(L583,'Stratification Schemes'!$J$2:$L$3,3,TRUE)</f>
        <v>10.42</v>
      </c>
      <c r="O583" s="57">
        <f t="shared" si="75"/>
        <v>2</v>
      </c>
      <c r="P583" s="57" t="s">
        <v>38</v>
      </c>
    </row>
    <row r="584" spans="1:16" s="57" customFormat="1" x14ac:dyDescent="0.25">
      <c r="A584" s="60">
        <v>41122</v>
      </c>
      <c r="B584" s="2">
        <v>0.27423611111111112</v>
      </c>
      <c r="C584" s="33">
        <f t="shared" si="71"/>
        <v>41122.274236111109</v>
      </c>
      <c r="D584" s="33">
        <f t="shared" si="72"/>
        <v>41122.25</v>
      </c>
      <c r="E584" s="37">
        <f t="shared" si="73"/>
        <v>6</v>
      </c>
      <c r="F584" s="33">
        <f t="shared" si="74"/>
        <v>41122.25</v>
      </c>
      <c r="G584" s="66" t="s">
        <v>16</v>
      </c>
      <c r="H584" s="57">
        <f t="shared" si="76"/>
        <v>1</v>
      </c>
      <c r="I584" s="66">
        <v>1.82</v>
      </c>
      <c r="J584" s="66">
        <v>84.9</v>
      </c>
      <c r="K584" s="57">
        <v>1</v>
      </c>
      <c r="L584" s="57">
        <v>2</v>
      </c>
      <c r="M584" s="57">
        <f>VLOOKUP(L584,'Stratification Schemes'!$J$2:$L$3,2,TRUE)</f>
        <v>9.59</v>
      </c>
      <c r="N584" s="57">
        <f>VLOOKUP(L584,'Stratification Schemes'!$J$2:$L$3,3,TRUE)</f>
        <v>10.42</v>
      </c>
      <c r="O584" s="57">
        <f t="shared" si="75"/>
        <v>2</v>
      </c>
      <c r="P584" s="57" t="s">
        <v>38</v>
      </c>
    </row>
    <row r="585" spans="1:16" s="57" customFormat="1" x14ac:dyDescent="0.25">
      <c r="A585" s="60">
        <v>41122</v>
      </c>
      <c r="B585" s="2">
        <v>0.29646990740740742</v>
      </c>
      <c r="C585" s="33">
        <f t="shared" si="71"/>
        <v>41122.296469907407</v>
      </c>
      <c r="D585" s="33">
        <f t="shared" si="72"/>
        <v>41122.291666666664</v>
      </c>
      <c r="E585" s="37">
        <f t="shared" si="73"/>
        <v>7</v>
      </c>
      <c r="F585" s="33">
        <f t="shared" si="74"/>
        <v>41122.25</v>
      </c>
      <c r="G585" s="66" t="s">
        <v>16</v>
      </c>
      <c r="H585" s="57">
        <f t="shared" si="76"/>
        <v>1</v>
      </c>
      <c r="I585" s="66">
        <v>9.41</v>
      </c>
      <c r="J585" s="66">
        <v>69.400000000000006</v>
      </c>
      <c r="K585" s="57">
        <v>1</v>
      </c>
      <c r="L585" s="57">
        <v>2</v>
      </c>
      <c r="M585" s="57">
        <f>VLOOKUP(L585,'Stratification Schemes'!$J$2:$L$3,2,TRUE)</f>
        <v>9.59</v>
      </c>
      <c r="N585" s="57">
        <f>VLOOKUP(L585,'Stratification Schemes'!$J$2:$L$3,3,TRUE)</f>
        <v>10.42</v>
      </c>
      <c r="O585" s="57">
        <f t="shared" si="75"/>
        <v>2</v>
      </c>
      <c r="P585" s="57" t="s">
        <v>38</v>
      </c>
    </row>
    <row r="586" spans="1:16" s="57" customFormat="1" x14ac:dyDescent="0.25">
      <c r="A586" s="60">
        <v>41122</v>
      </c>
      <c r="B586" s="2">
        <v>0.31420138888888888</v>
      </c>
      <c r="C586" s="33">
        <f t="shared" si="71"/>
        <v>41122.314201388886</v>
      </c>
      <c r="D586" s="33">
        <f t="shared" si="72"/>
        <v>41122.291666666664</v>
      </c>
      <c r="E586" s="37">
        <f t="shared" si="73"/>
        <v>7</v>
      </c>
      <c r="F586" s="33">
        <f t="shared" si="74"/>
        <v>41122.375</v>
      </c>
      <c r="G586" s="66" t="s">
        <v>16</v>
      </c>
      <c r="H586" s="57">
        <f t="shared" si="76"/>
        <v>1</v>
      </c>
      <c r="I586" s="66">
        <v>3.52</v>
      </c>
      <c r="J586" s="66">
        <v>68</v>
      </c>
      <c r="K586" s="57">
        <v>1</v>
      </c>
      <c r="L586" s="57">
        <v>2</v>
      </c>
      <c r="M586" s="57">
        <f>VLOOKUP(L586,'Stratification Schemes'!$J$2:$L$3,2,TRUE)</f>
        <v>9.59</v>
      </c>
      <c r="N586" s="57">
        <f>VLOOKUP(L586,'Stratification Schemes'!$J$2:$L$3,3,TRUE)</f>
        <v>10.42</v>
      </c>
      <c r="O586" s="57">
        <f t="shared" si="75"/>
        <v>2</v>
      </c>
      <c r="P586" s="57" t="s">
        <v>38</v>
      </c>
    </row>
    <row r="587" spans="1:16" s="57" customFormat="1" x14ac:dyDescent="0.25">
      <c r="A587" s="60">
        <v>41122</v>
      </c>
      <c r="B587" s="2">
        <v>0.34340277777777778</v>
      </c>
      <c r="C587" s="33">
        <f t="shared" si="71"/>
        <v>41122.343402777777</v>
      </c>
      <c r="D587" s="33">
        <f t="shared" si="72"/>
        <v>41122.333333333336</v>
      </c>
      <c r="E587" s="37">
        <f t="shared" si="73"/>
        <v>8</v>
      </c>
      <c r="F587" s="33">
        <f t="shared" si="74"/>
        <v>41122.375</v>
      </c>
      <c r="G587" s="66" t="s">
        <v>16</v>
      </c>
      <c r="H587" s="57">
        <f t="shared" si="76"/>
        <v>1</v>
      </c>
      <c r="I587" s="66">
        <v>3.73</v>
      </c>
      <c r="J587" s="66">
        <v>79</v>
      </c>
      <c r="K587" s="57">
        <v>1</v>
      </c>
      <c r="L587" s="57">
        <v>2</v>
      </c>
      <c r="M587" s="57">
        <f>VLOOKUP(L587,'Stratification Schemes'!$J$2:$L$3,2,TRUE)</f>
        <v>9.59</v>
      </c>
      <c r="N587" s="57">
        <f>VLOOKUP(L587,'Stratification Schemes'!$J$2:$L$3,3,TRUE)</f>
        <v>10.42</v>
      </c>
      <c r="O587" s="57">
        <f t="shared" si="75"/>
        <v>2</v>
      </c>
      <c r="P587" s="57" t="s">
        <v>38</v>
      </c>
    </row>
    <row r="588" spans="1:16" s="57" customFormat="1" x14ac:dyDescent="0.25">
      <c r="A588" s="60">
        <v>41122</v>
      </c>
      <c r="B588" s="2">
        <v>0.35748842592592589</v>
      </c>
      <c r="C588" s="33">
        <f t="shared" si="71"/>
        <v>41122.357488425929</v>
      </c>
      <c r="D588" s="33">
        <f t="shared" si="72"/>
        <v>41122.333333333336</v>
      </c>
      <c r="E588" s="37">
        <f t="shared" si="73"/>
        <v>8</v>
      </c>
      <c r="F588" s="33">
        <f t="shared" si="74"/>
        <v>41122.375</v>
      </c>
      <c r="G588" s="66" t="s">
        <v>16</v>
      </c>
      <c r="H588" s="57">
        <f t="shared" si="76"/>
        <v>1</v>
      </c>
      <c r="I588" s="66">
        <v>1.1399999999999999</v>
      </c>
      <c r="J588" s="66">
        <v>87.4</v>
      </c>
      <c r="K588" s="57">
        <v>1</v>
      </c>
      <c r="L588" s="57">
        <v>2</v>
      </c>
      <c r="M588" s="57">
        <f>VLOOKUP(L588,'Stratification Schemes'!$J$2:$L$3,2,TRUE)</f>
        <v>9.59</v>
      </c>
      <c r="N588" s="57">
        <f>VLOOKUP(L588,'Stratification Schemes'!$J$2:$L$3,3,TRUE)</f>
        <v>10.42</v>
      </c>
      <c r="O588" s="57">
        <f t="shared" si="75"/>
        <v>2</v>
      </c>
      <c r="P588" s="57" t="s">
        <v>38</v>
      </c>
    </row>
    <row r="589" spans="1:16" s="57" customFormat="1" x14ac:dyDescent="0.25">
      <c r="A589" s="60">
        <v>41122</v>
      </c>
      <c r="B589" s="2">
        <v>0.36085648148148147</v>
      </c>
      <c r="C589" s="33">
        <f t="shared" si="71"/>
        <v>41122.360856481479</v>
      </c>
      <c r="D589" s="33">
        <f t="shared" si="72"/>
        <v>41122.333333333336</v>
      </c>
      <c r="E589" s="37">
        <f t="shared" si="73"/>
        <v>8</v>
      </c>
      <c r="F589" s="33">
        <f t="shared" si="74"/>
        <v>41122.375</v>
      </c>
      <c r="G589" s="66" t="s">
        <v>16</v>
      </c>
      <c r="H589" s="57">
        <f t="shared" si="76"/>
        <v>1</v>
      </c>
      <c r="I589" s="66">
        <v>5.36</v>
      </c>
      <c r="J589" s="66">
        <v>62.5</v>
      </c>
      <c r="K589" s="57">
        <v>1</v>
      </c>
      <c r="L589" s="57">
        <v>2</v>
      </c>
      <c r="M589" s="57">
        <f>VLOOKUP(L589,'Stratification Schemes'!$J$2:$L$3,2,TRUE)</f>
        <v>9.59</v>
      </c>
      <c r="N589" s="57">
        <f>VLOOKUP(L589,'Stratification Schemes'!$J$2:$L$3,3,TRUE)</f>
        <v>10.42</v>
      </c>
      <c r="O589" s="57">
        <f t="shared" si="75"/>
        <v>2</v>
      </c>
      <c r="P589" s="57" t="s">
        <v>38</v>
      </c>
    </row>
    <row r="590" spans="1:16" s="57" customFormat="1" x14ac:dyDescent="0.25">
      <c r="A590" s="60">
        <v>41122</v>
      </c>
      <c r="B590" s="2">
        <v>0.3767361111111111</v>
      </c>
      <c r="C590" s="33">
        <f t="shared" si="71"/>
        <v>41122.376736111109</v>
      </c>
      <c r="D590" s="33">
        <f t="shared" si="72"/>
        <v>41122.375</v>
      </c>
      <c r="E590" s="37">
        <f t="shared" si="73"/>
        <v>9</v>
      </c>
      <c r="F590" s="33">
        <f t="shared" si="74"/>
        <v>41122.375</v>
      </c>
      <c r="G590" s="66" t="s">
        <v>16</v>
      </c>
      <c r="H590" s="57">
        <f t="shared" si="76"/>
        <v>1</v>
      </c>
      <c r="I590" s="66">
        <v>1.96</v>
      </c>
      <c r="J590" s="66">
        <v>75.099999999999994</v>
      </c>
      <c r="K590" s="57">
        <v>1</v>
      </c>
      <c r="L590" s="57">
        <v>2</v>
      </c>
      <c r="M590" s="57">
        <f>VLOOKUP(L590,'Stratification Schemes'!$J$2:$L$3,2,TRUE)</f>
        <v>9.59</v>
      </c>
      <c r="N590" s="57">
        <f>VLOOKUP(L590,'Stratification Schemes'!$J$2:$L$3,3,TRUE)</f>
        <v>10.42</v>
      </c>
      <c r="O590" s="57">
        <f t="shared" si="75"/>
        <v>2</v>
      </c>
      <c r="P590" s="57" t="s">
        <v>38</v>
      </c>
    </row>
    <row r="591" spans="1:16" s="57" customFormat="1" x14ac:dyDescent="0.25">
      <c r="A591" s="60">
        <v>41122</v>
      </c>
      <c r="B591" s="2">
        <v>0.37825231481481486</v>
      </c>
      <c r="C591" s="33">
        <f t="shared" si="71"/>
        <v>41122.378252314818</v>
      </c>
      <c r="D591" s="33">
        <f t="shared" si="72"/>
        <v>41122.375</v>
      </c>
      <c r="E591" s="37">
        <f t="shared" si="73"/>
        <v>9</v>
      </c>
      <c r="F591" s="33">
        <f t="shared" si="74"/>
        <v>41122.375</v>
      </c>
      <c r="G591" s="66" t="s">
        <v>16</v>
      </c>
      <c r="H591" s="57">
        <f t="shared" si="76"/>
        <v>1</v>
      </c>
      <c r="I591" s="66">
        <v>2.63</v>
      </c>
      <c r="J591" s="66">
        <v>72.3</v>
      </c>
      <c r="K591" s="66">
        <v>1</v>
      </c>
      <c r="L591" s="66">
        <v>2</v>
      </c>
      <c r="M591" s="66">
        <f>VLOOKUP(L591,'Stratification Schemes'!$J$2:$L$3,2,TRUE)</f>
        <v>9.59</v>
      </c>
      <c r="N591" s="66">
        <f>VLOOKUP(L591,'Stratification Schemes'!$J$2:$L$3,3,TRUE)</f>
        <v>10.42</v>
      </c>
      <c r="O591" s="66">
        <f t="shared" si="75"/>
        <v>2</v>
      </c>
      <c r="P591" s="66" t="s">
        <v>38</v>
      </c>
    </row>
    <row r="592" spans="1:16" s="57" customFormat="1" x14ac:dyDescent="0.25">
      <c r="A592" s="60">
        <v>41122</v>
      </c>
      <c r="B592" s="2">
        <v>0.38164351851851852</v>
      </c>
      <c r="C592" s="33">
        <f t="shared" si="71"/>
        <v>41122.381643518522</v>
      </c>
      <c r="D592" s="33">
        <f t="shared" si="72"/>
        <v>41122.375</v>
      </c>
      <c r="E592" s="37">
        <f t="shared" si="73"/>
        <v>9</v>
      </c>
      <c r="F592" s="33">
        <f t="shared" si="74"/>
        <v>41122.375</v>
      </c>
      <c r="G592" s="66" t="s">
        <v>16</v>
      </c>
      <c r="H592" s="57">
        <f t="shared" si="76"/>
        <v>1</v>
      </c>
      <c r="I592" s="66">
        <v>2.56</v>
      </c>
      <c r="J592" s="66">
        <v>80.099999999999994</v>
      </c>
      <c r="K592" s="57">
        <v>1</v>
      </c>
      <c r="L592" s="57">
        <v>2</v>
      </c>
      <c r="M592" s="57">
        <f>VLOOKUP(L592,'Stratification Schemes'!$J$2:$L$3,2,TRUE)</f>
        <v>9.59</v>
      </c>
      <c r="N592" s="57">
        <f>VLOOKUP(L592,'Stratification Schemes'!$J$2:$L$3,3,TRUE)</f>
        <v>10.42</v>
      </c>
      <c r="O592" s="57">
        <f t="shared" si="75"/>
        <v>2</v>
      </c>
      <c r="P592" s="57" t="s">
        <v>38</v>
      </c>
    </row>
    <row r="593" spans="1:19" s="57" customFormat="1" x14ac:dyDescent="0.25">
      <c r="A593" s="60">
        <v>41122</v>
      </c>
      <c r="B593" s="2">
        <v>0.38224537037037037</v>
      </c>
      <c r="C593" s="33">
        <f t="shared" si="71"/>
        <v>41122.382245370369</v>
      </c>
      <c r="D593" s="33">
        <f t="shared" si="72"/>
        <v>41122.375</v>
      </c>
      <c r="E593" s="37">
        <f t="shared" si="73"/>
        <v>9</v>
      </c>
      <c r="F593" s="33">
        <f t="shared" si="74"/>
        <v>41122.375</v>
      </c>
      <c r="G593" s="66" t="s">
        <v>16</v>
      </c>
      <c r="H593" s="57">
        <f t="shared" si="76"/>
        <v>1</v>
      </c>
      <c r="I593" s="66">
        <v>1.85</v>
      </c>
      <c r="J593" s="66">
        <v>100.6</v>
      </c>
      <c r="K593" s="57">
        <v>1</v>
      </c>
      <c r="L593" s="57">
        <v>2</v>
      </c>
      <c r="M593" s="57">
        <f>VLOOKUP(L593,'Stratification Schemes'!$J$2:$L$3,2,TRUE)</f>
        <v>9.59</v>
      </c>
      <c r="N593" s="57">
        <f>VLOOKUP(L593,'Stratification Schemes'!$J$2:$L$3,3,TRUE)</f>
        <v>10.42</v>
      </c>
      <c r="O593" s="57">
        <f t="shared" si="75"/>
        <v>2</v>
      </c>
      <c r="P593" s="57" t="s">
        <v>38</v>
      </c>
    </row>
    <row r="594" spans="1:19" s="57" customFormat="1" x14ac:dyDescent="0.25">
      <c r="A594" s="60">
        <v>41122</v>
      </c>
      <c r="B594" s="2">
        <v>0.38469907407407411</v>
      </c>
      <c r="C594" s="33">
        <f t="shared" si="71"/>
        <v>41122.384699074071</v>
      </c>
      <c r="D594" s="33">
        <f t="shared" si="72"/>
        <v>41122.375</v>
      </c>
      <c r="E594" s="37">
        <f t="shared" si="73"/>
        <v>9</v>
      </c>
      <c r="F594" s="33">
        <f t="shared" si="74"/>
        <v>41122.375</v>
      </c>
      <c r="G594" s="66" t="s">
        <v>16</v>
      </c>
      <c r="H594" s="57">
        <f t="shared" si="76"/>
        <v>1</v>
      </c>
      <c r="I594" s="66">
        <v>1.45</v>
      </c>
      <c r="J594" s="66">
        <v>90.4</v>
      </c>
      <c r="K594" s="57">
        <v>1</v>
      </c>
      <c r="L594" s="57">
        <v>2</v>
      </c>
      <c r="M594" s="57">
        <f>VLOOKUP(L594,'Stratification Schemes'!$J$2:$L$3,2,TRUE)</f>
        <v>9.59</v>
      </c>
      <c r="N594" s="57">
        <f>VLOOKUP(L594,'Stratification Schemes'!$J$2:$L$3,3,TRUE)</f>
        <v>10.42</v>
      </c>
      <c r="O594" s="57">
        <f t="shared" si="75"/>
        <v>2</v>
      </c>
      <c r="P594" s="57" t="s">
        <v>38</v>
      </c>
    </row>
    <row r="595" spans="1:19" s="57" customFormat="1" x14ac:dyDescent="0.25">
      <c r="A595" s="60">
        <v>41122</v>
      </c>
      <c r="B595" s="2">
        <v>0.39649305555555553</v>
      </c>
      <c r="C595" s="33">
        <f t="shared" si="71"/>
        <v>41122.396493055552</v>
      </c>
      <c r="D595" s="33">
        <f t="shared" si="72"/>
        <v>41122.375</v>
      </c>
      <c r="E595" s="37">
        <f t="shared" si="73"/>
        <v>9</v>
      </c>
      <c r="F595" s="33">
        <f t="shared" si="74"/>
        <v>41122.375</v>
      </c>
      <c r="G595" s="66" t="s">
        <v>16</v>
      </c>
      <c r="H595" s="57">
        <f t="shared" si="76"/>
        <v>1</v>
      </c>
      <c r="I595" s="66">
        <v>8.2799999999999994</v>
      </c>
      <c r="J595" s="66">
        <v>64.400000000000006</v>
      </c>
      <c r="K595" s="57">
        <v>1</v>
      </c>
      <c r="L595" s="57">
        <v>2</v>
      </c>
      <c r="M595" s="57">
        <f>VLOOKUP(L595,'Stratification Schemes'!$J$2:$L$3,2,TRUE)</f>
        <v>9.59</v>
      </c>
      <c r="N595" s="57">
        <f>VLOOKUP(L595,'Stratification Schemes'!$J$2:$L$3,3,TRUE)</f>
        <v>10.42</v>
      </c>
      <c r="O595" s="57">
        <f t="shared" si="75"/>
        <v>2</v>
      </c>
      <c r="P595" s="57" t="s">
        <v>38</v>
      </c>
    </row>
    <row r="596" spans="1:19" s="57" customFormat="1" x14ac:dyDescent="0.25">
      <c r="A596" s="60">
        <v>41122</v>
      </c>
      <c r="B596" s="2">
        <v>0.39694444444444449</v>
      </c>
      <c r="C596" s="33">
        <f t="shared" si="71"/>
        <v>41122.396944444445</v>
      </c>
      <c r="D596" s="33">
        <f t="shared" si="72"/>
        <v>41122.375</v>
      </c>
      <c r="E596" s="37">
        <f t="shared" si="73"/>
        <v>9</v>
      </c>
      <c r="F596" s="33">
        <f t="shared" si="74"/>
        <v>41122.375</v>
      </c>
      <c r="G596" s="66" t="s">
        <v>16</v>
      </c>
      <c r="H596" s="57">
        <f t="shared" si="76"/>
        <v>1</v>
      </c>
      <c r="I596" s="66">
        <v>1.77</v>
      </c>
      <c r="J596" s="66">
        <v>99.6</v>
      </c>
      <c r="K596" s="66">
        <v>1</v>
      </c>
      <c r="L596" s="66">
        <v>2</v>
      </c>
      <c r="M596" s="66">
        <f>VLOOKUP(L596,'Stratification Schemes'!$J$2:$L$3,2,TRUE)</f>
        <v>9.59</v>
      </c>
      <c r="N596" s="66">
        <f>VLOOKUP(L596,'Stratification Schemes'!$J$2:$L$3,3,TRUE)</f>
        <v>10.42</v>
      </c>
      <c r="O596" s="66">
        <f t="shared" si="75"/>
        <v>2</v>
      </c>
      <c r="P596" s="66" t="s">
        <v>38</v>
      </c>
    </row>
    <row r="597" spans="1:19" s="57" customFormat="1" x14ac:dyDescent="0.25">
      <c r="A597" s="60">
        <v>41122</v>
      </c>
      <c r="B597" s="2">
        <v>0.39711805555555557</v>
      </c>
      <c r="C597" s="33">
        <f t="shared" si="71"/>
        <v>41122.397118055553</v>
      </c>
      <c r="D597" s="33">
        <f t="shared" si="72"/>
        <v>41122.375</v>
      </c>
      <c r="E597" s="37">
        <f t="shared" si="73"/>
        <v>9</v>
      </c>
      <c r="F597" s="33">
        <f t="shared" si="74"/>
        <v>41122.375</v>
      </c>
      <c r="G597" s="66" t="s">
        <v>16</v>
      </c>
      <c r="H597" s="57">
        <f t="shared" si="76"/>
        <v>1</v>
      </c>
      <c r="I597" s="66">
        <v>4.8499999999999996</v>
      </c>
      <c r="J597" s="66">
        <v>74.599999999999994</v>
      </c>
      <c r="K597" s="66">
        <v>1</v>
      </c>
      <c r="L597" s="66">
        <v>2</v>
      </c>
      <c r="M597" s="66">
        <f>VLOOKUP(L597,'Stratification Schemes'!$J$2:$L$3,2,TRUE)</f>
        <v>9.59</v>
      </c>
      <c r="N597" s="66">
        <f>VLOOKUP(L597,'Stratification Schemes'!$J$2:$L$3,3,TRUE)</f>
        <v>10.42</v>
      </c>
      <c r="O597" s="66">
        <f t="shared" si="75"/>
        <v>2</v>
      </c>
      <c r="P597" s="66" t="s">
        <v>38</v>
      </c>
    </row>
    <row r="598" spans="1:19" s="57" customFormat="1" x14ac:dyDescent="0.25">
      <c r="A598" s="60">
        <v>41122</v>
      </c>
      <c r="B598" s="2">
        <v>0.39769675925925929</v>
      </c>
      <c r="C598" s="33">
        <f t="shared" si="71"/>
        <v>41122.397696759261</v>
      </c>
      <c r="D598" s="33">
        <f t="shared" si="72"/>
        <v>41122.375</v>
      </c>
      <c r="E598" s="37">
        <f t="shared" si="73"/>
        <v>9</v>
      </c>
      <c r="F598" s="33">
        <f t="shared" si="74"/>
        <v>41122.375</v>
      </c>
      <c r="G598" s="66" t="s">
        <v>16</v>
      </c>
      <c r="H598" s="57">
        <f t="shared" si="76"/>
        <v>1</v>
      </c>
      <c r="I598" s="66">
        <v>3.15</v>
      </c>
      <c r="J598" s="66">
        <v>86.4</v>
      </c>
      <c r="K598" s="66">
        <v>1</v>
      </c>
      <c r="L598" s="66">
        <v>2</v>
      </c>
      <c r="M598" s="66">
        <f>VLOOKUP(L598,'Stratification Schemes'!$J$2:$L$3,2,TRUE)</f>
        <v>9.59</v>
      </c>
      <c r="N598" s="66">
        <f>VLOOKUP(L598,'Stratification Schemes'!$J$2:$L$3,3,TRUE)</f>
        <v>10.42</v>
      </c>
      <c r="O598" s="66">
        <f t="shared" si="75"/>
        <v>2</v>
      </c>
      <c r="P598" s="66" t="s">
        <v>38</v>
      </c>
    </row>
    <row r="599" spans="1:19" s="57" customFormat="1" x14ac:dyDescent="0.25">
      <c r="A599" s="60">
        <v>41122</v>
      </c>
      <c r="B599" s="2">
        <v>0.39972222222222226</v>
      </c>
      <c r="C599" s="33">
        <f t="shared" si="71"/>
        <v>41122.399722222224</v>
      </c>
      <c r="D599" s="33">
        <f t="shared" si="72"/>
        <v>41122.375</v>
      </c>
      <c r="E599" s="37">
        <f t="shared" si="73"/>
        <v>9</v>
      </c>
      <c r="F599" s="33">
        <f t="shared" si="74"/>
        <v>41122.375</v>
      </c>
      <c r="G599" s="66" t="s">
        <v>16</v>
      </c>
      <c r="H599" s="57">
        <f t="shared" si="76"/>
        <v>1</v>
      </c>
      <c r="I599" s="66">
        <v>2.5</v>
      </c>
      <c r="J599" s="66">
        <v>84.3</v>
      </c>
      <c r="K599" s="57">
        <v>1</v>
      </c>
      <c r="L599" s="57">
        <v>2</v>
      </c>
      <c r="M599" s="57">
        <f>VLOOKUP(L599,'Stratification Schemes'!$J$2:$L$3,2,TRUE)</f>
        <v>9.59</v>
      </c>
      <c r="N599" s="57">
        <f>VLOOKUP(L599,'Stratification Schemes'!$J$2:$L$3,3,TRUE)</f>
        <v>10.42</v>
      </c>
      <c r="O599" s="57">
        <f t="shared" si="75"/>
        <v>2</v>
      </c>
      <c r="P599" s="57" t="s">
        <v>38</v>
      </c>
    </row>
    <row r="600" spans="1:19" s="57" customFormat="1" x14ac:dyDescent="0.25">
      <c r="A600" s="60">
        <v>41122</v>
      </c>
      <c r="B600" s="2">
        <v>0.42605324074074075</v>
      </c>
      <c r="C600" s="33">
        <f t="shared" si="71"/>
        <v>41122.426053240742</v>
      </c>
      <c r="D600" s="33">
        <f t="shared" si="72"/>
        <v>41122.416666666664</v>
      </c>
      <c r="E600" s="37">
        <f t="shared" si="73"/>
        <v>10</v>
      </c>
      <c r="F600" s="33">
        <f t="shared" si="74"/>
        <v>41122.375</v>
      </c>
      <c r="G600" s="66" t="s">
        <v>16</v>
      </c>
      <c r="H600" s="57">
        <f t="shared" si="76"/>
        <v>1</v>
      </c>
      <c r="I600" s="66">
        <v>2.25</v>
      </c>
      <c r="J600" s="66">
        <v>83.7</v>
      </c>
      <c r="K600" s="57">
        <v>1</v>
      </c>
      <c r="L600" s="57">
        <v>2</v>
      </c>
      <c r="M600" s="57">
        <f>VLOOKUP(L600,'Stratification Schemes'!$J$2:$L$3,2,TRUE)</f>
        <v>9.59</v>
      </c>
      <c r="N600" s="57">
        <f>VLOOKUP(L600,'Stratification Schemes'!$J$2:$L$3,3,TRUE)</f>
        <v>10.42</v>
      </c>
      <c r="O600" s="57">
        <f t="shared" si="75"/>
        <v>2</v>
      </c>
      <c r="P600" s="57" t="s">
        <v>38</v>
      </c>
    </row>
    <row r="601" spans="1:19" s="57" customFormat="1" x14ac:dyDescent="0.25">
      <c r="A601" s="60">
        <v>41122</v>
      </c>
      <c r="B601" s="2">
        <v>0.42631944444444447</v>
      </c>
      <c r="C601" s="33">
        <f t="shared" si="71"/>
        <v>41122.426319444443</v>
      </c>
      <c r="D601" s="33">
        <f t="shared" si="72"/>
        <v>41122.416666666664</v>
      </c>
      <c r="E601" s="37">
        <f t="shared" si="73"/>
        <v>10</v>
      </c>
      <c r="F601" s="33">
        <f t="shared" si="74"/>
        <v>41122.375</v>
      </c>
      <c r="G601" s="66" t="s">
        <v>16</v>
      </c>
      <c r="H601" s="57">
        <f t="shared" si="76"/>
        <v>1</v>
      </c>
      <c r="I601" s="66">
        <v>1.79</v>
      </c>
      <c r="J601" s="66">
        <v>83.7</v>
      </c>
      <c r="K601" s="57">
        <v>1</v>
      </c>
      <c r="L601" s="57">
        <v>2</v>
      </c>
      <c r="M601" s="57">
        <f>VLOOKUP(L601,'Stratification Schemes'!$J$2:$L$3,2,TRUE)</f>
        <v>9.59</v>
      </c>
      <c r="N601" s="57">
        <f>VLOOKUP(L601,'Stratification Schemes'!$J$2:$L$3,3,TRUE)</f>
        <v>10.42</v>
      </c>
      <c r="O601" s="57">
        <f t="shared" si="75"/>
        <v>2</v>
      </c>
      <c r="P601" s="57" t="s">
        <v>38</v>
      </c>
    </row>
    <row r="602" spans="1:19" s="57" customFormat="1" x14ac:dyDescent="0.25">
      <c r="A602" s="60">
        <v>41122</v>
      </c>
      <c r="B602" s="2">
        <v>0.4654861111111111</v>
      </c>
      <c r="C602" s="33">
        <f t="shared" si="71"/>
        <v>41122.465486111112</v>
      </c>
      <c r="D602" s="33">
        <f t="shared" si="72"/>
        <v>41122.458333333336</v>
      </c>
      <c r="E602" s="37">
        <f t="shared" si="73"/>
        <v>11</v>
      </c>
      <c r="F602" s="33">
        <f t="shared" si="74"/>
        <v>41122.5</v>
      </c>
      <c r="G602" s="66" t="s">
        <v>16</v>
      </c>
      <c r="H602" s="57">
        <f t="shared" si="76"/>
        <v>1</v>
      </c>
      <c r="I602" s="66">
        <v>1.59</v>
      </c>
      <c r="J602" s="66">
        <v>88</v>
      </c>
      <c r="K602" s="57">
        <v>1</v>
      </c>
      <c r="L602" s="57">
        <v>2</v>
      </c>
      <c r="M602" s="57">
        <f>VLOOKUP(L602,'Stratification Schemes'!$J$2:$L$3,2,TRUE)</f>
        <v>9.59</v>
      </c>
      <c r="N602" s="57">
        <f>VLOOKUP(L602,'Stratification Schemes'!$J$2:$L$3,3,TRUE)</f>
        <v>10.42</v>
      </c>
      <c r="O602" s="57">
        <f t="shared" si="75"/>
        <v>2</v>
      </c>
      <c r="P602" s="57" t="s">
        <v>38</v>
      </c>
    </row>
    <row r="603" spans="1:19" s="39" customFormat="1" x14ac:dyDescent="0.25">
      <c r="A603" s="60">
        <v>41122</v>
      </c>
      <c r="B603" s="2">
        <v>0.46635416666666668</v>
      </c>
      <c r="C603" s="33">
        <f t="shared" si="71"/>
        <v>41122.466354166667</v>
      </c>
      <c r="D603" s="33">
        <f t="shared" si="72"/>
        <v>41122.458333333336</v>
      </c>
      <c r="E603" s="37">
        <f t="shared" si="73"/>
        <v>11</v>
      </c>
      <c r="F603" s="33">
        <f t="shared" si="74"/>
        <v>41122.5</v>
      </c>
      <c r="G603" s="66" t="s">
        <v>16</v>
      </c>
      <c r="H603" s="65">
        <f t="shared" si="76"/>
        <v>1</v>
      </c>
      <c r="I603" s="66">
        <v>2.66</v>
      </c>
      <c r="J603" s="66">
        <v>81</v>
      </c>
      <c r="K603" s="65">
        <v>1</v>
      </c>
      <c r="L603" s="65">
        <v>2</v>
      </c>
      <c r="M603" s="65">
        <f>VLOOKUP(L603,'Stratification Schemes'!$J$2:$L$3,2,TRUE)</f>
        <v>9.59</v>
      </c>
      <c r="N603" s="65">
        <f>VLOOKUP(L603,'Stratification Schemes'!$J$2:$L$3,3,TRUE)</f>
        <v>10.42</v>
      </c>
      <c r="O603" s="65">
        <f t="shared" si="75"/>
        <v>2</v>
      </c>
      <c r="P603" s="65" t="s">
        <v>38</v>
      </c>
      <c r="Q603" s="66"/>
      <c r="R603" s="66"/>
      <c r="S603" s="66"/>
    </row>
    <row r="604" spans="1:19" s="39" customFormat="1" x14ac:dyDescent="0.25">
      <c r="A604" s="60">
        <v>41122</v>
      </c>
      <c r="B604" s="2">
        <v>0.46836805555555555</v>
      </c>
      <c r="C604" s="33">
        <f t="shared" si="71"/>
        <v>41122.468368055554</v>
      </c>
      <c r="D604" s="33">
        <f t="shared" si="72"/>
        <v>41122.458333333336</v>
      </c>
      <c r="E604" s="37">
        <f t="shared" si="73"/>
        <v>11</v>
      </c>
      <c r="F604" s="33">
        <f t="shared" si="74"/>
        <v>41122.5</v>
      </c>
      <c r="G604" s="66" t="s">
        <v>16</v>
      </c>
      <c r="H604" s="65">
        <f t="shared" si="76"/>
        <v>1</v>
      </c>
      <c r="I604" s="66">
        <v>2.2599999999999998</v>
      </c>
      <c r="J604" s="66">
        <v>75.599999999999994</v>
      </c>
      <c r="K604" s="66">
        <v>1</v>
      </c>
      <c r="L604" s="66">
        <v>2</v>
      </c>
      <c r="M604" s="66">
        <f>VLOOKUP(L604,'Stratification Schemes'!$J$2:$L$3,2,TRUE)</f>
        <v>9.59</v>
      </c>
      <c r="N604" s="66">
        <f>VLOOKUP(L604,'Stratification Schemes'!$J$2:$L$3,3,TRUE)</f>
        <v>10.42</v>
      </c>
      <c r="O604" s="66">
        <f t="shared" si="75"/>
        <v>2</v>
      </c>
      <c r="P604" s="66" t="s">
        <v>38</v>
      </c>
      <c r="Q604" s="66"/>
      <c r="R604" s="66"/>
      <c r="S604" s="66"/>
    </row>
    <row r="605" spans="1:19" x14ac:dyDescent="0.25">
      <c r="A605" s="60">
        <v>41122</v>
      </c>
      <c r="B605" s="2">
        <v>0.4794444444444444</v>
      </c>
      <c r="C605" s="33">
        <f t="shared" si="71"/>
        <v>41122.479444444441</v>
      </c>
      <c r="D605" s="33">
        <f t="shared" si="72"/>
        <v>41122.458333333336</v>
      </c>
      <c r="E605" s="37">
        <f t="shared" si="73"/>
        <v>11</v>
      </c>
      <c r="F605" s="33">
        <f t="shared" si="74"/>
        <v>41122.5</v>
      </c>
      <c r="G605" s="66" t="s">
        <v>16</v>
      </c>
      <c r="H605" s="57">
        <f t="shared" si="76"/>
        <v>1</v>
      </c>
      <c r="I605" s="66">
        <v>1.87</v>
      </c>
      <c r="J605" s="66">
        <v>75.7</v>
      </c>
      <c r="K605" s="66">
        <v>1</v>
      </c>
      <c r="L605" s="66">
        <v>2</v>
      </c>
      <c r="M605" s="66">
        <f>VLOOKUP(L605,'Stratification Schemes'!$J$2:$L$3,2,TRUE)</f>
        <v>9.59</v>
      </c>
      <c r="N605" s="66">
        <f>VLOOKUP(L605,'Stratification Schemes'!$J$2:$L$3,3,TRUE)</f>
        <v>10.42</v>
      </c>
      <c r="O605" s="66">
        <f t="shared" si="75"/>
        <v>2</v>
      </c>
      <c r="P605" s="66" t="s">
        <v>38</v>
      </c>
    </row>
    <row r="606" spans="1:19" x14ac:dyDescent="0.25">
      <c r="A606" s="60">
        <v>41122</v>
      </c>
      <c r="B606" s="2">
        <v>0.48550925925925931</v>
      </c>
      <c r="C606" s="33">
        <f t="shared" si="71"/>
        <v>41122.485509259262</v>
      </c>
      <c r="D606" s="33">
        <f t="shared" si="72"/>
        <v>41122.458333333336</v>
      </c>
      <c r="E606" s="37">
        <f t="shared" si="73"/>
        <v>11</v>
      </c>
      <c r="F606" s="33">
        <f t="shared" si="74"/>
        <v>41122.5</v>
      </c>
      <c r="G606" s="66" t="s">
        <v>16</v>
      </c>
      <c r="H606" s="57">
        <f t="shared" si="76"/>
        <v>1</v>
      </c>
      <c r="I606" s="66">
        <v>3.01</v>
      </c>
      <c r="J606" s="66">
        <v>73.2</v>
      </c>
      <c r="K606" s="66">
        <v>1</v>
      </c>
      <c r="L606" s="66">
        <v>2</v>
      </c>
      <c r="M606" s="66">
        <f>VLOOKUP(L606,'Stratification Schemes'!$J$2:$L$3,2,TRUE)</f>
        <v>9.59</v>
      </c>
      <c r="N606" s="66">
        <f>VLOOKUP(L606,'Stratification Schemes'!$J$2:$L$3,3,TRUE)</f>
        <v>10.42</v>
      </c>
      <c r="O606" s="66">
        <f t="shared" si="75"/>
        <v>2</v>
      </c>
      <c r="P606" s="66" t="s">
        <v>38</v>
      </c>
    </row>
    <row r="607" spans="1:19" x14ac:dyDescent="0.25">
      <c r="A607" s="60">
        <v>41122</v>
      </c>
      <c r="B607" s="2">
        <v>0.50111111111111117</v>
      </c>
      <c r="C607" s="33">
        <f t="shared" si="71"/>
        <v>41122.501111111109</v>
      </c>
      <c r="D607" s="33">
        <f t="shared" si="72"/>
        <v>41122.5</v>
      </c>
      <c r="E607" s="37">
        <f t="shared" si="73"/>
        <v>12</v>
      </c>
      <c r="F607" s="33">
        <f t="shared" si="74"/>
        <v>41122.5</v>
      </c>
      <c r="G607" s="66" t="s">
        <v>16</v>
      </c>
      <c r="H607" s="57">
        <f t="shared" si="76"/>
        <v>1</v>
      </c>
      <c r="I607" s="66">
        <v>1.34</v>
      </c>
      <c r="J607" s="66">
        <v>82.3</v>
      </c>
      <c r="K607" s="56">
        <v>1</v>
      </c>
      <c r="L607" s="56">
        <v>2</v>
      </c>
      <c r="M607" s="40">
        <f>VLOOKUP(L607,'Stratification Schemes'!$J$2:$L$3,2,TRUE)</f>
        <v>9.59</v>
      </c>
      <c r="N607" s="40">
        <f>VLOOKUP(L607,'Stratification Schemes'!$J$2:$L$3,3,TRUE)</f>
        <v>10.42</v>
      </c>
      <c r="O607" s="40">
        <f t="shared" si="75"/>
        <v>2</v>
      </c>
      <c r="P607" s="40" t="s">
        <v>38</v>
      </c>
    </row>
    <row r="608" spans="1:19" x14ac:dyDescent="0.25">
      <c r="A608" s="60">
        <v>41122</v>
      </c>
      <c r="B608" s="2">
        <v>0.52876157407407409</v>
      </c>
      <c r="C608" s="33">
        <f t="shared" si="71"/>
        <v>41122.528761574074</v>
      </c>
      <c r="D608" s="33">
        <f t="shared" si="72"/>
        <v>41122.5</v>
      </c>
      <c r="E608" s="37">
        <f t="shared" si="73"/>
        <v>12</v>
      </c>
      <c r="F608" s="33">
        <f t="shared" si="74"/>
        <v>41122.5</v>
      </c>
      <c r="G608" s="66" t="s">
        <v>16</v>
      </c>
      <c r="H608" s="57">
        <f t="shared" si="76"/>
        <v>1</v>
      </c>
      <c r="I608" s="66">
        <v>2.57</v>
      </c>
      <c r="J608" s="66">
        <v>86.7</v>
      </c>
      <c r="K608" s="56">
        <v>1</v>
      </c>
      <c r="L608" s="56">
        <v>2</v>
      </c>
      <c r="M608" s="40">
        <f>VLOOKUP(L608,'Stratification Schemes'!$J$2:$L$3,2,TRUE)</f>
        <v>9.59</v>
      </c>
      <c r="N608" s="40">
        <f>VLOOKUP(L608,'Stratification Schemes'!$J$2:$L$3,3,TRUE)</f>
        <v>10.42</v>
      </c>
      <c r="O608" s="40">
        <f t="shared" si="75"/>
        <v>2</v>
      </c>
      <c r="P608" s="40" t="s">
        <v>38</v>
      </c>
    </row>
    <row r="609" spans="1:16" x14ac:dyDescent="0.25">
      <c r="A609" s="14">
        <v>41122</v>
      </c>
      <c r="B609" s="13">
        <v>0.53824074074074069</v>
      </c>
      <c r="C609" s="33">
        <f>A609+B609</f>
        <v>41122.538240740738</v>
      </c>
      <c r="D609" s="33">
        <f t="shared" si="72"/>
        <v>41122.5</v>
      </c>
      <c r="E609" s="37">
        <f t="shared" si="73"/>
        <v>12</v>
      </c>
      <c r="F609" s="33">
        <f t="shared" si="74"/>
        <v>41122.5</v>
      </c>
      <c r="G609" s="66" t="s">
        <v>16</v>
      </c>
      <c r="H609" s="57">
        <f t="shared" si="76"/>
        <v>1</v>
      </c>
      <c r="I609" s="66">
        <v>17.36</v>
      </c>
      <c r="J609" s="66">
        <v>75</v>
      </c>
      <c r="K609" s="56">
        <v>2</v>
      </c>
      <c r="L609" s="56">
        <v>2</v>
      </c>
      <c r="M609" s="40">
        <f>VLOOKUP(L609,'Stratification Schemes'!$J$2:$L$3,2,TRUE)</f>
        <v>9.59</v>
      </c>
      <c r="N609" s="40">
        <f>VLOOKUP(L609,'Stratification Schemes'!$J$2:$L$3,3,TRUE)</f>
        <v>10.42</v>
      </c>
      <c r="O609" s="40">
        <f t="shared" si="75"/>
        <v>2</v>
      </c>
      <c r="P609" s="40" t="s">
        <v>38</v>
      </c>
    </row>
    <row r="610" spans="1:16" x14ac:dyDescent="0.25">
      <c r="A610" s="60">
        <v>41122</v>
      </c>
      <c r="B610" s="2">
        <v>0.54584490740740743</v>
      </c>
      <c r="C610" s="33">
        <f t="shared" ref="C610:C641" si="77">B610+A610</f>
        <v>41122.545844907407</v>
      </c>
      <c r="D610" s="33">
        <f t="shared" si="72"/>
        <v>41122.541666666664</v>
      </c>
      <c r="E610" s="37">
        <f t="shared" si="73"/>
        <v>13</v>
      </c>
      <c r="F610" s="33">
        <f t="shared" si="74"/>
        <v>41122.5</v>
      </c>
      <c r="G610" s="66" t="s">
        <v>16</v>
      </c>
      <c r="H610" s="57">
        <f t="shared" si="76"/>
        <v>1</v>
      </c>
      <c r="I610" s="66">
        <v>2.06</v>
      </c>
      <c r="J610" s="66">
        <v>80.3</v>
      </c>
      <c r="K610" s="56">
        <v>1</v>
      </c>
      <c r="L610" s="56">
        <v>2</v>
      </c>
      <c r="M610" s="40">
        <f>VLOOKUP(L610,'Stratification Schemes'!$J$2:$L$3,2,TRUE)</f>
        <v>9.59</v>
      </c>
      <c r="N610" s="40">
        <f>VLOOKUP(L610,'Stratification Schemes'!$J$2:$L$3,3,TRUE)</f>
        <v>10.42</v>
      </c>
      <c r="O610" s="40">
        <f t="shared" si="75"/>
        <v>2</v>
      </c>
      <c r="P610" s="40" t="s">
        <v>38</v>
      </c>
    </row>
    <row r="611" spans="1:16" x14ac:dyDescent="0.25">
      <c r="A611" s="60">
        <v>41122</v>
      </c>
      <c r="B611" s="2">
        <v>0.54653935185185187</v>
      </c>
      <c r="C611" s="33">
        <f t="shared" si="77"/>
        <v>41122.546539351853</v>
      </c>
      <c r="D611" s="33">
        <f t="shared" si="72"/>
        <v>41122.541666666664</v>
      </c>
      <c r="E611" s="37">
        <f t="shared" si="73"/>
        <v>13</v>
      </c>
      <c r="F611" s="33">
        <f t="shared" si="74"/>
        <v>41122.5</v>
      </c>
      <c r="G611" s="66" t="s">
        <v>16</v>
      </c>
      <c r="H611" s="57">
        <f t="shared" si="76"/>
        <v>1</v>
      </c>
      <c r="I611" s="66">
        <v>1.81</v>
      </c>
      <c r="J611" s="66">
        <v>94.1</v>
      </c>
      <c r="K611" s="56">
        <v>1</v>
      </c>
      <c r="L611" s="56">
        <v>2</v>
      </c>
      <c r="M611" s="40">
        <f>VLOOKUP(L611,'Stratification Schemes'!$J$2:$L$3,2,TRUE)</f>
        <v>9.59</v>
      </c>
      <c r="N611" s="40">
        <f>VLOOKUP(L611,'Stratification Schemes'!$J$2:$L$3,3,TRUE)</f>
        <v>10.42</v>
      </c>
      <c r="O611" s="40">
        <f t="shared" si="75"/>
        <v>2</v>
      </c>
      <c r="P611" s="40" t="s">
        <v>38</v>
      </c>
    </row>
    <row r="612" spans="1:16" x14ac:dyDescent="0.25">
      <c r="A612" s="60">
        <v>41122</v>
      </c>
      <c r="B612" s="2">
        <v>0.54710648148148155</v>
      </c>
      <c r="C612" s="33">
        <f t="shared" si="77"/>
        <v>41122.547106481485</v>
      </c>
      <c r="D612" s="33">
        <f t="shared" si="72"/>
        <v>41122.541666666664</v>
      </c>
      <c r="E612" s="37">
        <f t="shared" si="73"/>
        <v>13</v>
      </c>
      <c r="F612" s="33">
        <f t="shared" si="74"/>
        <v>41122.5</v>
      </c>
      <c r="G612" s="66" t="s">
        <v>16</v>
      </c>
      <c r="H612" s="57">
        <f t="shared" si="76"/>
        <v>1</v>
      </c>
      <c r="I612" s="66">
        <v>7.14</v>
      </c>
      <c r="J612" s="66">
        <v>55.2</v>
      </c>
      <c r="K612" s="66">
        <v>1</v>
      </c>
      <c r="L612" s="66">
        <v>2</v>
      </c>
      <c r="M612" s="66">
        <f>VLOOKUP(L612,'Stratification Schemes'!$J$2:$L$3,2,TRUE)</f>
        <v>9.59</v>
      </c>
      <c r="N612" s="66">
        <f>VLOOKUP(L612,'Stratification Schemes'!$J$2:$L$3,3,TRUE)</f>
        <v>10.42</v>
      </c>
      <c r="O612" s="66">
        <f t="shared" si="75"/>
        <v>2</v>
      </c>
      <c r="P612" s="66" t="s">
        <v>38</v>
      </c>
    </row>
    <row r="613" spans="1:16" x14ac:dyDescent="0.25">
      <c r="A613" s="60">
        <v>41122</v>
      </c>
      <c r="B613" s="2">
        <v>0.56836805555555558</v>
      </c>
      <c r="C613" s="33">
        <f t="shared" si="77"/>
        <v>41122.568368055552</v>
      </c>
      <c r="D613" s="33">
        <f t="shared" si="72"/>
        <v>41122.541666666664</v>
      </c>
      <c r="E613" s="37">
        <f t="shared" si="73"/>
        <v>13</v>
      </c>
      <c r="F613" s="33">
        <f t="shared" si="74"/>
        <v>41122.625</v>
      </c>
      <c r="G613" s="66" t="s">
        <v>16</v>
      </c>
      <c r="H613" s="57">
        <f t="shared" si="76"/>
        <v>1</v>
      </c>
      <c r="I613" s="66">
        <v>3.08</v>
      </c>
      <c r="J613" s="66">
        <v>62.6</v>
      </c>
      <c r="K613" s="66">
        <v>1</v>
      </c>
      <c r="L613" s="66">
        <v>2</v>
      </c>
      <c r="M613" s="66">
        <f>VLOOKUP(L613,'Stratification Schemes'!$J$2:$L$3,2,TRUE)</f>
        <v>9.59</v>
      </c>
      <c r="N613" s="66">
        <f>VLOOKUP(L613,'Stratification Schemes'!$J$2:$L$3,3,TRUE)</f>
        <v>10.42</v>
      </c>
      <c r="O613" s="66">
        <f t="shared" si="75"/>
        <v>2</v>
      </c>
      <c r="P613" s="66" t="s">
        <v>38</v>
      </c>
    </row>
    <row r="614" spans="1:16" x14ac:dyDescent="0.25">
      <c r="A614" s="60">
        <v>41122</v>
      </c>
      <c r="B614" s="2">
        <v>0.5685069444444445</v>
      </c>
      <c r="C614" s="33">
        <f t="shared" si="77"/>
        <v>41122.568506944444</v>
      </c>
      <c r="D614" s="33">
        <f t="shared" si="72"/>
        <v>41122.541666666664</v>
      </c>
      <c r="E614" s="37">
        <f t="shared" si="73"/>
        <v>13</v>
      </c>
      <c r="F614" s="33">
        <f t="shared" si="74"/>
        <v>41122.625</v>
      </c>
      <c r="G614" s="66" t="s">
        <v>16</v>
      </c>
      <c r="H614" s="57">
        <f t="shared" si="76"/>
        <v>1</v>
      </c>
      <c r="I614" s="66">
        <v>1.93</v>
      </c>
      <c r="J614" s="66">
        <v>101</v>
      </c>
      <c r="K614" s="66">
        <v>1</v>
      </c>
      <c r="L614" s="66">
        <v>2</v>
      </c>
      <c r="M614" s="66">
        <f>VLOOKUP(L614,'Stratification Schemes'!$J$2:$L$3,2,TRUE)</f>
        <v>9.59</v>
      </c>
      <c r="N614" s="66">
        <f>VLOOKUP(L614,'Stratification Schemes'!$J$2:$L$3,3,TRUE)</f>
        <v>10.42</v>
      </c>
      <c r="O614" s="66">
        <f t="shared" si="75"/>
        <v>2</v>
      </c>
      <c r="P614" s="66" t="s">
        <v>38</v>
      </c>
    </row>
    <row r="615" spans="1:16" x14ac:dyDescent="0.25">
      <c r="A615" s="60">
        <v>41122</v>
      </c>
      <c r="B615" s="2">
        <v>0.57223379629629634</v>
      </c>
      <c r="C615" s="33">
        <f t="shared" si="77"/>
        <v>41122.572233796294</v>
      </c>
      <c r="D615" s="33">
        <f t="shared" si="72"/>
        <v>41122.541666666664</v>
      </c>
      <c r="E615" s="37">
        <f t="shared" si="73"/>
        <v>13</v>
      </c>
      <c r="F615" s="33">
        <f t="shared" si="74"/>
        <v>41122.625</v>
      </c>
      <c r="G615" s="66" t="s">
        <v>16</v>
      </c>
      <c r="H615" s="57">
        <f t="shared" si="76"/>
        <v>1</v>
      </c>
      <c r="I615" s="66">
        <v>2.13</v>
      </c>
      <c r="J615" s="66">
        <v>89.7</v>
      </c>
      <c r="K615" s="56">
        <v>1</v>
      </c>
      <c r="L615" s="56">
        <v>2</v>
      </c>
      <c r="M615" s="40">
        <f>VLOOKUP(L615,'Stratification Schemes'!$J$2:$L$3,2,TRUE)</f>
        <v>9.59</v>
      </c>
      <c r="N615" s="40">
        <f>VLOOKUP(L615,'Stratification Schemes'!$J$2:$L$3,3,TRUE)</f>
        <v>10.42</v>
      </c>
      <c r="O615" s="40">
        <f t="shared" si="75"/>
        <v>2</v>
      </c>
      <c r="P615" s="40" t="s">
        <v>38</v>
      </c>
    </row>
    <row r="616" spans="1:16" x14ac:dyDescent="0.25">
      <c r="A616" s="60">
        <v>41122</v>
      </c>
      <c r="B616" s="2">
        <v>0.5861574074074074</v>
      </c>
      <c r="C616" s="33">
        <f t="shared" si="77"/>
        <v>41122.586157407408</v>
      </c>
      <c r="D616" s="33">
        <f t="shared" si="72"/>
        <v>41122.583333333336</v>
      </c>
      <c r="E616" s="37">
        <f t="shared" si="73"/>
        <v>14</v>
      </c>
      <c r="F616" s="33">
        <f t="shared" si="74"/>
        <v>41122.625</v>
      </c>
      <c r="G616" s="66" t="s">
        <v>16</v>
      </c>
      <c r="H616" s="57">
        <f t="shared" si="76"/>
        <v>1</v>
      </c>
      <c r="I616" s="66">
        <v>1.47</v>
      </c>
      <c r="J616" s="66">
        <v>83.7</v>
      </c>
      <c r="K616" s="56">
        <v>1</v>
      </c>
      <c r="L616" s="56">
        <v>2</v>
      </c>
      <c r="M616" s="40">
        <f>VLOOKUP(L616,'Stratification Schemes'!$J$2:$L$3,2,TRUE)</f>
        <v>9.59</v>
      </c>
      <c r="N616" s="40">
        <f>VLOOKUP(L616,'Stratification Schemes'!$J$2:$L$3,3,TRUE)</f>
        <v>10.42</v>
      </c>
      <c r="O616" s="40">
        <f t="shared" si="75"/>
        <v>2</v>
      </c>
      <c r="P616" s="40" t="s">
        <v>38</v>
      </c>
    </row>
    <row r="617" spans="1:16" x14ac:dyDescent="0.25">
      <c r="A617" s="60">
        <v>41122</v>
      </c>
      <c r="B617" s="2">
        <v>0.59018518518518526</v>
      </c>
      <c r="C617" s="33">
        <f t="shared" si="77"/>
        <v>41122.590185185189</v>
      </c>
      <c r="D617" s="33">
        <f t="shared" si="72"/>
        <v>41122.583333333336</v>
      </c>
      <c r="E617" s="37">
        <f t="shared" si="73"/>
        <v>14</v>
      </c>
      <c r="F617" s="33">
        <f t="shared" si="74"/>
        <v>41122.625</v>
      </c>
      <c r="G617" s="66" t="s">
        <v>16</v>
      </c>
      <c r="H617" s="57">
        <f t="shared" si="76"/>
        <v>1</v>
      </c>
      <c r="I617" s="66">
        <v>1.57</v>
      </c>
      <c r="J617" s="66">
        <v>90.8</v>
      </c>
      <c r="K617" s="56">
        <v>1</v>
      </c>
      <c r="L617" s="56">
        <v>2</v>
      </c>
      <c r="M617" s="40">
        <f>VLOOKUP(L617,'Stratification Schemes'!$J$2:$L$3,2,TRUE)</f>
        <v>9.59</v>
      </c>
      <c r="N617" s="40">
        <f>VLOOKUP(L617,'Stratification Schemes'!$J$2:$L$3,3,TRUE)</f>
        <v>10.42</v>
      </c>
      <c r="O617" s="40">
        <f t="shared" si="75"/>
        <v>2</v>
      </c>
      <c r="P617" s="40" t="s">
        <v>38</v>
      </c>
    </row>
    <row r="618" spans="1:16" x14ac:dyDescent="0.25">
      <c r="A618" s="60">
        <v>41122</v>
      </c>
      <c r="B618" s="2">
        <v>0.59045138888888882</v>
      </c>
      <c r="C618" s="33">
        <f t="shared" si="77"/>
        <v>41122.590451388889</v>
      </c>
      <c r="D618" s="33">
        <f t="shared" si="72"/>
        <v>41122.583333333336</v>
      </c>
      <c r="E618" s="37">
        <f t="shared" si="73"/>
        <v>14</v>
      </c>
      <c r="F618" s="33">
        <f t="shared" si="74"/>
        <v>41122.625</v>
      </c>
      <c r="G618" s="66" t="s">
        <v>16</v>
      </c>
      <c r="H618" s="57">
        <f t="shared" si="76"/>
        <v>1</v>
      </c>
      <c r="I618" s="66">
        <v>2.0699999999999998</v>
      </c>
      <c r="J618" s="66">
        <v>85.9</v>
      </c>
      <c r="K618" s="56">
        <v>1</v>
      </c>
      <c r="L618" s="56">
        <v>2</v>
      </c>
      <c r="M618" s="40">
        <f>VLOOKUP(L618,'Stratification Schemes'!$J$2:$L$3,2,TRUE)</f>
        <v>9.59</v>
      </c>
      <c r="N618" s="40">
        <f>VLOOKUP(L618,'Stratification Schemes'!$J$2:$L$3,3,TRUE)</f>
        <v>10.42</v>
      </c>
      <c r="O618" s="40">
        <f t="shared" si="75"/>
        <v>2</v>
      </c>
      <c r="P618" s="40" t="s">
        <v>38</v>
      </c>
    </row>
    <row r="619" spans="1:16" x14ac:dyDescent="0.25">
      <c r="A619" s="60">
        <v>41122</v>
      </c>
      <c r="B619" s="2">
        <v>0.61047453703703702</v>
      </c>
      <c r="C619" s="33">
        <f t="shared" si="77"/>
        <v>41122.610474537039</v>
      </c>
      <c r="D619" s="33">
        <f t="shared" si="72"/>
        <v>41122.583333333336</v>
      </c>
      <c r="E619" s="37">
        <f t="shared" si="73"/>
        <v>14</v>
      </c>
      <c r="F619" s="33">
        <f t="shared" si="74"/>
        <v>41122.625</v>
      </c>
      <c r="G619" s="66" t="s">
        <v>16</v>
      </c>
      <c r="H619" s="57">
        <f t="shared" si="76"/>
        <v>1</v>
      </c>
      <c r="I619" s="66">
        <v>2.5499999999999998</v>
      </c>
      <c r="J619" s="66">
        <v>89</v>
      </c>
      <c r="K619" s="56">
        <v>1</v>
      </c>
      <c r="L619" s="56">
        <v>2</v>
      </c>
      <c r="M619" s="40">
        <f>VLOOKUP(L619,'Stratification Schemes'!$J$2:$L$3,2,TRUE)</f>
        <v>9.59</v>
      </c>
      <c r="N619" s="40">
        <f>VLOOKUP(L619,'Stratification Schemes'!$J$2:$L$3,3,TRUE)</f>
        <v>10.42</v>
      </c>
      <c r="O619" s="40">
        <f t="shared" si="75"/>
        <v>2</v>
      </c>
      <c r="P619" s="40" t="s">
        <v>38</v>
      </c>
    </row>
    <row r="620" spans="1:16" x14ac:dyDescent="0.25">
      <c r="A620" s="60">
        <v>41122</v>
      </c>
      <c r="B620" s="2">
        <v>0.61172453703703711</v>
      </c>
      <c r="C620" s="33">
        <f t="shared" si="77"/>
        <v>41122.611724537041</v>
      </c>
      <c r="D620" s="33">
        <f t="shared" si="72"/>
        <v>41122.583333333336</v>
      </c>
      <c r="E620" s="37">
        <f t="shared" si="73"/>
        <v>14</v>
      </c>
      <c r="F620" s="33">
        <f t="shared" si="74"/>
        <v>41122.625</v>
      </c>
      <c r="G620" s="66" t="s">
        <v>16</v>
      </c>
      <c r="H620" s="57">
        <f t="shared" si="76"/>
        <v>1</v>
      </c>
      <c r="I620" s="66">
        <v>3.25</v>
      </c>
      <c r="J620" s="66">
        <v>59.2</v>
      </c>
      <c r="K620" s="66">
        <v>1</v>
      </c>
      <c r="L620" s="66">
        <v>2</v>
      </c>
      <c r="M620" s="66">
        <f>VLOOKUP(L620,'Stratification Schemes'!$J$2:$L$3,2,TRUE)</f>
        <v>9.59</v>
      </c>
      <c r="N620" s="66">
        <f>VLOOKUP(L620,'Stratification Schemes'!$J$2:$L$3,3,TRUE)</f>
        <v>10.42</v>
      </c>
      <c r="O620" s="66">
        <f t="shared" si="75"/>
        <v>2</v>
      </c>
      <c r="P620" s="66" t="s">
        <v>38</v>
      </c>
    </row>
    <row r="621" spans="1:16" x14ac:dyDescent="0.25">
      <c r="A621" s="60">
        <v>41122</v>
      </c>
      <c r="B621" s="2">
        <v>0.61196759259259259</v>
      </c>
      <c r="C621" s="33">
        <f t="shared" si="77"/>
        <v>41122.611967592595</v>
      </c>
      <c r="D621" s="33">
        <f t="shared" si="72"/>
        <v>41122.583333333336</v>
      </c>
      <c r="E621" s="37">
        <f t="shared" si="73"/>
        <v>14</v>
      </c>
      <c r="F621" s="33">
        <f t="shared" si="74"/>
        <v>41122.625</v>
      </c>
      <c r="G621" s="66" t="s">
        <v>16</v>
      </c>
      <c r="H621" s="57">
        <f t="shared" si="76"/>
        <v>1</v>
      </c>
      <c r="I621" s="66">
        <v>1.42</v>
      </c>
      <c r="J621" s="66">
        <v>75.400000000000006</v>
      </c>
      <c r="K621" s="56">
        <v>1</v>
      </c>
      <c r="L621" s="56">
        <v>2</v>
      </c>
      <c r="M621" s="40">
        <f>VLOOKUP(L621,'Stratification Schemes'!$J$2:$L$3,2,TRUE)</f>
        <v>9.59</v>
      </c>
      <c r="N621" s="40">
        <f>VLOOKUP(L621,'Stratification Schemes'!$J$2:$L$3,3,TRUE)</f>
        <v>10.42</v>
      </c>
      <c r="O621" s="40">
        <f t="shared" si="75"/>
        <v>2</v>
      </c>
      <c r="P621" s="40" t="s">
        <v>38</v>
      </c>
    </row>
    <row r="622" spans="1:16" x14ac:dyDescent="0.25">
      <c r="A622" s="60">
        <v>41122</v>
      </c>
      <c r="B622" s="2">
        <v>0.614375</v>
      </c>
      <c r="C622" s="33">
        <f t="shared" si="77"/>
        <v>41122.614374999997</v>
      </c>
      <c r="D622" s="33">
        <f t="shared" si="72"/>
        <v>41122.583333333336</v>
      </c>
      <c r="E622" s="37">
        <f t="shared" si="73"/>
        <v>14</v>
      </c>
      <c r="F622" s="33">
        <f t="shared" si="74"/>
        <v>41122.625</v>
      </c>
      <c r="G622" s="66" t="s">
        <v>16</v>
      </c>
      <c r="H622" s="57">
        <f t="shared" si="76"/>
        <v>1</v>
      </c>
      <c r="I622" s="66">
        <v>3.53</v>
      </c>
      <c r="J622" s="66">
        <v>62.1</v>
      </c>
      <c r="K622" s="56">
        <v>1</v>
      </c>
      <c r="L622" s="56">
        <v>2</v>
      </c>
      <c r="M622" s="40">
        <f>VLOOKUP(L622,'Stratification Schemes'!$J$2:$L$3,2,TRUE)</f>
        <v>9.59</v>
      </c>
      <c r="N622" s="40">
        <f>VLOOKUP(L622,'Stratification Schemes'!$J$2:$L$3,3,TRUE)</f>
        <v>10.42</v>
      </c>
      <c r="O622" s="40">
        <f t="shared" si="75"/>
        <v>2</v>
      </c>
      <c r="P622" s="40" t="s">
        <v>38</v>
      </c>
    </row>
    <row r="623" spans="1:16" x14ac:dyDescent="0.25">
      <c r="A623" s="60">
        <v>41122</v>
      </c>
      <c r="B623" s="2">
        <v>0.62872685185185184</v>
      </c>
      <c r="C623" s="33">
        <f t="shared" si="77"/>
        <v>41122.62872685185</v>
      </c>
      <c r="D623" s="33">
        <f t="shared" si="72"/>
        <v>41122.625</v>
      </c>
      <c r="E623" s="37">
        <f t="shared" si="73"/>
        <v>15</v>
      </c>
      <c r="F623" s="33">
        <f t="shared" si="74"/>
        <v>41122.625</v>
      </c>
      <c r="G623" s="66" t="s">
        <v>16</v>
      </c>
      <c r="H623" s="57">
        <f t="shared" si="76"/>
        <v>1</v>
      </c>
      <c r="I623" s="66">
        <v>1.62</v>
      </c>
      <c r="J623" s="66">
        <v>75.599999999999994</v>
      </c>
      <c r="K623" s="56">
        <v>1</v>
      </c>
      <c r="L623" s="56">
        <v>2</v>
      </c>
      <c r="M623" s="40">
        <f>VLOOKUP(L623,'Stratification Schemes'!$J$2:$L$3,2,TRUE)</f>
        <v>9.59</v>
      </c>
      <c r="N623" s="40">
        <f>VLOOKUP(L623,'Stratification Schemes'!$J$2:$L$3,3,TRUE)</f>
        <v>10.42</v>
      </c>
      <c r="O623" s="40">
        <f t="shared" si="75"/>
        <v>2</v>
      </c>
      <c r="P623" s="40" t="s">
        <v>38</v>
      </c>
    </row>
    <row r="624" spans="1:16" x14ac:dyDescent="0.25">
      <c r="A624" s="60">
        <v>41122</v>
      </c>
      <c r="B624" s="2">
        <v>0.63094907407407408</v>
      </c>
      <c r="C624" s="33">
        <f t="shared" si="77"/>
        <v>41122.630949074075</v>
      </c>
      <c r="D624" s="33">
        <f t="shared" si="72"/>
        <v>41122.625</v>
      </c>
      <c r="E624" s="37">
        <f t="shared" si="73"/>
        <v>15</v>
      </c>
      <c r="F624" s="33">
        <f t="shared" si="74"/>
        <v>41122.625</v>
      </c>
      <c r="G624" s="66" t="s">
        <v>16</v>
      </c>
      <c r="H624" s="57">
        <f t="shared" si="76"/>
        <v>1</v>
      </c>
      <c r="I624" s="66">
        <v>2.4700000000000002</v>
      </c>
      <c r="J624" s="66">
        <v>69.8</v>
      </c>
      <c r="K624" s="56">
        <v>1</v>
      </c>
      <c r="L624" s="56">
        <v>2</v>
      </c>
      <c r="M624" s="40">
        <f>VLOOKUP(L624,'Stratification Schemes'!$J$2:$L$3,2,TRUE)</f>
        <v>9.59</v>
      </c>
      <c r="N624" s="40">
        <f>VLOOKUP(L624,'Stratification Schemes'!$J$2:$L$3,3,TRUE)</f>
        <v>10.42</v>
      </c>
      <c r="O624" s="40">
        <f t="shared" si="75"/>
        <v>2</v>
      </c>
      <c r="P624" s="40" t="s">
        <v>38</v>
      </c>
    </row>
    <row r="625" spans="1:19" x14ac:dyDescent="0.25">
      <c r="A625" s="60">
        <v>41122</v>
      </c>
      <c r="B625" s="2">
        <v>0.64879629629629632</v>
      </c>
      <c r="C625" s="33">
        <f t="shared" si="77"/>
        <v>41122.648796296293</v>
      </c>
      <c r="D625" s="33">
        <f t="shared" si="72"/>
        <v>41122.625</v>
      </c>
      <c r="E625" s="37">
        <f t="shared" si="73"/>
        <v>15</v>
      </c>
      <c r="F625" s="33">
        <f t="shared" si="74"/>
        <v>41122.625</v>
      </c>
      <c r="G625" s="66" t="s">
        <v>16</v>
      </c>
      <c r="H625" s="57">
        <f t="shared" si="76"/>
        <v>1</v>
      </c>
      <c r="I625" s="66">
        <v>2.39</v>
      </c>
      <c r="J625" s="66">
        <v>79.900000000000006</v>
      </c>
      <c r="K625" s="56">
        <v>1</v>
      </c>
      <c r="L625" s="56">
        <v>2</v>
      </c>
      <c r="M625" s="40">
        <f>VLOOKUP(L625,'Stratification Schemes'!$J$2:$L$3,2,TRUE)</f>
        <v>9.59</v>
      </c>
      <c r="N625" s="40">
        <f>VLOOKUP(L625,'Stratification Schemes'!$J$2:$L$3,3,TRUE)</f>
        <v>10.42</v>
      </c>
      <c r="O625" s="40">
        <f t="shared" si="75"/>
        <v>2</v>
      </c>
      <c r="P625" s="40" t="s">
        <v>38</v>
      </c>
    </row>
    <row r="626" spans="1:19" x14ac:dyDescent="0.25">
      <c r="A626" s="60">
        <v>41122</v>
      </c>
      <c r="B626" s="2">
        <v>0.64903935185185191</v>
      </c>
      <c r="C626" s="33">
        <f t="shared" si="77"/>
        <v>41122.649039351854</v>
      </c>
      <c r="D626" s="33">
        <f t="shared" si="72"/>
        <v>41122.625</v>
      </c>
      <c r="E626" s="37">
        <f t="shared" si="73"/>
        <v>15</v>
      </c>
      <c r="F626" s="33">
        <f t="shared" si="74"/>
        <v>41122.625</v>
      </c>
      <c r="G626" s="66" t="s">
        <v>16</v>
      </c>
      <c r="H626" s="57">
        <f t="shared" si="76"/>
        <v>1</v>
      </c>
      <c r="I626" s="66">
        <v>1.7</v>
      </c>
      <c r="J626" s="66">
        <v>76.2</v>
      </c>
      <c r="K626" s="56">
        <v>1</v>
      </c>
      <c r="L626" s="56">
        <v>2</v>
      </c>
      <c r="M626" s="40">
        <f>VLOOKUP(L626,'Stratification Schemes'!$J$2:$L$3,2,TRUE)</f>
        <v>9.59</v>
      </c>
      <c r="N626" s="40">
        <f>VLOOKUP(L626,'Stratification Schemes'!$J$2:$L$3,3,TRUE)</f>
        <v>10.42</v>
      </c>
      <c r="O626" s="40">
        <f t="shared" si="75"/>
        <v>2</v>
      </c>
      <c r="P626" s="40" t="s">
        <v>38</v>
      </c>
    </row>
    <row r="627" spans="1:19" x14ac:dyDescent="0.25">
      <c r="A627" s="60">
        <v>41122</v>
      </c>
      <c r="B627" s="2">
        <v>0.65085648148148145</v>
      </c>
      <c r="C627" s="33">
        <f t="shared" si="77"/>
        <v>41122.650856481479</v>
      </c>
      <c r="D627" s="33">
        <f t="shared" si="72"/>
        <v>41122.625</v>
      </c>
      <c r="E627" s="37">
        <f t="shared" si="73"/>
        <v>15</v>
      </c>
      <c r="F627" s="33">
        <f t="shared" si="74"/>
        <v>41122.625</v>
      </c>
      <c r="G627" s="66" t="s">
        <v>16</v>
      </c>
      <c r="H627" s="57">
        <f t="shared" si="76"/>
        <v>1</v>
      </c>
      <c r="I627" s="66">
        <v>3.23</v>
      </c>
      <c r="J627" s="66">
        <v>70.5</v>
      </c>
      <c r="K627" s="56">
        <v>1</v>
      </c>
      <c r="L627" s="56">
        <v>2</v>
      </c>
      <c r="M627" s="40">
        <f>VLOOKUP(L627,'Stratification Schemes'!$J$2:$L$3,2,TRUE)</f>
        <v>9.59</v>
      </c>
      <c r="N627" s="40">
        <f>VLOOKUP(L627,'Stratification Schemes'!$J$2:$L$3,3,TRUE)</f>
        <v>10.42</v>
      </c>
      <c r="O627" s="40">
        <f t="shared" si="75"/>
        <v>2</v>
      </c>
      <c r="P627" s="40" t="s">
        <v>38</v>
      </c>
    </row>
    <row r="628" spans="1:19" x14ac:dyDescent="0.25">
      <c r="A628" s="60">
        <v>41122</v>
      </c>
      <c r="B628" s="2">
        <v>0.65120370370370373</v>
      </c>
      <c r="C628" s="33">
        <f t="shared" si="77"/>
        <v>41122.651203703703</v>
      </c>
      <c r="D628" s="33">
        <f t="shared" si="72"/>
        <v>41122.625</v>
      </c>
      <c r="E628" s="37">
        <f t="shared" si="73"/>
        <v>15</v>
      </c>
      <c r="F628" s="33">
        <f t="shared" si="74"/>
        <v>41122.625</v>
      </c>
      <c r="G628" s="66" t="s">
        <v>16</v>
      </c>
      <c r="H628" s="57">
        <f t="shared" si="76"/>
        <v>1</v>
      </c>
      <c r="I628" s="66">
        <v>1.84</v>
      </c>
      <c r="J628" s="66">
        <v>80.5</v>
      </c>
      <c r="K628" s="56">
        <v>1</v>
      </c>
      <c r="L628" s="56">
        <v>2</v>
      </c>
      <c r="M628" s="40">
        <f>VLOOKUP(L628,'Stratification Schemes'!$J$2:$L$3,2,TRUE)</f>
        <v>9.59</v>
      </c>
      <c r="N628" s="40">
        <f>VLOOKUP(L628,'Stratification Schemes'!$J$2:$L$3,3,TRUE)</f>
        <v>10.42</v>
      </c>
      <c r="O628" s="40">
        <f t="shared" si="75"/>
        <v>2</v>
      </c>
      <c r="P628" s="40" t="s">
        <v>38</v>
      </c>
    </row>
    <row r="629" spans="1:19" x14ac:dyDescent="0.25">
      <c r="A629" s="60">
        <v>41122</v>
      </c>
      <c r="B629" s="2">
        <v>0.67173611111111109</v>
      </c>
      <c r="C629" s="33">
        <f t="shared" si="77"/>
        <v>41122.671736111108</v>
      </c>
      <c r="D629" s="33">
        <f t="shared" si="72"/>
        <v>41122.666666666664</v>
      </c>
      <c r="E629" s="37">
        <f t="shared" si="73"/>
        <v>16</v>
      </c>
      <c r="F629" s="33">
        <f t="shared" si="74"/>
        <v>41122.625</v>
      </c>
      <c r="G629" s="66" t="s">
        <v>16</v>
      </c>
      <c r="H629" s="57">
        <f t="shared" si="76"/>
        <v>1</v>
      </c>
      <c r="I629" s="66">
        <v>8.4700000000000006</v>
      </c>
      <c r="J629" s="66">
        <v>61.5</v>
      </c>
      <c r="K629" s="56">
        <v>1</v>
      </c>
      <c r="L629" s="56">
        <v>2</v>
      </c>
      <c r="M629" s="40">
        <f>VLOOKUP(L629,'Stratification Schemes'!$J$2:$L$3,2,TRUE)</f>
        <v>9.59</v>
      </c>
      <c r="N629" s="40">
        <f>VLOOKUP(L629,'Stratification Schemes'!$J$2:$L$3,3,TRUE)</f>
        <v>10.42</v>
      </c>
      <c r="O629" s="40">
        <f t="shared" si="75"/>
        <v>2</v>
      </c>
      <c r="P629" s="40" t="s">
        <v>38</v>
      </c>
    </row>
    <row r="630" spans="1:19" x14ac:dyDescent="0.25">
      <c r="A630" s="60">
        <v>41122</v>
      </c>
      <c r="B630" s="2">
        <v>0.67270833333333335</v>
      </c>
      <c r="C630" s="33">
        <f t="shared" si="77"/>
        <v>41122.672708333332</v>
      </c>
      <c r="D630" s="33">
        <f t="shared" si="72"/>
        <v>41122.666666666664</v>
      </c>
      <c r="E630" s="37">
        <f t="shared" si="73"/>
        <v>16</v>
      </c>
      <c r="F630" s="33">
        <f t="shared" si="74"/>
        <v>41122.625</v>
      </c>
      <c r="G630" s="66" t="s">
        <v>16</v>
      </c>
      <c r="H630" s="57">
        <f t="shared" si="76"/>
        <v>1</v>
      </c>
      <c r="I630" s="66">
        <v>3.79</v>
      </c>
      <c r="J630" s="66">
        <v>66.900000000000006</v>
      </c>
      <c r="K630" s="66">
        <v>1</v>
      </c>
      <c r="L630" s="66">
        <v>2</v>
      </c>
      <c r="M630" s="66">
        <f>VLOOKUP(L630,'Stratification Schemes'!$J$2:$L$3,2,TRUE)</f>
        <v>9.59</v>
      </c>
      <c r="N630" s="66">
        <f>VLOOKUP(L630,'Stratification Schemes'!$J$2:$L$3,3,TRUE)</f>
        <v>10.42</v>
      </c>
      <c r="O630" s="66">
        <f t="shared" si="75"/>
        <v>2</v>
      </c>
      <c r="P630" s="66" t="s">
        <v>38</v>
      </c>
    </row>
    <row r="631" spans="1:19" x14ac:dyDescent="0.25">
      <c r="A631" s="60">
        <v>41122</v>
      </c>
      <c r="B631" s="2">
        <v>0.68827546296296294</v>
      </c>
      <c r="C631" s="33">
        <f t="shared" si="77"/>
        <v>41122.688275462962</v>
      </c>
      <c r="D631" s="33">
        <f t="shared" si="72"/>
        <v>41122.666666666664</v>
      </c>
      <c r="E631" s="37">
        <f t="shared" si="73"/>
        <v>16</v>
      </c>
      <c r="F631" s="33">
        <f t="shared" si="74"/>
        <v>41122.75</v>
      </c>
      <c r="G631" s="66" t="s">
        <v>16</v>
      </c>
      <c r="H631" s="57">
        <f t="shared" si="76"/>
        <v>1</v>
      </c>
      <c r="I631" s="66">
        <v>2.06</v>
      </c>
      <c r="J631" s="66">
        <v>74.900000000000006</v>
      </c>
      <c r="K631" s="56">
        <v>1</v>
      </c>
      <c r="L631" s="56">
        <v>2</v>
      </c>
      <c r="M631" s="40">
        <f>VLOOKUP(L631,'Stratification Schemes'!$J$2:$L$3,2,TRUE)</f>
        <v>9.59</v>
      </c>
      <c r="N631" s="40">
        <f>VLOOKUP(L631,'Stratification Schemes'!$J$2:$L$3,3,TRUE)</f>
        <v>10.42</v>
      </c>
      <c r="O631" s="40">
        <f t="shared" si="75"/>
        <v>2</v>
      </c>
      <c r="P631" s="40" t="s">
        <v>38</v>
      </c>
    </row>
    <row r="632" spans="1:19" x14ac:dyDescent="0.25">
      <c r="A632" s="60">
        <v>41122</v>
      </c>
      <c r="B632" s="2">
        <v>0.6899074074074073</v>
      </c>
      <c r="C632" s="33">
        <f t="shared" si="77"/>
        <v>41122.68990740741</v>
      </c>
      <c r="D632" s="33">
        <f t="shared" si="72"/>
        <v>41122.666666666664</v>
      </c>
      <c r="E632" s="37">
        <f t="shared" si="73"/>
        <v>16</v>
      </c>
      <c r="F632" s="33">
        <f t="shared" si="74"/>
        <v>41122.75</v>
      </c>
      <c r="G632" s="66" t="s">
        <v>16</v>
      </c>
      <c r="H632" s="57">
        <f t="shared" si="76"/>
        <v>1</v>
      </c>
      <c r="I632" s="66">
        <v>1.66</v>
      </c>
      <c r="J632" s="66">
        <v>89.3</v>
      </c>
      <c r="K632" s="56">
        <v>1</v>
      </c>
      <c r="L632" s="56">
        <v>2</v>
      </c>
      <c r="M632" s="40">
        <f>VLOOKUP(L632,'Stratification Schemes'!$J$2:$L$3,2,TRUE)</f>
        <v>9.59</v>
      </c>
      <c r="N632" s="40">
        <f>VLOOKUP(L632,'Stratification Schemes'!$J$2:$L$3,3,TRUE)</f>
        <v>10.42</v>
      </c>
      <c r="O632" s="40">
        <f t="shared" si="75"/>
        <v>2</v>
      </c>
      <c r="P632" s="40" t="s">
        <v>38</v>
      </c>
    </row>
    <row r="633" spans="1:19" x14ac:dyDescent="0.25">
      <c r="A633" s="60">
        <v>41122</v>
      </c>
      <c r="B633" s="2">
        <v>0.69111111111111112</v>
      </c>
      <c r="C633" s="33">
        <f t="shared" si="77"/>
        <v>41122.691111111111</v>
      </c>
      <c r="D633" s="33">
        <f t="shared" si="72"/>
        <v>41122.666666666664</v>
      </c>
      <c r="E633" s="37">
        <f t="shared" si="73"/>
        <v>16</v>
      </c>
      <c r="F633" s="33">
        <f t="shared" si="74"/>
        <v>41122.75</v>
      </c>
      <c r="G633" s="66" t="s">
        <v>16</v>
      </c>
      <c r="H633" s="57">
        <f t="shared" si="76"/>
        <v>1</v>
      </c>
      <c r="I633" s="66">
        <v>1.27</v>
      </c>
      <c r="J633" s="66">
        <v>69.3</v>
      </c>
      <c r="K633" s="56">
        <v>1</v>
      </c>
      <c r="L633" s="56">
        <v>2</v>
      </c>
      <c r="M633" s="40">
        <f>VLOOKUP(L633,'Stratification Schemes'!$J$2:$L$3,2,TRUE)</f>
        <v>9.59</v>
      </c>
      <c r="N633" s="40">
        <f>VLOOKUP(L633,'Stratification Schemes'!$J$2:$L$3,3,TRUE)</f>
        <v>10.42</v>
      </c>
      <c r="O633" s="40">
        <f t="shared" si="75"/>
        <v>2</v>
      </c>
      <c r="P633" s="40" t="s">
        <v>38</v>
      </c>
    </row>
    <row r="634" spans="1:19" x14ac:dyDescent="0.25">
      <c r="A634" s="60">
        <v>41122</v>
      </c>
      <c r="B634" s="2">
        <v>0.69217592592592592</v>
      </c>
      <c r="C634" s="33">
        <f t="shared" si="77"/>
        <v>41122.692175925928</v>
      </c>
      <c r="D634" s="33">
        <f t="shared" si="72"/>
        <v>41122.666666666664</v>
      </c>
      <c r="E634" s="37">
        <f t="shared" si="73"/>
        <v>16</v>
      </c>
      <c r="F634" s="33">
        <f t="shared" si="74"/>
        <v>41122.75</v>
      </c>
      <c r="G634" s="66" t="s">
        <v>16</v>
      </c>
      <c r="H634" s="57">
        <f t="shared" si="76"/>
        <v>1</v>
      </c>
      <c r="I634" s="66">
        <v>1.83</v>
      </c>
      <c r="J634" s="66">
        <v>70</v>
      </c>
      <c r="K634" s="56">
        <v>1</v>
      </c>
      <c r="L634" s="56">
        <v>2</v>
      </c>
      <c r="M634" s="40">
        <f>VLOOKUP(L634,'Stratification Schemes'!$J$2:$L$3,2,TRUE)</f>
        <v>9.59</v>
      </c>
      <c r="N634" s="40">
        <f>VLOOKUP(L634,'Stratification Schemes'!$J$2:$L$3,3,TRUE)</f>
        <v>10.42</v>
      </c>
      <c r="O634" s="40">
        <f t="shared" si="75"/>
        <v>2</v>
      </c>
      <c r="P634" s="40" t="s">
        <v>38</v>
      </c>
    </row>
    <row r="635" spans="1:19" x14ac:dyDescent="0.25">
      <c r="A635" s="60">
        <v>41122</v>
      </c>
      <c r="B635" s="2">
        <v>0.69635416666666661</v>
      </c>
      <c r="C635" s="33">
        <f t="shared" si="77"/>
        <v>41122.69635416667</v>
      </c>
      <c r="D635" s="33">
        <f t="shared" si="72"/>
        <v>41122.666666666664</v>
      </c>
      <c r="E635" s="37">
        <f t="shared" si="73"/>
        <v>16</v>
      </c>
      <c r="F635" s="33">
        <f t="shared" si="74"/>
        <v>41122.75</v>
      </c>
      <c r="G635" s="66" t="s">
        <v>16</v>
      </c>
      <c r="H635" s="57">
        <f t="shared" si="76"/>
        <v>1</v>
      </c>
      <c r="I635" s="66">
        <v>1.8</v>
      </c>
      <c r="J635" s="66">
        <v>92.8</v>
      </c>
      <c r="K635" s="66">
        <v>1</v>
      </c>
      <c r="L635" s="66">
        <v>2</v>
      </c>
      <c r="M635" s="66">
        <f>VLOOKUP(L635,'Stratification Schemes'!$J$2:$L$3,2,TRUE)</f>
        <v>9.59</v>
      </c>
      <c r="N635" s="66">
        <f>VLOOKUP(L635,'Stratification Schemes'!$J$2:$L$3,3,TRUE)</f>
        <v>10.42</v>
      </c>
      <c r="O635" s="66">
        <f t="shared" si="75"/>
        <v>2</v>
      </c>
      <c r="P635" s="66" t="s">
        <v>38</v>
      </c>
    </row>
    <row r="636" spans="1:19" x14ac:dyDescent="0.25">
      <c r="A636" s="60">
        <v>41122</v>
      </c>
      <c r="B636" s="2">
        <v>0.71559027777777784</v>
      </c>
      <c r="C636" s="33">
        <f t="shared" si="77"/>
        <v>41122.715590277781</v>
      </c>
      <c r="D636" s="33">
        <f t="shared" si="72"/>
        <v>41122.708333333336</v>
      </c>
      <c r="E636" s="37">
        <f t="shared" si="73"/>
        <v>17</v>
      </c>
      <c r="F636" s="33">
        <f t="shared" si="74"/>
        <v>41122.75</v>
      </c>
      <c r="G636" s="66" t="s">
        <v>16</v>
      </c>
      <c r="H636" s="57">
        <f t="shared" si="76"/>
        <v>1</v>
      </c>
      <c r="I636" s="66">
        <v>1.87</v>
      </c>
      <c r="J636" s="66">
        <v>74.2</v>
      </c>
      <c r="K636" s="66">
        <v>1</v>
      </c>
      <c r="L636" s="66">
        <v>2</v>
      </c>
      <c r="M636" s="66">
        <f>VLOOKUP(L636,'Stratification Schemes'!$J$2:$L$3,2,TRUE)</f>
        <v>9.59</v>
      </c>
      <c r="N636" s="66">
        <f>VLOOKUP(L636,'Stratification Schemes'!$J$2:$L$3,3,TRUE)</f>
        <v>10.42</v>
      </c>
      <c r="O636" s="66">
        <f t="shared" si="75"/>
        <v>2</v>
      </c>
      <c r="P636" s="66" t="s">
        <v>38</v>
      </c>
    </row>
    <row r="637" spans="1:19" x14ac:dyDescent="0.25">
      <c r="A637" s="60">
        <v>41122</v>
      </c>
      <c r="B637" s="2">
        <v>0.71677083333333336</v>
      </c>
      <c r="C637" s="33">
        <f t="shared" si="77"/>
        <v>41122.716770833336</v>
      </c>
      <c r="D637" s="33">
        <f t="shared" si="72"/>
        <v>41122.708333333336</v>
      </c>
      <c r="E637" s="37">
        <f t="shared" si="73"/>
        <v>17</v>
      </c>
      <c r="F637" s="33">
        <f t="shared" si="74"/>
        <v>41122.75</v>
      </c>
      <c r="G637" s="66" t="s">
        <v>16</v>
      </c>
      <c r="H637" s="57">
        <f t="shared" si="76"/>
        <v>1</v>
      </c>
      <c r="I637" s="66">
        <v>1.76</v>
      </c>
      <c r="J637" s="66">
        <v>72.599999999999994</v>
      </c>
      <c r="K637" s="56">
        <v>1</v>
      </c>
      <c r="L637" s="56">
        <v>2</v>
      </c>
      <c r="M637" s="40">
        <f>VLOOKUP(L637,'Stratification Schemes'!$J$2:$L$3,2,TRUE)</f>
        <v>9.59</v>
      </c>
      <c r="N637" s="40">
        <f>VLOOKUP(L637,'Stratification Schemes'!$J$2:$L$3,3,TRUE)</f>
        <v>10.42</v>
      </c>
      <c r="O637" s="40">
        <f t="shared" si="75"/>
        <v>2</v>
      </c>
      <c r="P637" s="40" t="s">
        <v>38</v>
      </c>
      <c r="Q637"/>
      <c r="R637"/>
      <c r="S637"/>
    </row>
    <row r="638" spans="1:19" x14ac:dyDescent="0.25">
      <c r="A638" s="60">
        <v>41122</v>
      </c>
      <c r="B638" s="2">
        <v>0.71732638888888889</v>
      </c>
      <c r="C638" s="33">
        <f t="shared" si="77"/>
        <v>41122.717326388891</v>
      </c>
      <c r="D638" s="33">
        <f t="shared" si="72"/>
        <v>41122.708333333336</v>
      </c>
      <c r="E638" s="37">
        <f t="shared" si="73"/>
        <v>17</v>
      </c>
      <c r="F638" s="33">
        <f t="shared" si="74"/>
        <v>41122.75</v>
      </c>
      <c r="G638" s="66" t="s">
        <v>16</v>
      </c>
      <c r="H638" s="57">
        <f t="shared" si="76"/>
        <v>1</v>
      </c>
      <c r="I638" s="66">
        <v>1.96</v>
      </c>
      <c r="J638" s="66">
        <v>75.099999999999994</v>
      </c>
      <c r="K638" s="66">
        <v>1</v>
      </c>
      <c r="L638" s="66">
        <v>2</v>
      </c>
      <c r="M638" s="66">
        <f>VLOOKUP(L638,'Stratification Schemes'!$J$2:$L$3,2,TRUE)</f>
        <v>9.59</v>
      </c>
      <c r="N638" s="66">
        <f>VLOOKUP(L638,'Stratification Schemes'!$J$2:$L$3,3,TRUE)</f>
        <v>10.42</v>
      </c>
      <c r="O638" s="66">
        <f t="shared" si="75"/>
        <v>2</v>
      </c>
      <c r="P638" s="66" t="s">
        <v>38</v>
      </c>
    </row>
    <row r="639" spans="1:19" x14ac:dyDescent="0.25">
      <c r="A639" s="60">
        <v>41122</v>
      </c>
      <c r="B639" s="2">
        <v>0.72928240740740735</v>
      </c>
      <c r="C639" s="33">
        <f t="shared" si="77"/>
        <v>41122.72928240741</v>
      </c>
      <c r="D639" s="33">
        <f t="shared" si="72"/>
        <v>41122.708333333336</v>
      </c>
      <c r="E639" s="37">
        <f t="shared" si="73"/>
        <v>17</v>
      </c>
      <c r="F639" s="33">
        <f t="shared" si="74"/>
        <v>41122.75</v>
      </c>
      <c r="G639" s="66" t="s">
        <v>16</v>
      </c>
      <c r="H639" s="57">
        <f t="shared" si="76"/>
        <v>1</v>
      </c>
      <c r="I639" s="66">
        <v>1.1000000000000001</v>
      </c>
      <c r="J639" s="66">
        <v>74.900000000000006</v>
      </c>
      <c r="K639" s="66">
        <v>1</v>
      </c>
      <c r="L639" s="66">
        <v>2</v>
      </c>
      <c r="M639" s="66">
        <f>VLOOKUP(L639,'Stratification Schemes'!$J$2:$L$3,2,TRUE)</f>
        <v>9.59</v>
      </c>
      <c r="N639" s="66">
        <f>VLOOKUP(L639,'Stratification Schemes'!$J$2:$L$3,3,TRUE)</f>
        <v>10.42</v>
      </c>
      <c r="O639" s="66">
        <f t="shared" si="75"/>
        <v>2</v>
      </c>
      <c r="P639" s="66" t="s">
        <v>38</v>
      </c>
    </row>
    <row r="640" spans="1:19" x14ac:dyDescent="0.25">
      <c r="A640" s="60">
        <v>41122</v>
      </c>
      <c r="B640" s="2">
        <v>0.7518287037037038</v>
      </c>
      <c r="C640" s="33">
        <f t="shared" si="77"/>
        <v>41122.751828703702</v>
      </c>
      <c r="D640" s="33">
        <f t="shared" si="72"/>
        <v>41122.75</v>
      </c>
      <c r="E640" s="37">
        <f t="shared" si="73"/>
        <v>18</v>
      </c>
      <c r="F640" s="33">
        <f t="shared" si="74"/>
        <v>41122.75</v>
      </c>
      <c r="G640" s="66" t="s">
        <v>16</v>
      </c>
      <c r="H640" s="57">
        <f t="shared" si="76"/>
        <v>1</v>
      </c>
      <c r="I640" s="66">
        <v>1.64</v>
      </c>
      <c r="J640" s="66">
        <v>75.3</v>
      </c>
      <c r="K640" s="56">
        <v>1</v>
      </c>
      <c r="L640" s="56">
        <v>2</v>
      </c>
      <c r="M640" s="40">
        <f>VLOOKUP(L640,'Stratification Schemes'!$J$2:$L$3,2,TRUE)</f>
        <v>9.59</v>
      </c>
      <c r="N640" s="40">
        <f>VLOOKUP(L640,'Stratification Schemes'!$J$2:$L$3,3,TRUE)</f>
        <v>10.42</v>
      </c>
      <c r="O640" s="40">
        <f t="shared" si="75"/>
        <v>2</v>
      </c>
      <c r="P640" s="40" t="s">
        <v>38</v>
      </c>
    </row>
    <row r="641" spans="1:19" x14ac:dyDescent="0.25">
      <c r="A641" s="60">
        <v>41122</v>
      </c>
      <c r="B641" s="2">
        <v>0.75574074074074071</v>
      </c>
      <c r="C641" s="33">
        <f t="shared" si="77"/>
        <v>41122.755740740744</v>
      </c>
      <c r="D641" s="33">
        <f t="shared" si="72"/>
        <v>41122.75</v>
      </c>
      <c r="E641" s="37">
        <f t="shared" si="73"/>
        <v>18</v>
      </c>
      <c r="F641" s="33">
        <f t="shared" si="74"/>
        <v>41122.75</v>
      </c>
      <c r="G641" s="66" t="s">
        <v>16</v>
      </c>
      <c r="H641" s="57">
        <f t="shared" si="76"/>
        <v>1</v>
      </c>
      <c r="I641" s="66">
        <v>5.41</v>
      </c>
      <c r="J641" s="66">
        <v>66.900000000000006</v>
      </c>
      <c r="K641" s="56">
        <v>1</v>
      </c>
      <c r="L641" s="56">
        <v>2</v>
      </c>
      <c r="M641" s="40">
        <f>VLOOKUP(L641,'Stratification Schemes'!$J$2:$L$3,2,TRUE)</f>
        <v>9.59</v>
      </c>
      <c r="N641" s="40">
        <f>VLOOKUP(L641,'Stratification Schemes'!$J$2:$L$3,3,TRUE)</f>
        <v>10.42</v>
      </c>
      <c r="O641" s="40">
        <f t="shared" si="75"/>
        <v>2</v>
      </c>
      <c r="P641" s="40" t="s">
        <v>38</v>
      </c>
    </row>
    <row r="642" spans="1:19" x14ac:dyDescent="0.25">
      <c r="A642" s="60">
        <v>41122</v>
      </c>
      <c r="B642" s="2">
        <v>0.77880787037037036</v>
      </c>
      <c r="C642" s="33">
        <f t="shared" ref="C642:C673" si="78">B642+A642</f>
        <v>41122.778807870367</v>
      </c>
      <c r="D642" s="33">
        <f t="shared" ref="D642:D705" si="79">A642+(1/24)*E642</f>
        <v>41122.75</v>
      </c>
      <c r="E642" s="37">
        <f t="shared" ref="E642:E705" si="80">VALUE(TEXT(C642,"hh"))</f>
        <v>18</v>
      </c>
      <c r="F642" s="33">
        <f t="shared" ref="F642:F705" si="81">MROUND(C642,0.125)</f>
        <v>41122.75</v>
      </c>
      <c r="G642" s="66" t="s">
        <v>16</v>
      </c>
      <c r="H642" s="57">
        <f t="shared" si="76"/>
        <v>1</v>
      </c>
      <c r="I642" s="66">
        <v>1.73</v>
      </c>
      <c r="J642" s="66">
        <v>75.400000000000006</v>
      </c>
      <c r="K642" s="56">
        <v>1</v>
      </c>
      <c r="L642" s="56">
        <v>2</v>
      </c>
      <c r="M642" s="40">
        <f>VLOOKUP(L642,'Stratification Schemes'!$J$2:$L$3,2,TRUE)</f>
        <v>9.59</v>
      </c>
      <c r="N642" s="40">
        <f>VLOOKUP(L642,'Stratification Schemes'!$J$2:$L$3,3,TRUE)</f>
        <v>10.42</v>
      </c>
      <c r="O642" s="40">
        <f t="shared" ref="O642:O705" si="82">IF(AND(I642&gt;M642,I642&lt;N642),1*H642,2*H642)</f>
        <v>2</v>
      </c>
      <c r="P642" s="40" t="s">
        <v>38</v>
      </c>
    </row>
    <row r="643" spans="1:19" x14ac:dyDescent="0.25">
      <c r="A643" s="60">
        <v>41122</v>
      </c>
      <c r="B643" s="2">
        <v>0.7796643518518519</v>
      </c>
      <c r="C643" s="33">
        <f t="shared" si="78"/>
        <v>41122.779664351852</v>
      </c>
      <c r="D643" s="33">
        <f t="shared" si="79"/>
        <v>41122.75</v>
      </c>
      <c r="E643" s="37">
        <f t="shared" si="80"/>
        <v>18</v>
      </c>
      <c r="F643" s="33">
        <f t="shared" si="81"/>
        <v>41122.75</v>
      </c>
      <c r="G643" s="66" t="s">
        <v>16</v>
      </c>
      <c r="H643" s="57">
        <f t="shared" ref="H643:H706" si="83">IF(G643="Up", 1, -1)</f>
        <v>1</v>
      </c>
      <c r="I643" s="66">
        <v>1.69</v>
      </c>
      <c r="J643" s="66">
        <v>69.5</v>
      </c>
      <c r="K643" s="56">
        <v>1</v>
      </c>
      <c r="L643" s="56">
        <v>2</v>
      </c>
      <c r="M643" s="40">
        <f>VLOOKUP(L643,'Stratification Schemes'!$J$2:$L$3,2,TRUE)</f>
        <v>9.59</v>
      </c>
      <c r="N643" s="40">
        <f>VLOOKUP(L643,'Stratification Schemes'!$J$2:$L$3,3,TRUE)</f>
        <v>10.42</v>
      </c>
      <c r="O643" s="40">
        <f t="shared" si="82"/>
        <v>2</v>
      </c>
      <c r="P643" s="40" t="s">
        <v>38</v>
      </c>
    </row>
    <row r="644" spans="1:19" x14ac:dyDescent="0.25">
      <c r="A644" s="60">
        <v>41122</v>
      </c>
      <c r="B644" s="2">
        <v>0.77973379629629624</v>
      </c>
      <c r="C644" s="33">
        <f t="shared" si="78"/>
        <v>41122.779733796298</v>
      </c>
      <c r="D644" s="33">
        <f t="shared" si="79"/>
        <v>41122.75</v>
      </c>
      <c r="E644" s="37">
        <f t="shared" si="80"/>
        <v>18</v>
      </c>
      <c r="F644" s="33">
        <f t="shared" si="81"/>
        <v>41122.75</v>
      </c>
      <c r="G644" s="66" t="s">
        <v>16</v>
      </c>
      <c r="H644" s="57">
        <f t="shared" si="83"/>
        <v>1</v>
      </c>
      <c r="I644" s="66">
        <v>1.56</v>
      </c>
      <c r="J644" s="66">
        <v>79.2</v>
      </c>
      <c r="K644" s="56">
        <v>1</v>
      </c>
      <c r="L644" s="56">
        <v>2</v>
      </c>
      <c r="M644" s="40">
        <f>VLOOKUP(L644,'Stratification Schemes'!$J$2:$L$3,2,TRUE)</f>
        <v>9.59</v>
      </c>
      <c r="N644" s="40">
        <f>VLOOKUP(L644,'Stratification Schemes'!$J$2:$L$3,3,TRUE)</f>
        <v>10.42</v>
      </c>
      <c r="O644" s="40">
        <f t="shared" si="82"/>
        <v>2</v>
      </c>
      <c r="P644" s="40" t="s">
        <v>38</v>
      </c>
    </row>
    <row r="645" spans="1:19" x14ac:dyDescent="0.25">
      <c r="A645" s="60">
        <v>41122</v>
      </c>
      <c r="B645" s="2">
        <v>0.79453703703703704</v>
      </c>
      <c r="C645" s="33">
        <f t="shared" si="78"/>
        <v>41122.794537037036</v>
      </c>
      <c r="D645" s="33">
        <f t="shared" si="79"/>
        <v>41122.791666666664</v>
      </c>
      <c r="E645" s="37">
        <f t="shared" si="80"/>
        <v>19</v>
      </c>
      <c r="F645" s="33">
        <f t="shared" si="81"/>
        <v>41122.75</v>
      </c>
      <c r="G645" s="66" t="s">
        <v>16</v>
      </c>
      <c r="H645" s="57">
        <f t="shared" si="83"/>
        <v>1</v>
      </c>
      <c r="I645" s="66">
        <v>2.38</v>
      </c>
      <c r="J645" s="66">
        <v>73</v>
      </c>
      <c r="K645" s="56">
        <v>1</v>
      </c>
      <c r="L645" s="56">
        <v>2</v>
      </c>
      <c r="M645" s="40">
        <f>VLOOKUP(L645,'Stratification Schemes'!$J$2:$L$3,2,TRUE)</f>
        <v>9.59</v>
      </c>
      <c r="N645" s="40">
        <f>VLOOKUP(L645,'Stratification Schemes'!$J$2:$L$3,3,TRUE)</f>
        <v>10.42</v>
      </c>
      <c r="O645" s="40">
        <f t="shared" si="82"/>
        <v>2</v>
      </c>
      <c r="P645" s="40" t="s">
        <v>38</v>
      </c>
      <c r="Q645"/>
      <c r="R645"/>
      <c r="S645"/>
    </row>
    <row r="646" spans="1:19" x14ac:dyDescent="0.25">
      <c r="A646" s="60">
        <v>41122</v>
      </c>
      <c r="B646" s="2">
        <v>0.79604166666666665</v>
      </c>
      <c r="C646" s="33">
        <f t="shared" si="78"/>
        <v>41122.796041666668</v>
      </c>
      <c r="D646" s="33">
        <f t="shared" si="79"/>
        <v>41122.791666666664</v>
      </c>
      <c r="E646" s="37">
        <f t="shared" si="80"/>
        <v>19</v>
      </c>
      <c r="F646" s="33">
        <f t="shared" si="81"/>
        <v>41122.75</v>
      </c>
      <c r="G646" s="66" t="s">
        <v>16</v>
      </c>
      <c r="H646" s="57">
        <f t="shared" si="83"/>
        <v>1</v>
      </c>
      <c r="I646" s="66">
        <v>1.58</v>
      </c>
      <c r="J646" s="66">
        <v>99</v>
      </c>
      <c r="K646" s="56">
        <v>1</v>
      </c>
      <c r="L646" s="56">
        <v>2</v>
      </c>
      <c r="M646" s="40">
        <f>VLOOKUP(L646,'Stratification Schemes'!$J$2:$L$3,2,TRUE)</f>
        <v>9.59</v>
      </c>
      <c r="N646" s="40">
        <f>VLOOKUP(L646,'Stratification Schemes'!$J$2:$L$3,3,TRUE)</f>
        <v>10.42</v>
      </c>
      <c r="O646" s="40">
        <f t="shared" si="82"/>
        <v>2</v>
      </c>
      <c r="P646" s="40" t="s">
        <v>38</v>
      </c>
    </row>
    <row r="647" spans="1:19" x14ac:dyDescent="0.25">
      <c r="A647" s="60">
        <v>41122</v>
      </c>
      <c r="B647" s="2">
        <v>0.81525462962962969</v>
      </c>
      <c r="C647" s="33">
        <f t="shared" si="78"/>
        <v>41122.815254629626</v>
      </c>
      <c r="D647" s="33">
        <f t="shared" si="79"/>
        <v>41122.791666666664</v>
      </c>
      <c r="E647" s="37">
        <f t="shared" si="80"/>
        <v>19</v>
      </c>
      <c r="F647" s="33">
        <f t="shared" si="81"/>
        <v>41122.875</v>
      </c>
      <c r="G647" s="66" t="s">
        <v>16</v>
      </c>
      <c r="H647" s="57">
        <f t="shared" si="83"/>
        <v>1</v>
      </c>
      <c r="I647" s="66">
        <v>3.77</v>
      </c>
      <c r="J647" s="66">
        <v>68.5</v>
      </c>
      <c r="K647" s="56">
        <v>1</v>
      </c>
      <c r="L647" s="56">
        <v>2</v>
      </c>
      <c r="M647" s="40">
        <f>VLOOKUP(L647,'Stratification Schemes'!$J$2:$L$3,2,TRUE)</f>
        <v>9.59</v>
      </c>
      <c r="N647" s="40">
        <f>VLOOKUP(L647,'Stratification Schemes'!$J$2:$L$3,3,TRUE)</f>
        <v>10.42</v>
      </c>
      <c r="O647" s="40">
        <f t="shared" si="82"/>
        <v>2</v>
      </c>
      <c r="P647" s="40" t="s">
        <v>38</v>
      </c>
    </row>
    <row r="648" spans="1:19" x14ac:dyDescent="0.25">
      <c r="A648" s="60">
        <v>41122</v>
      </c>
      <c r="B648" s="2">
        <v>0.82136574074074076</v>
      </c>
      <c r="C648" s="33">
        <f t="shared" si="78"/>
        <v>41122.82136574074</v>
      </c>
      <c r="D648" s="33">
        <f t="shared" si="79"/>
        <v>41122.791666666664</v>
      </c>
      <c r="E648" s="37">
        <f t="shared" si="80"/>
        <v>19</v>
      </c>
      <c r="F648" s="33">
        <f t="shared" si="81"/>
        <v>41122.875</v>
      </c>
      <c r="G648" s="66" t="s">
        <v>16</v>
      </c>
      <c r="H648" s="57">
        <f t="shared" si="83"/>
        <v>1</v>
      </c>
      <c r="I648" s="66">
        <v>2.41</v>
      </c>
      <c r="J648" s="66">
        <v>74.3</v>
      </c>
      <c r="K648" s="56">
        <v>1</v>
      </c>
      <c r="L648" s="56">
        <v>2</v>
      </c>
      <c r="M648" s="40">
        <f>VLOOKUP(L648,'Stratification Schemes'!$J$2:$L$3,2,TRUE)</f>
        <v>9.59</v>
      </c>
      <c r="N648" s="40">
        <f>VLOOKUP(L648,'Stratification Schemes'!$J$2:$L$3,3,TRUE)</f>
        <v>10.42</v>
      </c>
      <c r="O648" s="40">
        <f t="shared" si="82"/>
        <v>2</v>
      </c>
      <c r="P648" s="40" t="s">
        <v>38</v>
      </c>
    </row>
    <row r="649" spans="1:19" x14ac:dyDescent="0.25">
      <c r="A649" s="60">
        <v>41122</v>
      </c>
      <c r="B649" s="2">
        <v>0.83831018518518519</v>
      </c>
      <c r="C649" s="33">
        <f t="shared" si="78"/>
        <v>41122.838310185187</v>
      </c>
      <c r="D649" s="33">
        <f t="shared" si="79"/>
        <v>41122.833333333336</v>
      </c>
      <c r="E649" s="37">
        <f t="shared" si="80"/>
        <v>20</v>
      </c>
      <c r="F649" s="33">
        <f t="shared" si="81"/>
        <v>41122.875</v>
      </c>
      <c r="G649" s="66" t="s">
        <v>16</v>
      </c>
      <c r="H649" s="57">
        <f t="shared" si="83"/>
        <v>1</v>
      </c>
      <c r="I649" s="66">
        <v>1.62</v>
      </c>
      <c r="J649" s="66">
        <v>83</v>
      </c>
      <c r="K649" s="56">
        <v>1</v>
      </c>
      <c r="L649" s="56">
        <v>2</v>
      </c>
      <c r="M649" s="40">
        <f>VLOOKUP(L649,'Stratification Schemes'!$J$2:$L$3,2,TRUE)</f>
        <v>9.59</v>
      </c>
      <c r="N649" s="40">
        <f>VLOOKUP(L649,'Stratification Schemes'!$J$2:$L$3,3,TRUE)</f>
        <v>10.42</v>
      </c>
      <c r="O649" s="40">
        <f t="shared" si="82"/>
        <v>2</v>
      </c>
      <c r="P649" s="40" t="s">
        <v>38</v>
      </c>
    </row>
    <row r="650" spans="1:19" x14ac:dyDescent="0.25">
      <c r="A650" s="60">
        <v>41122</v>
      </c>
      <c r="B650" s="2">
        <v>0.84054398148148157</v>
      </c>
      <c r="C650" s="33">
        <f t="shared" si="78"/>
        <v>41122.840543981481</v>
      </c>
      <c r="D650" s="33">
        <f t="shared" si="79"/>
        <v>41122.833333333336</v>
      </c>
      <c r="E650" s="37">
        <f t="shared" si="80"/>
        <v>20</v>
      </c>
      <c r="F650" s="33">
        <f t="shared" si="81"/>
        <v>41122.875</v>
      </c>
      <c r="G650" s="66" t="s">
        <v>16</v>
      </c>
      <c r="H650" s="57">
        <f t="shared" si="83"/>
        <v>1</v>
      </c>
      <c r="I650" s="66">
        <v>2.3199999999999998</v>
      </c>
      <c r="J650" s="66">
        <v>77.400000000000006</v>
      </c>
      <c r="K650" s="66">
        <v>1</v>
      </c>
      <c r="L650" s="66">
        <v>2</v>
      </c>
      <c r="M650" s="66">
        <f>VLOOKUP(L650,'Stratification Schemes'!$J$2:$L$3,2,TRUE)</f>
        <v>9.59</v>
      </c>
      <c r="N650" s="66">
        <f>VLOOKUP(L650,'Stratification Schemes'!$J$2:$L$3,3,TRUE)</f>
        <v>10.42</v>
      </c>
      <c r="O650" s="66">
        <f t="shared" si="82"/>
        <v>2</v>
      </c>
      <c r="P650" s="66" t="s">
        <v>38</v>
      </c>
    </row>
    <row r="651" spans="1:19" x14ac:dyDescent="0.25">
      <c r="A651" s="60">
        <v>41122</v>
      </c>
      <c r="B651" s="2">
        <v>0.85626157407407411</v>
      </c>
      <c r="C651" s="33">
        <f t="shared" si="78"/>
        <v>41122.856261574074</v>
      </c>
      <c r="D651" s="33">
        <f t="shared" si="79"/>
        <v>41122.833333333336</v>
      </c>
      <c r="E651" s="37">
        <f t="shared" si="80"/>
        <v>20</v>
      </c>
      <c r="F651" s="33">
        <f t="shared" si="81"/>
        <v>41122.875</v>
      </c>
      <c r="G651" s="66" t="s">
        <v>16</v>
      </c>
      <c r="H651" s="57">
        <f t="shared" si="83"/>
        <v>1</v>
      </c>
      <c r="I651" s="66">
        <v>1.63</v>
      </c>
      <c r="J651" s="66">
        <v>79.400000000000006</v>
      </c>
      <c r="K651" s="66">
        <v>1</v>
      </c>
      <c r="L651" s="66">
        <v>2</v>
      </c>
      <c r="M651" s="66">
        <f>VLOOKUP(L651,'Stratification Schemes'!$J$2:$L$3,2,TRUE)</f>
        <v>9.59</v>
      </c>
      <c r="N651" s="66">
        <f>VLOOKUP(L651,'Stratification Schemes'!$J$2:$L$3,3,TRUE)</f>
        <v>10.42</v>
      </c>
      <c r="O651" s="66">
        <f t="shared" si="82"/>
        <v>2</v>
      </c>
      <c r="P651" s="66" t="s">
        <v>38</v>
      </c>
    </row>
    <row r="652" spans="1:19" x14ac:dyDescent="0.25">
      <c r="A652" s="60">
        <v>41122</v>
      </c>
      <c r="B652" s="2">
        <v>0.85736111111111113</v>
      </c>
      <c r="C652" s="33">
        <f t="shared" si="78"/>
        <v>41122.857361111113</v>
      </c>
      <c r="D652" s="33">
        <f t="shared" si="79"/>
        <v>41122.833333333336</v>
      </c>
      <c r="E652" s="37">
        <f t="shared" si="80"/>
        <v>20</v>
      </c>
      <c r="F652" s="33">
        <f t="shared" si="81"/>
        <v>41122.875</v>
      </c>
      <c r="G652" s="66" t="s">
        <v>16</v>
      </c>
      <c r="H652" s="57">
        <f t="shared" si="83"/>
        <v>1</v>
      </c>
      <c r="I652" s="66">
        <v>2.35</v>
      </c>
      <c r="J652" s="66">
        <v>74.7</v>
      </c>
      <c r="K652" s="56">
        <v>1</v>
      </c>
      <c r="L652" s="56">
        <v>2</v>
      </c>
      <c r="M652" s="40">
        <f>VLOOKUP(L652,'Stratification Schemes'!$J$2:$L$3,2,TRUE)</f>
        <v>9.59</v>
      </c>
      <c r="N652" s="40">
        <f>VLOOKUP(L652,'Stratification Schemes'!$J$2:$L$3,3,TRUE)</f>
        <v>10.42</v>
      </c>
      <c r="O652" s="40">
        <f t="shared" si="82"/>
        <v>2</v>
      </c>
      <c r="P652" s="40" t="s">
        <v>38</v>
      </c>
    </row>
    <row r="653" spans="1:19" x14ac:dyDescent="0.25">
      <c r="A653" s="60">
        <v>41122</v>
      </c>
      <c r="B653" s="2">
        <v>0.85781249999999998</v>
      </c>
      <c r="C653" s="33">
        <f t="shared" si="78"/>
        <v>41122.857812499999</v>
      </c>
      <c r="D653" s="33">
        <f t="shared" si="79"/>
        <v>41122.833333333336</v>
      </c>
      <c r="E653" s="37">
        <f t="shared" si="80"/>
        <v>20</v>
      </c>
      <c r="F653" s="33">
        <f t="shared" si="81"/>
        <v>41122.875</v>
      </c>
      <c r="G653" s="66" t="s">
        <v>16</v>
      </c>
      <c r="H653" s="57">
        <f t="shared" si="83"/>
        <v>1</v>
      </c>
      <c r="I653" s="66">
        <v>3.1</v>
      </c>
      <c r="J653" s="66">
        <v>84.6</v>
      </c>
      <c r="K653" s="56">
        <v>1</v>
      </c>
      <c r="L653" s="56">
        <v>2</v>
      </c>
      <c r="M653" s="40">
        <f>VLOOKUP(L653,'Stratification Schemes'!$J$2:$L$3,2,TRUE)</f>
        <v>9.59</v>
      </c>
      <c r="N653" s="40">
        <f>VLOOKUP(L653,'Stratification Schemes'!$J$2:$L$3,3,TRUE)</f>
        <v>10.42</v>
      </c>
      <c r="O653" s="40">
        <f t="shared" si="82"/>
        <v>2</v>
      </c>
      <c r="P653" s="40" t="s">
        <v>38</v>
      </c>
    </row>
    <row r="654" spans="1:19" x14ac:dyDescent="0.25">
      <c r="A654" s="60">
        <v>41122</v>
      </c>
      <c r="B654" s="2">
        <v>0.85892361111111104</v>
      </c>
      <c r="C654" s="33">
        <f t="shared" si="78"/>
        <v>41122.858923611115</v>
      </c>
      <c r="D654" s="33">
        <f t="shared" si="79"/>
        <v>41122.833333333336</v>
      </c>
      <c r="E654" s="37">
        <f t="shared" si="80"/>
        <v>20</v>
      </c>
      <c r="F654" s="33">
        <f t="shared" si="81"/>
        <v>41122.875</v>
      </c>
      <c r="G654" s="66" t="s">
        <v>16</v>
      </c>
      <c r="H654" s="57">
        <f t="shared" si="83"/>
        <v>1</v>
      </c>
      <c r="I654" s="66">
        <v>1.6</v>
      </c>
      <c r="J654" s="66">
        <v>93</v>
      </c>
      <c r="K654" s="56">
        <v>1</v>
      </c>
      <c r="L654" s="56">
        <v>2</v>
      </c>
      <c r="M654" s="40">
        <f>VLOOKUP(L654,'Stratification Schemes'!$J$2:$L$3,2,TRUE)</f>
        <v>9.59</v>
      </c>
      <c r="N654" s="40">
        <f>VLOOKUP(L654,'Stratification Schemes'!$J$2:$L$3,3,TRUE)</f>
        <v>10.42</v>
      </c>
      <c r="O654" s="40">
        <f t="shared" si="82"/>
        <v>2</v>
      </c>
      <c r="P654" s="40" t="s">
        <v>38</v>
      </c>
    </row>
    <row r="655" spans="1:19" x14ac:dyDescent="0.25">
      <c r="A655" s="60">
        <v>41122</v>
      </c>
      <c r="B655" s="2">
        <v>0.85972222222222217</v>
      </c>
      <c r="C655" s="33">
        <f t="shared" si="78"/>
        <v>41122.859722222223</v>
      </c>
      <c r="D655" s="33">
        <f t="shared" si="79"/>
        <v>41122.833333333336</v>
      </c>
      <c r="E655" s="37">
        <f t="shared" si="80"/>
        <v>20</v>
      </c>
      <c r="F655" s="33">
        <f t="shared" si="81"/>
        <v>41122.875</v>
      </c>
      <c r="G655" s="66" t="s">
        <v>16</v>
      </c>
      <c r="H655" s="57">
        <f t="shared" si="83"/>
        <v>1</v>
      </c>
      <c r="I655" s="66">
        <v>3.22</v>
      </c>
      <c r="J655" s="66">
        <v>68.2</v>
      </c>
      <c r="K655" s="56">
        <v>1</v>
      </c>
      <c r="L655" s="56">
        <v>2</v>
      </c>
      <c r="M655" s="40">
        <f>VLOOKUP(L655,'Stratification Schemes'!$J$2:$L$3,2,TRUE)</f>
        <v>9.59</v>
      </c>
      <c r="N655" s="40">
        <f>VLOOKUP(L655,'Stratification Schemes'!$J$2:$L$3,3,TRUE)</f>
        <v>10.42</v>
      </c>
      <c r="O655" s="40">
        <f t="shared" si="82"/>
        <v>2</v>
      </c>
      <c r="P655" s="40" t="s">
        <v>38</v>
      </c>
    </row>
    <row r="656" spans="1:19" x14ac:dyDescent="0.25">
      <c r="A656" s="60">
        <v>41122</v>
      </c>
      <c r="B656" s="2">
        <v>0.85981481481481481</v>
      </c>
      <c r="C656" s="33">
        <f t="shared" si="78"/>
        <v>41122.859814814816</v>
      </c>
      <c r="D656" s="33">
        <f t="shared" si="79"/>
        <v>41122.833333333336</v>
      </c>
      <c r="E656" s="37">
        <f t="shared" si="80"/>
        <v>20</v>
      </c>
      <c r="F656" s="33">
        <f t="shared" si="81"/>
        <v>41122.875</v>
      </c>
      <c r="G656" s="66" t="s">
        <v>16</v>
      </c>
      <c r="H656" s="57">
        <f t="shared" si="83"/>
        <v>1</v>
      </c>
      <c r="I656" s="66">
        <v>2.54</v>
      </c>
      <c r="J656" s="66">
        <v>79.099999999999994</v>
      </c>
      <c r="K656" s="56">
        <v>1</v>
      </c>
      <c r="L656" s="56">
        <v>2</v>
      </c>
      <c r="M656" s="40">
        <f>VLOOKUP(L656,'Stratification Schemes'!$J$2:$L$3,2,TRUE)</f>
        <v>9.59</v>
      </c>
      <c r="N656" s="40">
        <f>VLOOKUP(L656,'Stratification Schemes'!$J$2:$L$3,3,TRUE)</f>
        <v>10.42</v>
      </c>
      <c r="O656" s="40">
        <f t="shared" si="82"/>
        <v>2</v>
      </c>
      <c r="P656" s="40" t="s">
        <v>38</v>
      </c>
    </row>
    <row r="657" spans="1:16" x14ac:dyDescent="0.25">
      <c r="A657" s="60">
        <v>41122</v>
      </c>
      <c r="B657" s="2">
        <v>0.86034722222222226</v>
      </c>
      <c r="C657" s="33">
        <f t="shared" si="78"/>
        <v>41122.860347222224</v>
      </c>
      <c r="D657" s="33">
        <f t="shared" si="79"/>
        <v>41122.833333333336</v>
      </c>
      <c r="E657" s="37">
        <f t="shared" si="80"/>
        <v>20</v>
      </c>
      <c r="F657" s="33">
        <f t="shared" si="81"/>
        <v>41122.875</v>
      </c>
      <c r="G657" s="66" t="s">
        <v>16</v>
      </c>
      <c r="H657" s="57">
        <f t="shared" si="83"/>
        <v>1</v>
      </c>
      <c r="I657" s="66">
        <v>3.23</v>
      </c>
      <c r="J657" s="66">
        <v>80.599999999999994</v>
      </c>
      <c r="K657" s="56">
        <v>1</v>
      </c>
      <c r="L657" s="56">
        <v>2</v>
      </c>
      <c r="M657" s="40">
        <f>VLOOKUP(L657,'Stratification Schemes'!$J$2:$L$3,2,TRUE)</f>
        <v>9.59</v>
      </c>
      <c r="N657" s="40">
        <f>VLOOKUP(L657,'Stratification Schemes'!$J$2:$L$3,3,TRUE)</f>
        <v>10.42</v>
      </c>
      <c r="O657" s="40">
        <f t="shared" si="82"/>
        <v>2</v>
      </c>
      <c r="P657" s="40" t="s">
        <v>38</v>
      </c>
    </row>
    <row r="658" spans="1:16" x14ac:dyDescent="0.25">
      <c r="A658" s="60">
        <v>41122</v>
      </c>
      <c r="B658" s="2">
        <v>0.86121527777777773</v>
      </c>
      <c r="C658" s="33">
        <f t="shared" si="78"/>
        <v>41122.861215277779</v>
      </c>
      <c r="D658" s="33">
        <f t="shared" si="79"/>
        <v>41122.833333333336</v>
      </c>
      <c r="E658" s="37">
        <f t="shared" si="80"/>
        <v>20</v>
      </c>
      <c r="F658" s="33">
        <f t="shared" si="81"/>
        <v>41122.875</v>
      </c>
      <c r="G658" s="66" t="s">
        <v>16</v>
      </c>
      <c r="H658" s="57">
        <f t="shared" si="83"/>
        <v>1</v>
      </c>
      <c r="I658" s="66">
        <v>2.5499999999999998</v>
      </c>
      <c r="J658" s="66">
        <v>83.4</v>
      </c>
      <c r="K658" s="56">
        <v>1</v>
      </c>
      <c r="L658" s="56">
        <v>2</v>
      </c>
      <c r="M658" s="40">
        <f>VLOOKUP(L658,'Stratification Schemes'!$J$2:$L$3,2,TRUE)</f>
        <v>9.59</v>
      </c>
      <c r="N658" s="40">
        <f>VLOOKUP(L658,'Stratification Schemes'!$J$2:$L$3,3,TRUE)</f>
        <v>10.42</v>
      </c>
      <c r="O658" s="40">
        <f t="shared" si="82"/>
        <v>2</v>
      </c>
      <c r="P658" s="40" t="s">
        <v>38</v>
      </c>
    </row>
    <row r="659" spans="1:16" x14ac:dyDescent="0.25">
      <c r="A659" s="60">
        <v>41122</v>
      </c>
      <c r="B659" s="2">
        <v>0.86127314814814815</v>
      </c>
      <c r="C659" s="33">
        <f t="shared" si="78"/>
        <v>41122.861273148148</v>
      </c>
      <c r="D659" s="33">
        <f t="shared" si="79"/>
        <v>41122.833333333336</v>
      </c>
      <c r="E659" s="37">
        <f t="shared" si="80"/>
        <v>20</v>
      </c>
      <c r="F659" s="33">
        <f t="shared" si="81"/>
        <v>41122.875</v>
      </c>
      <c r="G659" s="66" t="s">
        <v>16</v>
      </c>
      <c r="H659" s="57">
        <f t="shared" si="83"/>
        <v>1</v>
      </c>
      <c r="I659" s="66">
        <v>2.06</v>
      </c>
      <c r="J659" s="66">
        <v>75.8</v>
      </c>
      <c r="K659" s="66">
        <v>1</v>
      </c>
      <c r="L659" s="66">
        <v>2</v>
      </c>
      <c r="M659" s="66">
        <f>VLOOKUP(L659,'Stratification Schemes'!$J$2:$L$3,2,TRUE)</f>
        <v>9.59</v>
      </c>
      <c r="N659" s="66">
        <f>VLOOKUP(L659,'Stratification Schemes'!$J$2:$L$3,3,TRUE)</f>
        <v>10.42</v>
      </c>
      <c r="O659" s="66">
        <f t="shared" si="82"/>
        <v>2</v>
      </c>
      <c r="P659" s="66" t="s">
        <v>38</v>
      </c>
    </row>
    <row r="660" spans="1:16" x14ac:dyDescent="0.25">
      <c r="A660" s="60">
        <v>41122</v>
      </c>
      <c r="B660" s="2">
        <v>0.86152777777777778</v>
      </c>
      <c r="C660" s="33">
        <f t="shared" si="78"/>
        <v>41122.861527777779</v>
      </c>
      <c r="D660" s="33">
        <f t="shared" si="79"/>
        <v>41122.833333333336</v>
      </c>
      <c r="E660" s="37">
        <f t="shared" si="80"/>
        <v>20</v>
      </c>
      <c r="F660" s="33">
        <f t="shared" si="81"/>
        <v>41122.875</v>
      </c>
      <c r="G660" s="66" t="s">
        <v>16</v>
      </c>
      <c r="H660" s="57">
        <f t="shared" si="83"/>
        <v>1</v>
      </c>
      <c r="I660" s="66">
        <v>1.81</v>
      </c>
      <c r="J660" s="66">
        <v>71.900000000000006</v>
      </c>
      <c r="K660" s="56">
        <v>1</v>
      </c>
      <c r="L660" s="56">
        <v>2</v>
      </c>
      <c r="M660" s="40">
        <f>VLOOKUP(L660,'Stratification Schemes'!$J$2:$L$3,2,TRUE)</f>
        <v>9.59</v>
      </c>
      <c r="N660" s="40">
        <f>VLOOKUP(L660,'Stratification Schemes'!$J$2:$L$3,3,TRUE)</f>
        <v>10.42</v>
      </c>
      <c r="O660" s="40">
        <f t="shared" si="82"/>
        <v>2</v>
      </c>
      <c r="P660" s="40" t="s">
        <v>38</v>
      </c>
    </row>
    <row r="661" spans="1:16" x14ac:dyDescent="0.25">
      <c r="A661" s="60">
        <v>41122</v>
      </c>
      <c r="B661" s="2">
        <v>0.86446759259259265</v>
      </c>
      <c r="C661" s="33">
        <f t="shared" si="78"/>
        <v>41122.86446759259</v>
      </c>
      <c r="D661" s="33">
        <f t="shared" si="79"/>
        <v>41122.833333333336</v>
      </c>
      <c r="E661" s="37">
        <f t="shared" si="80"/>
        <v>20</v>
      </c>
      <c r="F661" s="33">
        <f t="shared" si="81"/>
        <v>41122.875</v>
      </c>
      <c r="G661" s="66" t="s">
        <v>16</v>
      </c>
      <c r="H661" s="57">
        <f t="shared" si="83"/>
        <v>1</v>
      </c>
      <c r="I661" s="66">
        <v>2.38</v>
      </c>
      <c r="J661" s="66">
        <v>78.900000000000006</v>
      </c>
      <c r="K661" s="56">
        <v>1</v>
      </c>
      <c r="L661" s="56">
        <v>2</v>
      </c>
      <c r="M661" s="40">
        <f>VLOOKUP(L661,'Stratification Schemes'!$J$2:$L$3,2,TRUE)</f>
        <v>9.59</v>
      </c>
      <c r="N661" s="40">
        <f>VLOOKUP(L661,'Stratification Schemes'!$J$2:$L$3,3,TRUE)</f>
        <v>10.42</v>
      </c>
      <c r="O661" s="40">
        <f t="shared" si="82"/>
        <v>2</v>
      </c>
      <c r="P661" s="40" t="s">
        <v>38</v>
      </c>
    </row>
    <row r="662" spans="1:16" x14ac:dyDescent="0.25">
      <c r="A662" s="60">
        <v>41122</v>
      </c>
      <c r="B662" s="2">
        <v>0.87605324074074076</v>
      </c>
      <c r="C662" s="33">
        <f t="shared" si="78"/>
        <v>41122.87605324074</v>
      </c>
      <c r="D662" s="33">
        <f t="shared" si="79"/>
        <v>41122.875</v>
      </c>
      <c r="E662" s="37">
        <f t="shared" si="80"/>
        <v>21</v>
      </c>
      <c r="F662" s="33">
        <f t="shared" si="81"/>
        <v>41122.875</v>
      </c>
      <c r="G662" s="66" t="s">
        <v>16</v>
      </c>
      <c r="H662" s="57">
        <f t="shared" si="83"/>
        <v>1</v>
      </c>
      <c r="I662" s="66">
        <v>3.13</v>
      </c>
      <c r="J662" s="66">
        <v>76.8</v>
      </c>
      <c r="K662" s="66">
        <v>1</v>
      </c>
      <c r="L662" s="66">
        <v>2</v>
      </c>
      <c r="M662" s="66">
        <f>VLOOKUP(L662,'Stratification Schemes'!$J$2:$L$3,2,TRUE)</f>
        <v>9.59</v>
      </c>
      <c r="N662" s="66">
        <f>VLOOKUP(L662,'Stratification Schemes'!$J$2:$L$3,3,TRUE)</f>
        <v>10.42</v>
      </c>
      <c r="O662" s="66">
        <f t="shared" si="82"/>
        <v>2</v>
      </c>
      <c r="P662" s="66" t="s">
        <v>38</v>
      </c>
    </row>
    <row r="663" spans="1:16" x14ac:dyDescent="0.25">
      <c r="A663" s="60">
        <v>41122</v>
      </c>
      <c r="B663" s="2">
        <v>0.88035879629629632</v>
      </c>
      <c r="C663" s="33">
        <f t="shared" si="78"/>
        <v>41122.880358796298</v>
      </c>
      <c r="D663" s="33">
        <f t="shared" si="79"/>
        <v>41122.875</v>
      </c>
      <c r="E663" s="37">
        <f t="shared" si="80"/>
        <v>21</v>
      </c>
      <c r="F663" s="33">
        <f t="shared" si="81"/>
        <v>41122.875</v>
      </c>
      <c r="G663" s="66" t="s">
        <v>16</v>
      </c>
      <c r="H663" s="57">
        <f t="shared" si="83"/>
        <v>1</v>
      </c>
      <c r="I663" s="66">
        <v>1.92</v>
      </c>
      <c r="J663" s="66">
        <v>81.7</v>
      </c>
      <c r="K663" s="66">
        <v>1</v>
      </c>
      <c r="L663" s="66">
        <v>2</v>
      </c>
      <c r="M663" s="66">
        <f>VLOOKUP(L663,'Stratification Schemes'!$J$2:$L$3,2,TRUE)</f>
        <v>9.59</v>
      </c>
      <c r="N663" s="66">
        <f>VLOOKUP(L663,'Stratification Schemes'!$J$2:$L$3,3,TRUE)</f>
        <v>10.42</v>
      </c>
      <c r="O663" s="66">
        <f t="shared" si="82"/>
        <v>2</v>
      </c>
      <c r="P663" s="66" t="s">
        <v>38</v>
      </c>
    </row>
    <row r="664" spans="1:16" x14ac:dyDescent="0.25">
      <c r="A664" s="60">
        <v>41122</v>
      </c>
      <c r="B664" s="2">
        <v>0.88082175925925921</v>
      </c>
      <c r="C664" s="33">
        <f t="shared" si="78"/>
        <v>41122.88082175926</v>
      </c>
      <c r="D664" s="33">
        <f t="shared" si="79"/>
        <v>41122.875</v>
      </c>
      <c r="E664" s="37">
        <f t="shared" si="80"/>
        <v>21</v>
      </c>
      <c r="F664" s="33">
        <f t="shared" si="81"/>
        <v>41122.875</v>
      </c>
      <c r="G664" s="66" t="s">
        <v>16</v>
      </c>
      <c r="H664" s="57">
        <f t="shared" si="83"/>
        <v>1</v>
      </c>
      <c r="I664" s="66">
        <v>2.41</v>
      </c>
      <c r="J664" s="66">
        <v>87.9</v>
      </c>
      <c r="K664" s="56">
        <v>1</v>
      </c>
      <c r="L664" s="56">
        <v>2</v>
      </c>
      <c r="M664" s="40">
        <f>VLOOKUP(L664,'Stratification Schemes'!$J$2:$L$3,2,TRUE)</f>
        <v>9.59</v>
      </c>
      <c r="N664" s="40">
        <f>VLOOKUP(L664,'Stratification Schemes'!$J$2:$L$3,3,TRUE)</f>
        <v>10.42</v>
      </c>
      <c r="O664" s="40">
        <f t="shared" si="82"/>
        <v>2</v>
      </c>
      <c r="P664" s="40" t="s">
        <v>38</v>
      </c>
    </row>
    <row r="665" spans="1:16" x14ac:dyDescent="0.25">
      <c r="A665" s="60">
        <v>41122</v>
      </c>
      <c r="B665" s="2">
        <v>0.88150462962962972</v>
      </c>
      <c r="C665" s="33">
        <f t="shared" si="78"/>
        <v>41122.881504629629</v>
      </c>
      <c r="D665" s="33">
        <f t="shared" si="79"/>
        <v>41122.875</v>
      </c>
      <c r="E665" s="37">
        <f t="shared" si="80"/>
        <v>21</v>
      </c>
      <c r="F665" s="33">
        <f t="shared" si="81"/>
        <v>41122.875</v>
      </c>
      <c r="G665" s="66" t="s">
        <v>16</v>
      </c>
      <c r="H665" s="57">
        <f t="shared" si="83"/>
        <v>1</v>
      </c>
      <c r="I665" s="66">
        <v>1.69</v>
      </c>
      <c r="J665" s="66">
        <v>65.900000000000006</v>
      </c>
      <c r="K665" s="56">
        <v>1</v>
      </c>
      <c r="L665" s="56">
        <v>2</v>
      </c>
      <c r="M665" s="40">
        <f>VLOOKUP(L665,'Stratification Schemes'!$J$2:$L$3,2,TRUE)</f>
        <v>9.59</v>
      </c>
      <c r="N665" s="40">
        <f>VLOOKUP(L665,'Stratification Schemes'!$J$2:$L$3,3,TRUE)</f>
        <v>10.42</v>
      </c>
      <c r="O665" s="40">
        <f t="shared" si="82"/>
        <v>2</v>
      </c>
      <c r="P665" s="40" t="s">
        <v>38</v>
      </c>
    </row>
    <row r="666" spans="1:16" x14ac:dyDescent="0.25">
      <c r="A666" s="60">
        <v>41122</v>
      </c>
      <c r="B666" s="2">
        <v>0.89762731481481473</v>
      </c>
      <c r="C666" s="33">
        <f t="shared" si="78"/>
        <v>41122.897627314815</v>
      </c>
      <c r="D666" s="33">
        <f t="shared" si="79"/>
        <v>41122.875</v>
      </c>
      <c r="E666" s="37">
        <f t="shared" si="80"/>
        <v>21</v>
      </c>
      <c r="F666" s="33">
        <f t="shared" si="81"/>
        <v>41122.875</v>
      </c>
      <c r="G666" s="66" t="s">
        <v>16</v>
      </c>
      <c r="H666" s="57">
        <f t="shared" si="83"/>
        <v>1</v>
      </c>
      <c r="I666" s="66">
        <v>3.19</v>
      </c>
      <c r="J666" s="66">
        <v>69.400000000000006</v>
      </c>
      <c r="K666" s="66">
        <v>1</v>
      </c>
      <c r="L666" s="66">
        <v>2</v>
      </c>
      <c r="M666" s="66">
        <f>VLOOKUP(L666,'Stratification Schemes'!$J$2:$L$3,2,TRUE)</f>
        <v>9.59</v>
      </c>
      <c r="N666" s="66">
        <f>VLOOKUP(L666,'Stratification Schemes'!$J$2:$L$3,3,TRUE)</f>
        <v>10.42</v>
      </c>
      <c r="O666" s="66">
        <f t="shared" si="82"/>
        <v>2</v>
      </c>
      <c r="P666" s="66" t="s">
        <v>38</v>
      </c>
    </row>
    <row r="667" spans="1:16" x14ac:dyDescent="0.25">
      <c r="A667" s="60">
        <v>41122</v>
      </c>
      <c r="B667" s="2">
        <v>0.90078703703703711</v>
      </c>
      <c r="C667" s="33">
        <f t="shared" si="78"/>
        <v>41122.900787037041</v>
      </c>
      <c r="D667" s="33">
        <f t="shared" si="79"/>
        <v>41122.875</v>
      </c>
      <c r="E667" s="37">
        <f t="shared" si="80"/>
        <v>21</v>
      </c>
      <c r="F667" s="33">
        <f t="shared" si="81"/>
        <v>41122.875</v>
      </c>
      <c r="G667" s="66" t="s">
        <v>16</v>
      </c>
      <c r="H667" s="57">
        <f t="shared" si="83"/>
        <v>1</v>
      </c>
      <c r="I667" s="66">
        <v>1.59</v>
      </c>
      <c r="J667" s="66">
        <v>83.5</v>
      </c>
      <c r="K667" s="56">
        <v>1</v>
      </c>
      <c r="L667" s="56">
        <v>2</v>
      </c>
      <c r="M667" s="40">
        <f>VLOOKUP(L667,'Stratification Schemes'!$J$2:$L$3,2,TRUE)</f>
        <v>9.59</v>
      </c>
      <c r="N667" s="40">
        <f>VLOOKUP(L667,'Stratification Schemes'!$J$2:$L$3,3,TRUE)</f>
        <v>10.42</v>
      </c>
      <c r="O667" s="40">
        <f t="shared" si="82"/>
        <v>2</v>
      </c>
      <c r="P667" s="40" t="s">
        <v>38</v>
      </c>
    </row>
    <row r="668" spans="1:16" x14ac:dyDescent="0.25">
      <c r="A668" s="60">
        <v>41122</v>
      </c>
      <c r="B668" s="2">
        <v>0.90487268518518515</v>
      </c>
      <c r="C668" s="33">
        <f t="shared" si="78"/>
        <v>41122.904872685183</v>
      </c>
      <c r="D668" s="33">
        <f t="shared" si="79"/>
        <v>41122.875</v>
      </c>
      <c r="E668" s="37">
        <f t="shared" si="80"/>
        <v>21</v>
      </c>
      <c r="F668" s="33">
        <f t="shared" si="81"/>
        <v>41122.875</v>
      </c>
      <c r="G668" s="66" t="s">
        <v>16</v>
      </c>
      <c r="H668" s="57">
        <f t="shared" si="83"/>
        <v>1</v>
      </c>
      <c r="I668" s="66">
        <v>3.35</v>
      </c>
      <c r="J668" s="66">
        <v>60.8</v>
      </c>
      <c r="K668" s="56">
        <v>1</v>
      </c>
      <c r="L668" s="56">
        <v>2</v>
      </c>
      <c r="M668" s="40">
        <f>VLOOKUP(L668,'Stratification Schemes'!$J$2:$L$3,2,TRUE)</f>
        <v>9.59</v>
      </c>
      <c r="N668" s="40">
        <f>VLOOKUP(L668,'Stratification Schemes'!$J$2:$L$3,3,TRUE)</f>
        <v>10.42</v>
      </c>
      <c r="O668" s="40">
        <f t="shared" si="82"/>
        <v>2</v>
      </c>
      <c r="P668" s="40" t="s">
        <v>38</v>
      </c>
    </row>
    <row r="669" spans="1:16" x14ac:dyDescent="0.25">
      <c r="A669" s="60">
        <v>41122</v>
      </c>
      <c r="B669" s="2">
        <v>0.9048842592592593</v>
      </c>
      <c r="C669" s="33">
        <f t="shared" si="78"/>
        <v>41122.90488425926</v>
      </c>
      <c r="D669" s="33">
        <f t="shared" si="79"/>
        <v>41122.875</v>
      </c>
      <c r="E669" s="37">
        <f t="shared" si="80"/>
        <v>21</v>
      </c>
      <c r="F669" s="33">
        <f t="shared" si="81"/>
        <v>41122.875</v>
      </c>
      <c r="G669" s="66" t="s">
        <v>16</v>
      </c>
      <c r="H669" s="57">
        <f t="shared" si="83"/>
        <v>1</v>
      </c>
      <c r="I669" s="66">
        <v>3.36</v>
      </c>
      <c r="J669" s="66">
        <v>73.2</v>
      </c>
      <c r="K669" s="56">
        <v>1</v>
      </c>
      <c r="L669" s="56">
        <v>2</v>
      </c>
      <c r="M669" s="40">
        <f>VLOOKUP(L669,'Stratification Schemes'!$J$2:$L$3,2,TRUE)</f>
        <v>9.59</v>
      </c>
      <c r="N669" s="40">
        <f>VLOOKUP(L669,'Stratification Schemes'!$J$2:$L$3,3,TRUE)</f>
        <v>10.42</v>
      </c>
      <c r="O669" s="40">
        <f t="shared" si="82"/>
        <v>2</v>
      </c>
      <c r="P669" s="40" t="s">
        <v>38</v>
      </c>
    </row>
    <row r="670" spans="1:16" x14ac:dyDescent="0.25">
      <c r="A670" s="60">
        <v>41122</v>
      </c>
      <c r="B670" s="2">
        <v>0.921875</v>
      </c>
      <c r="C670" s="33">
        <f t="shared" si="78"/>
        <v>41122.921875</v>
      </c>
      <c r="D670" s="33">
        <f t="shared" si="79"/>
        <v>41122.916666666664</v>
      </c>
      <c r="E670" s="37">
        <f t="shared" si="80"/>
        <v>22</v>
      </c>
      <c r="F670" s="33">
        <f t="shared" si="81"/>
        <v>41122.875</v>
      </c>
      <c r="G670" s="66" t="s">
        <v>16</v>
      </c>
      <c r="H670" s="57">
        <f t="shared" si="83"/>
        <v>1</v>
      </c>
      <c r="I670" s="66">
        <v>3.22</v>
      </c>
      <c r="J670" s="66">
        <v>66.2</v>
      </c>
      <c r="K670" s="56">
        <v>1</v>
      </c>
      <c r="L670" s="56">
        <v>2</v>
      </c>
      <c r="M670" s="40">
        <f>VLOOKUP(L670,'Stratification Schemes'!$J$2:$L$3,2,TRUE)</f>
        <v>9.59</v>
      </c>
      <c r="N670" s="40">
        <f>VLOOKUP(L670,'Stratification Schemes'!$J$2:$L$3,3,TRUE)</f>
        <v>10.42</v>
      </c>
      <c r="O670" s="40">
        <f t="shared" si="82"/>
        <v>2</v>
      </c>
      <c r="P670" s="40" t="s">
        <v>38</v>
      </c>
    </row>
    <row r="671" spans="1:16" x14ac:dyDescent="0.25">
      <c r="A671" s="60">
        <v>41122</v>
      </c>
      <c r="B671" s="2">
        <v>0.94446759259259261</v>
      </c>
      <c r="C671" s="33">
        <f t="shared" si="78"/>
        <v>41122.944467592592</v>
      </c>
      <c r="D671" s="33">
        <f t="shared" si="79"/>
        <v>41122.916666666664</v>
      </c>
      <c r="E671" s="37">
        <f t="shared" si="80"/>
        <v>22</v>
      </c>
      <c r="F671" s="33">
        <f t="shared" si="81"/>
        <v>41123</v>
      </c>
      <c r="G671" s="66" t="s">
        <v>16</v>
      </c>
      <c r="H671" s="57">
        <f t="shared" si="83"/>
        <v>1</v>
      </c>
      <c r="I671" s="66">
        <v>2.4900000000000002</v>
      </c>
      <c r="J671" s="66">
        <v>66.099999999999994</v>
      </c>
      <c r="K671" s="56">
        <v>1</v>
      </c>
      <c r="L671" s="56">
        <v>2</v>
      </c>
      <c r="M671" s="40">
        <f>VLOOKUP(L671,'Stratification Schemes'!$J$2:$L$3,2,TRUE)</f>
        <v>9.59</v>
      </c>
      <c r="N671" s="40">
        <f>VLOOKUP(L671,'Stratification Schemes'!$J$2:$L$3,3,TRUE)</f>
        <v>10.42</v>
      </c>
      <c r="O671" s="40">
        <f t="shared" si="82"/>
        <v>2</v>
      </c>
      <c r="P671" s="40" t="s">
        <v>38</v>
      </c>
    </row>
    <row r="672" spans="1:16" x14ac:dyDescent="0.25">
      <c r="A672" s="60">
        <v>41122</v>
      </c>
      <c r="B672" s="2">
        <v>0.98342592592592604</v>
      </c>
      <c r="C672" s="33">
        <f t="shared" si="78"/>
        <v>41122.983425925922</v>
      </c>
      <c r="D672" s="33">
        <f t="shared" si="79"/>
        <v>41122.958333333336</v>
      </c>
      <c r="E672" s="37">
        <f t="shared" si="80"/>
        <v>23</v>
      </c>
      <c r="F672" s="33">
        <f t="shared" si="81"/>
        <v>41123</v>
      </c>
      <c r="G672" s="66" t="s">
        <v>16</v>
      </c>
      <c r="H672" s="57">
        <f t="shared" si="83"/>
        <v>1</v>
      </c>
      <c r="I672" s="66">
        <v>1.75</v>
      </c>
      <c r="J672" s="66">
        <v>92.1</v>
      </c>
      <c r="K672" s="56">
        <v>1</v>
      </c>
      <c r="L672" s="56">
        <v>2</v>
      </c>
      <c r="M672" s="40">
        <f>VLOOKUP(L672,'Stratification Schemes'!$J$2:$L$3,2,TRUE)</f>
        <v>9.59</v>
      </c>
      <c r="N672" s="40">
        <f>VLOOKUP(L672,'Stratification Schemes'!$J$2:$L$3,3,TRUE)</f>
        <v>10.42</v>
      </c>
      <c r="O672" s="40">
        <f t="shared" si="82"/>
        <v>2</v>
      </c>
      <c r="P672" s="40" t="s">
        <v>38</v>
      </c>
    </row>
    <row r="673" spans="1:19" x14ac:dyDescent="0.25">
      <c r="A673" s="60">
        <v>41122</v>
      </c>
      <c r="B673" s="2">
        <v>0.98490740740740745</v>
      </c>
      <c r="C673" s="33">
        <f t="shared" si="78"/>
        <v>41122.984907407408</v>
      </c>
      <c r="D673" s="33">
        <f t="shared" si="79"/>
        <v>41122.958333333336</v>
      </c>
      <c r="E673" s="37">
        <f t="shared" si="80"/>
        <v>23</v>
      </c>
      <c r="F673" s="33">
        <f t="shared" si="81"/>
        <v>41123</v>
      </c>
      <c r="G673" s="66" t="s">
        <v>16</v>
      </c>
      <c r="H673" s="57">
        <f t="shared" si="83"/>
        <v>1</v>
      </c>
      <c r="I673" s="66">
        <v>2.04</v>
      </c>
      <c r="J673" s="66">
        <v>74.2</v>
      </c>
      <c r="K673" s="66">
        <v>1</v>
      </c>
      <c r="L673" s="66">
        <v>2</v>
      </c>
      <c r="M673" s="66">
        <f>VLOOKUP(L673,'Stratification Schemes'!$J$2:$L$3,2,TRUE)</f>
        <v>9.59</v>
      </c>
      <c r="N673" s="66">
        <f>VLOOKUP(L673,'Stratification Schemes'!$J$2:$L$3,3,TRUE)</f>
        <v>10.42</v>
      </c>
      <c r="O673" s="66">
        <f t="shared" si="82"/>
        <v>2</v>
      </c>
      <c r="P673" s="66" t="s">
        <v>38</v>
      </c>
    </row>
    <row r="674" spans="1:19" x14ac:dyDescent="0.25">
      <c r="A674" s="60">
        <v>41122</v>
      </c>
      <c r="B674" s="2">
        <v>0.98667824074074073</v>
      </c>
      <c r="C674" s="33">
        <f t="shared" ref="C674:C675" si="84">B674+A674</f>
        <v>41122.986678240741</v>
      </c>
      <c r="D674" s="33">
        <f t="shared" si="79"/>
        <v>41122.958333333336</v>
      </c>
      <c r="E674" s="37">
        <f t="shared" si="80"/>
        <v>23</v>
      </c>
      <c r="F674" s="33">
        <f t="shared" si="81"/>
        <v>41123</v>
      </c>
      <c r="G674" s="66" t="s">
        <v>16</v>
      </c>
      <c r="H674" s="57">
        <f t="shared" si="83"/>
        <v>1</v>
      </c>
      <c r="I674" s="66">
        <v>3.85</v>
      </c>
      <c r="J674" s="66">
        <v>59.3</v>
      </c>
      <c r="K674" s="66">
        <v>1</v>
      </c>
      <c r="L674" s="66">
        <v>2</v>
      </c>
      <c r="M674" s="66">
        <f>VLOOKUP(L674,'Stratification Schemes'!$J$2:$L$3,2,TRUE)</f>
        <v>9.59</v>
      </c>
      <c r="N674" s="66">
        <f>VLOOKUP(L674,'Stratification Schemes'!$J$2:$L$3,3,TRUE)</f>
        <v>10.42</v>
      </c>
      <c r="O674" s="66">
        <f t="shared" si="82"/>
        <v>2</v>
      </c>
      <c r="P674" s="66" t="s">
        <v>38</v>
      </c>
    </row>
    <row r="675" spans="1:19" x14ac:dyDescent="0.25">
      <c r="A675" s="60">
        <v>41123</v>
      </c>
      <c r="B675" s="2">
        <v>2.2337962962962967E-3</v>
      </c>
      <c r="C675" s="33">
        <f t="shared" si="84"/>
        <v>41123.002233796295</v>
      </c>
      <c r="D675" s="33">
        <f t="shared" si="79"/>
        <v>41123</v>
      </c>
      <c r="E675" s="37">
        <f t="shared" si="80"/>
        <v>0</v>
      </c>
      <c r="F675" s="33">
        <f t="shared" si="81"/>
        <v>41123</v>
      </c>
      <c r="G675" s="66" t="s">
        <v>16</v>
      </c>
      <c r="H675" s="57">
        <f t="shared" si="83"/>
        <v>1</v>
      </c>
      <c r="I675" s="66">
        <v>2.12</v>
      </c>
      <c r="J675" s="66">
        <v>68.5</v>
      </c>
      <c r="K675" s="66">
        <v>1</v>
      </c>
      <c r="L675" s="66">
        <v>2</v>
      </c>
      <c r="M675" s="66">
        <f>VLOOKUP(L675,'Stratification Schemes'!$J$2:$L$3,2,TRUE)</f>
        <v>9.59</v>
      </c>
      <c r="N675" s="66">
        <f>VLOOKUP(L675,'Stratification Schemes'!$J$2:$L$3,3,TRUE)</f>
        <v>10.42</v>
      </c>
      <c r="O675" s="66">
        <f t="shared" si="82"/>
        <v>2</v>
      </c>
      <c r="P675" s="66" t="s">
        <v>38</v>
      </c>
    </row>
    <row r="676" spans="1:19" x14ac:dyDescent="0.25">
      <c r="A676" s="14">
        <v>41123</v>
      </c>
      <c r="B676" s="13">
        <v>3.2245370370370369E-2</v>
      </c>
      <c r="C676" s="33">
        <f>A676+B676</f>
        <v>41123.03224537037</v>
      </c>
      <c r="D676" s="33">
        <f t="shared" si="79"/>
        <v>41123</v>
      </c>
      <c r="E676" s="37">
        <f t="shared" si="80"/>
        <v>0</v>
      </c>
      <c r="F676" s="33">
        <f t="shared" si="81"/>
        <v>41123</v>
      </c>
      <c r="G676" s="66" t="s">
        <v>16</v>
      </c>
      <c r="H676" s="57">
        <f t="shared" si="83"/>
        <v>1</v>
      </c>
      <c r="I676" s="66">
        <v>11.53</v>
      </c>
      <c r="J676" s="66">
        <v>87.3</v>
      </c>
      <c r="K676" s="56">
        <v>2</v>
      </c>
      <c r="L676" s="56">
        <v>2</v>
      </c>
      <c r="M676" s="40">
        <f>VLOOKUP(L676,'Stratification Schemes'!$J$2:$L$3,2,TRUE)</f>
        <v>9.59</v>
      </c>
      <c r="N676" s="40">
        <f>VLOOKUP(L676,'Stratification Schemes'!$J$2:$L$3,3,TRUE)</f>
        <v>10.42</v>
      </c>
      <c r="O676" s="40">
        <f t="shared" si="82"/>
        <v>2</v>
      </c>
      <c r="P676" s="40" t="s">
        <v>38</v>
      </c>
    </row>
    <row r="677" spans="1:19" x14ac:dyDescent="0.25">
      <c r="A677" s="60">
        <v>41123</v>
      </c>
      <c r="B677" s="2">
        <v>4.1967592592592591E-2</v>
      </c>
      <c r="C677" s="33">
        <f t="shared" ref="C677:C708" si="85">B677+A677</f>
        <v>41123.041967592595</v>
      </c>
      <c r="D677" s="33">
        <f t="shared" si="79"/>
        <v>41123.041666666664</v>
      </c>
      <c r="E677" s="37">
        <f t="shared" si="80"/>
        <v>1</v>
      </c>
      <c r="F677" s="33">
        <f t="shared" si="81"/>
        <v>41123</v>
      </c>
      <c r="G677" s="66" t="s">
        <v>16</v>
      </c>
      <c r="H677" s="57">
        <f t="shared" si="83"/>
        <v>1</v>
      </c>
      <c r="I677" s="66">
        <v>5.09</v>
      </c>
      <c r="J677" s="66">
        <v>68.8</v>
      </c>
      <c r="K677" s="56">
        <v>1</v>
      </c>
      <c r="L677" s="56">
        <v>2</v>
      </c>
      <c r="M677" s="40">
        <f>VLOOKUP(L677,'Stratification Schemes'!$J$2:$L$3,2,TRUE)</f>
        <v>9.59</v>
      </c>
      <c r="N677" s="40">
        <f>VLOOKUP(L677,'Stratification Schemes'!$J$2:$L$3,3,TRUE)</f>
        <v>10.42</v>
      </c>
      <c r="O677" s="40">
        <f t="shared" si="82"/>
        <v>2</v>
      </c>
      <c r="P677" s="40" t="s">
        <v>38</v>
      </c>
    </row>
    <row r="678" spans="1:19" x14ac:dyDescent="0.25">
      <c r="A678" s="60">
        <v>41123</v>
      </c>
      <c r="B678" s="2">
        <v>4.5844907407407404E-2</v>
      </c>
      <c r="C678" s="33">
        <f t="shared" si="85"/>
        <v>41123.045844907407</v>
      </c>
      <c r="D678" s="33">
        <f t="shared" si="79"/>
        <v>41123.041666666664</v>
      </c>
      <c r="E678" s="37">
        <f t="shared" si="80"/>
        <v>1</v>
      </c>
      <c r="F678" s="33">
        <f t="shared" si="81"/>
        <v>41123</v>
      </c>
      <c r="G678" s="66" t="s">
        <v>16</v>
      </c>
      <c r="H678" s="57">
        <f t="shared" si="83"/>
        <v>1</v>
      </c>
      <c r="I678" s="66">
        <v>1.52</v>
      </c>
      <c r="J678" s="66">
        <v>93.8</v>
      </c>
      <c r="K678" s="56">
        <v>1</v>
      </c>
      <c r="L678" s="56">
        <v>2</v>
      </c>
      <c r="M678" s="40">
        <f>VLOOKUP(L678,'Stratification Schemes'!$J$2:$L$3,2,TRUE)</f>
        <v>9.59</v>
      </c>
      <c r="N678" s="40">
        <f>VLOOKUP(L678,'Stratification Schemes'!$J$2:$L$3,3,TRUE)</f>
        <v>10.42</v>
      </c>
      <c r="O678" s="40">
        <f t="shared" si="82"/>
        <v>2</v>
      </c>
      <c r="P678" s="40" t="s">
        <v>38</v>
      </c>
    </row>
    <row r="679" spans="1:19" x14ac:dyDescent="0.25">
      <c r="A679" s="60">
        <v>41123</v>
      </c>
      <c r="B679" s="2">
        <v>4.7372685185185191E-2</v>
      </c>
      <c r="C679" s="33">
        <f t="shared" si="85"/>
        <v>41123.047372685185</v>
      </c>
      <c r="D679" s="33">
        <f t="shared" si="79"/>
        <v>41123.041666666664</v>
      </c>
      <c r="E679" s="37">
        <f t="shared" si="80"/>
        <v>1</v>
      </c>
      <c r="F679" s="33">
        <f t="shared" si="81"/>
        <v>41123</v>
      </c>
      <c r="G679" s="66" t="s">
        <v>16</v>
      </c>
      <c r="H679" s="57">
        <f t="shared" si="83"/>
        <v>1</v>
      </c>
      <c r="I679" s="66">
        <v>2.56</v>
      </c>
      <c r="J679" s="66">
        <v>74.2</v>
      </c>
      <c r="K679" s="56">
        <v>1</v>
      </c>
      <c r="L679" s="56">
        <v>2</v>
      </c>
      <c r="M679" s="40">
        <f>VLOOKUP(L679,'Stratification Schemes'!$J$2:$L$3,2,TRUE)</f>
        <v>9.59</v>
      </c>
      <c r="N679" s="40">
        <f>VLOOKUP(L679,'Stratification Schemes'!$J$2:$L$3,3,TRUE)</f>
        <v>10.42</v>
      </c>
      <c r="O679" s="40">
        <f t="shared" si="82"/>
        <v>2</v>
      </c>
      <c r="P679" s="40" t="s">
        <v>38</v>
      </c>
    </row>
    <row r="680" spans="1:19" x14ac:dyDescent="0.25">
      <c r="A680" s="60">
        <v>41123</v>
      </c>
      <c r="B680" s="2">
        <v>5.2013888888888887E-2</v>
      </c>
      <c r="C680" s="33">
        <f t="shared" si="85"/>
        <v>41123.05201388889</v>
      </c>
      <c r="D680" s="33">
        <f t="shared" si="79"/>
        <v>41123.041666666664</v>
      </c>
      <c r="E680" s="37">
        <f t="shared" si="80"/>
        <v>1</v>
      </c>
      <c r="F680" s="33">
        <f t="shared" si="81"/>
        <v>41123</v>
      </c>
      <c r="G680" s="66" t="s">
        <v>16</v>
      </c>
      <c r="H680" s="57">
        <f t="shared" si="83"/>
        <v>1</v>
      </c>
      <c r="I680" s="66">
        <v>2.4900000000000002</v>
      </c>
      <c r="J680" s="66">
        <v>86.1</v>
      </c>
      <c r="K680" s="56">
        <v>1</v>
      </c>
      <c r="L680" s="56">
        <v>2</v>
      </c>
      <c r="M680" s="40">
        <f>VLOOKUP(L680,'Stratification Schemes'!$J$2:$L$3,2,TRUE)</f>
        <v>9.59</v>
      </c>
      <c r="N680" s="40">
        <f>VLOOKUP(L680,'Stratification Schemes'!$J$2:$L$3,3,TRUE)</f>
        <v>10.42</v>
      </c>
      <c r="O680" s="40">
        <f t="shared" si="82"/>
        <v>2</v>
      </c>
      <c r="P680" s="40" t="s">
        <v>38</v>
      </c>
    </row>
    <row r="681" spans="1:19" x14ac:dyDescent="0.25">
      <c r="A681" s="60">
        <v>41123</v>
      </c>
      <c r="B681" s="2">
        <v>7.2627314814814811E-2</v>
      </c>
      <c r="C681" s="33">
        <f t="shared" si="85"/>
        <v>41123.072627314818</v>
      </c>
      <c r="D681" s="33">
        <f t="shared" si="79"/>
        <v>41123.041666666664</v>
      </c>
      <c r="E681" s="37">
        <f t="shared" si="80"/>
        <v>1</v>
      </c>
      <c r="F681" s="33">
        <f t="shared" si="81"/>
        <v>41123.125</v>
      </c>
      <c r="G681" s="66" t="s">
        <v>16</v>
      </c>
      <c r="H681" s="57">
        <f t="shared" si="83"/>
        <v>1</v>
      </c>
      <c r="I681" s="66">
        <v>3.67</v>
      </c>
      <c r="J681" s="66">
        <v>68.599999999999994</v>
      </c>
      <c r="K681" s="56">
        <v>1</v>
      </c>
      <c r="L681" s="56">
        <v>2</v>
      </c>
      <c r="M681" s="40">
        <f>VLOOKUP(L681,'Stratification Schemes'!$J$2:$L$3,2,TRUE)</f>
        <v>9.59</v>
      </c>
      <c r="N681" s="40">
        <f>VLOOKUP(L681,'Stratification Schemes'!$J$2:$L$3,3,TRUE)</f>
        <v>10.42</v>
      </c>
      <c r="O681" s="40">
        <f t="shared" si="82"/>
        <v>2</v>
      </c>
      <c r="P681" s="40" t="s">
        <v>38</v>
      </c>
    </row>
    <row r="682" spans="1:19" x14ac:dyDescent="0.25">
      <c r="A682" s="60">
        <v>41123</v>
      </c>
      <c r="B682" s="2">
        <v>7.2905092592592591E-2</v>
      </c>
      <c r="C682" s="33">
        <f t="shared" si="85"/>
        <v>41123.072905092595</v>
      </c>
      <c r="D682" s="33">
        <f t="shared" si="79"/>
        <v>41123.041666666664</v>
      </c>
      <c r="E682" s="37">
        <f t="shared" si="80"/>
        <v>1</v>
      </c>
      <c r="F682" s="33">
        <f t="shared" si="81"/>
        <v>41123.125</v>
      </c>
      <c r="G682" s="66" t="s">
        <v>16</v>
      </c>
      <c r="H682" s="57">
        <f t="shared" si="83"/>
        <v>1</v>
      </c>
      <c r="I682" s="66">
        <v>1.98</v>
      </c>
      <c r="J682" s="66">
        <v>81.599999999999994</v>
      </c>
      <c r="K682" s="66">
        <v>1</v>
      </c>
      <c r="L682" s="66">
        <v>2</v>
      </c>
      <c r="M682" s="66">
        <f>VLOOKUP(L682,'Stratification Schemes'!$J$2:$L$3,2,TRUE)</f>
        <v>9.59</v>
      </c>
      <c r="N682" s="66">
        <f>VLOOKUP(L682,'Stratification Schemes'!$J$2:$L$3,3,TRUE)</f>
        <v>10.42</v>
      </c>
      <c r="O682" s="66">
        <f t="shared" si="82"/>
        <v>2</v>
      </c>
      <c r="P682" s="66" t="s">
        <v>38</v>
      </c>
    </row>
    <row r="683" spans="1:19" x14ac:dyDescent="0.25">
      <c r="A683" s="60">
        <v>41123</v>
      </c>
      <c r="B683" s="2">
        <v>0.10700231481481481</v>
      </c>
      <c r="C683" s="33">
        <f t="shared" si="85"/>
        <v>41123.107002314813</v>
      </c>
      <c r="D683" s="33">
        <f t="shared" si="79"/>
        <v>41123.083333333336</v>
      </c>
      <c r="E683" s="37">
        <f t="shared" si="80"/>
        <v>2</v>
      </c>
      <c r="F683" s="33">
        <f t="shared" si="81"/>
        <v>41123.125</v>
      </c>
      <c r="G683" s="66" t="s">
        <v>16</v>
      </c>
      <c r="H683" s="57">
        <f t="shared" si="83"/>
        <v>1</v>
      </c>
      <c r="I683" s="66">
        <v>8.73</v>
      </c>
      <c r="J683" s="66">
        <v>72.5</v>
      </c>
      <c r="K683" s="56">
        <v>1</v>
      </c>
      <c r="L683" s="56">
        <v>2</v>
      </c>
      <c r="M683" s="40">
        <f>VLOOKUP(L683,'Stratification Schemes'!$J$2:$L$3,2,TRUE)</f>
        <v>9.59</v>
      </c>
      <c r="N683" s="40">
        <f>VLOOKUP(L683,'Stratification Schemes'!$J$2:$L$3,3,TRUE)</f>
        <v>10.42</v>
      </c>
      <c r="O683" s="40">
        <f t="shared" si="82"/>
        <v>2</v>
      </c>
      <c r="P683" s="40" t="s">
        <v>38</v>
      </c>
      <c r="Q683"/>
      <c r="R683"/>
      <c r="S683"/>
    </row>
    <row r="684" spans="1:19" x14ac:dyDescent="0.25">
      <c r="A684" s="60">
        <v>41123</v>
      </c>
      <c r="B684" s="2">
        <v>0.11391203703703705</v>
      </c>
      <c r="C684" s="33">
        <f t="shared" si="85"/>
        <v>41123.113912037035</v>
      </c>
      <c r="D684" s="33">
        <f t="shared" si="79"/>
        <v>41123.083333333336</v>
      </c>
      <c r="E684" s="37">
        <f t="shared" si="80"/>
        <v>2</v>
      </c>
      <c r="F684" s="33">
        <f t="shared" si="81"/>
        <v>41123.125</v>
      </c>
      <c r="G684" s="66" t="s">
        <v>16</v>
      </c>
      <c r="H684" s="57">
        <f t="shared" si="83"/>
        <v>1</v>
      </c>
      <c r="I684" s="66">
        <v>2.5299999999999998</v>
      </c>
      <c r="J684" s="66">
        <v>82.6</v>
      </c>
      <c r="K684" s="56">
        <v>1</v>
      </c>
      <c r="L684" s="56">
        <v>2</v>
      </c>
      <c r="M684" s="40">
        <f>VLOOKUP(L684,'Stratification Schemes'!$J$2:$L$3,2,TRUE)</f>
        <v>9.59</v>
      </c>
      <c r="N684" s="40">
        <f>VLOOKUP(L684,'Stratification Schemes'!$J$2:$L$3,3,TRUE)</f>
        <v>10.42</v>
      </c>
      <c r="O684" s="40">
        <f t="shared" si="82"/>
        <v>2</v>
      </c>
      <c r="P684" s="40" t="s">
        <v>38</v>
      </c>
    </row>
    <row r="685" spans="1:19" x14ac:dyDescent="0.25">
      <c r="A685" s="60">
        <v>41123</v>
      </c>
      <c r="B685" s="2">
        <v>0.23391203703703703</v>
      </c>
      <c r="C685" s="33">
        <f t="shared" si="85"/>
        <v>41123.233912037038</v>
      </c>
      <c r="D685" s="33">
        <f t="shared" si="79"/>
        <v>41123.208333333336</v>
      </c>
      <c r="E685" s="37">
        <f t="shared" si="80"/>
        <v>5</v>
      </c>
      <c r="F685" s="33">
        <f t="shared" si="81"/>
        <v>41123.25</v>
      </c>
      <c r="G685" s="66" t="s">
        <v>16</v>
      </c>
      <c r="H685" s="57">
        <f t="shared" si="83"/>
        <v>1</v>
      </c>
      <c r="I685" s="66">
        <v>2.5299999999999998</v>
      </c>
      <c r="J685" s="66">
        <v>47.5</v>
      </c>
      <c r="K685" s="56">
        <v>1</v>
      </c>
      <c r="L685" s="56">
        <v>2</v>
      </c>
      <c r="M685" s="40">
        <f>VLOOKUP(L685,'Stratification Schemes'!$J$2:$L$3,2,TRUE)</f>
        <v>9.59</v>
      </c>
      <c r="N685" s="40">
        <f>VLOOKUP(L685,'Stratification Schemes'!$J$2:$L$3,3,TRUE)</f>
        <v>10.42</v>
      </c>
      <c r="O685" s="40">
        <f t="shared" si="82"/>
        <v>2</v>
      </c>
      <c r="P685" s="40" t="s">
        <v>38</v>
      </c>
    </row>
    <row r="686" spans="1:19" x14ac:dyDescent="0.25">
      <c r="A686" s="60">
        <v>41124</v>
      </c>
      <c r="B686" s="2">
        <v>0.63473379629629634</v>
      </c>
      <c r="C686" s="33">
        <f t="shared" si="85"/>
        <v>41124.634733796294</v>
      </c>
      <c r="D686" s="33">
        <f t="shared" si="79"/>
        <v>41124.625</v>
      </c>
      <c r="E686" s="37">
        <f t="shared" si="80"/>
        <v>15</v>
      </c>
      <c r="F686" s="33">
        <f t="shared" si="81"/>
        <v>41124.625</v>
      </c>
      <c r="G686" s="66" t="s">
        <v>16</v>
      </c>
      <c r="H686" s="57">
        <f t="shared" si="83"/>
        <v>1</v>
      </c>
      <c r="I686" s="66">
        <v>1.7</v>
      </c>
      <c r="J686" s="66">
        <v>67.900000000000006</v>
      </c>
      <c r="K686" s="56">
        <v>1</v>
      </c>
      <c r="L686" s="56">
        <v>2</v>
      </c>
      <c r="M686" s="40">
        <f>VLOOKUP(L686,'Stratification Schemes'!$J$2:$L$3,2,TRUE)</f>
        <v>9.59</v>
      </c>
      <c r="N686" s="40">
        <f>VLOOKUP(L686,'Stratification Schemes'!$J$2:$L$3,3,TRUE)</f>
        <v>10.42</v>
      </c>
      <c r="O686" s="40">
        <f t="shared" si="82"/>
        <v>2</v>
      </c>
      <c r="P686" s="40" t="s">
        <v>38</v>
      </c>
    </row>
    <row r="687" spans="1:19" x14ac:dyDescent="0.25">
      <c r="A687" s="60">
        <v>41124</v>
      </c>
      <c r="B687" s="2">
        <v>0.64722222222222225</v>
      </c>
      <c r="C687" s="33">
        <f t="shared" si="85"/>
        <v>41124.647222222222</v>
      </c>
      <c r="D687" s="33">
        <f t="shared" si="79"/>
        <v>41124.625</v>
      </c>
      <c r="E687" s="37">
        <f t="shared" si="80"/>
        <v>15</v>
      </c>
      <c r="F687" s="33">
        <f t="shared" si="81"/>
        <v>41124.625</v>
      </c>
      <c r="G687" s="66" t="s">
        <v>16</v>
      </c>
      <c r="H687" s="57">
        <f t="shared" si="83"/>
        <v>1</v>
      </c>
      <c r="I687" s="66">
        <v>3.97</v>
      </c>
      <c r="J687" s="66">
        <v>74.900000000000006</v>
      </c>
      <c r="K687" s="66">
        <v>1</v>
      </c>
      <c r="L687" s="66">
        <v>2</v>
      </c>
      <c r="M687" s="66">
        <f>VLOOKUP(L687,'Stratification Schemes'!$J$2:$L$3,2,TRUE)</f>
        <v>9.59</v>
      </c>
      <c r="N687" s="66">
        <f>VLOOKUP(L687,'Stratification Schemes'!$J$2:$L$3,3,TRUE)</f>
        <v>10.42</v>
      </c>
      <c r="O687" s="66">
        <f t="shared" si="82"/>
        <v>2</v>
      </c>
      <c r="P687" s="66" t="s">
        <v>38</v>
      </c>
    </row>
    <row r="688" spans="1:19" x14ac:dyDescent="0.25">
      <c r="A688" s="60">
        <v>41124</v>
      </c>
      <c r="B688" s="2">
        <v>0.64891203703703704</v>
      </c>
      <c r="C688" s="33">
        <f t="shared" si="85"/>
        <v>41124.648912037039</v>
      </c>
      <c r="D688" s="33">
        <f t="shared" si="79"/>
        <v>41124.625</v>
      </c>
      <c r="E688" s="37">
        <f t="shared" si="80"/>
        <v>15</v>
      </c>
      <c r="F688" s="33">
        <f t="shared" si="81"/>
        <v>41124.625</v>
      </c>
      <c r="G688" s="66" t="s">
        <v>16</v>
      </c>
      <c r="H688" s="57">
        <f t="shared" si="83"/>
        <v>1</v>
      </c>
      <c r="I688" s="66">
        <v>2.42</v>
      </c>
      <c r="J688" s="66">
        <v>85.1</v>
      </c>
      <c r="K688" s="66">
        <v>1</v>
      </c>
      <c r="L688" s="66">
        <v>2</v>
      </c>
      <c r="M688" s="66">
        <f>VLOOKUP(L688,'Stratification Schemes'!$J$2:$L$3,2,TRUE)</f>
        <v>9.59</v>
      </c>
      <c r="N688" s="66">
        <f>VLOOKUP(L688,'Stratification Schemes'!$J$2:$L$3,3,TRUE)</f>
        <v>10.42</v>
      </c>
      <c r="O688" s="66">
        <f t="shared" si="82"/>
        <v>2</v>
      </c>
      <c r="P688" s="66" t="s">
        <v>38</v>
      </c>
    </row>
    <row r="689" spans="1:19" x14ac:dyDescent="0.25">
      <c r="A689" s="60">
        <v>41124</v>
      </c>
      <c r="B689" s="2">
        <v>0.65069444444444446</v>
      </c>
      <c r="C689" s="33">
        <f t="shared" si="85"/>
        <v>41124.650694444441</v>
      </c>
      <c r="D689" s="33">
        <f t="shared" si="79"/>
        <v>41124.625</v>
      </c>
      <c r="E689" s="37">
        <f t="shared" si="80"/>
        <v>15</v>
      </c>
      <c r="F689" s="33">
        <f t="shared" si="81"/>
        <v>41124.625</v>
      </c>
      <c r="G689" s="66" t="s">
        <v>16</v>
      </c>
      <c r="H689" s="57">
        <f t="shared" si="83"/>
        <v>1</v>
      </c>
      <c r="I689" s="66">
        <v>3.57</v>
      </c>
      <c r="J689" s="66">
        <v>84.7</v>
      </c>
      <c r="K689" s="56">
        <v>1</v>
      </c>
      <c r="L689" s="56">
        <v>2</v>
      </c>
      <c r="M689" s="40">
        <f>VLOOKUP(L689,'Stratification Schemes'!$J$2:$L$3,2,TRUE)</f>
        <v>9.59</v>
      </c>
      <c r="N689" s="40">
        <f>VLOOKUP(L689,'Stratification Schemes'!$J$2:$L$3,3,TRUE)</f>
        <v>10.42</v>
      </c>
      <c r="O689" s="40">
        <f t="shared" si="82"/>
        <v>2</v>
      </c>
      <c r="P689" s="40" t="s">
        <v>38</v>
      </c>
    </row>
    <row r="690" spans="1:19" x14ac:dyDescent="0.25">
      <c r="A690" s="60">
        <v>41124</v>
      </c>
      <c r="B690" s="2">
        <v>0.6549652777777778</v>
      </c>
      <c r="C690" s="33">
        <f t="shared" si="85"/>
        <v>41124.654965277776</v>
      </c>
      <c r="D690" s="33">
        <f t="shared" si="79"/>
        <v>41124.625</v>
      </c>
      <c r="E690" s="37">
        <f t="shared" si="80"/>
        <v>15</v>
      </c>
      <c r="F690" s="33">
        <f t="shared" si="81"/>
        <v>41124.625</v>
      </c>
      <c r="G690" s="66" t="s">
        <v>16</v>
      </c>
      <c r="H690" s="57">
        <f t="shared" si="83"/>
        <v>1</v>
      </c>
      <c r="I690" s="66">
        <v>2.19</v>
      </c>
      <c r="J690" s="66">
        <v>78.3</v>
      </c>
      <c r="K690" s="56">
        <v>1</v>
      </c>
      <c r="L690" s="56">
        <v>2</v>
      </c>
      <c r="M690" s="40">
        <f>VLOOKUP(L690,'Stratification Schemes'!$J$2:$L$3,2,TRUE)</f>
        <v>9.59</v>
      </c>
      <c r="N690" s="40">
        <f>VLOOKUP(L690,'Stratification Schemes'!$J$2:$L$3,3,TRUE)</f>
        <v>10.42</v>
      </c>
      <c r="O690" s="40">
        <f t="shared" si="82"/>
        <v>2</v>
      </c>
      <c r="P690" s="40" t="s">
        <v>38</v>
      </c>
    </row>
    <row r="691" spans="1:19" x14ac:dyDescent="0.25">
      <c r="A691" s="60">
        <v>41124</v>
      </c>
      <c r="B691" s="2">
        <v>0.6549652777777778</v>
      </c>
      <c r="C691" s="33">
        <f t="shared" si="85"/>
        <v>41124.654965277776</v>
      </c>
      <c r="D691" s="33">
        <f t="shared" si="79"/>
        <v>41124.625</v>
      </c>
      <c r="E691" s="37">
        <f t="shared" si="80"/>
        <v>15</v>
      </c>
      <c r="F691" s="33">
        <f t="shared" si="81"/>
        <v>41124.625</v>
      </c>
      <c r="G691" s="66" t="s">
        <v>16</v>
      </c>
      <c r="H691" s="57">
        <f t="shared" si="83"/>
        <v>1</v>
      </c>
      <c r="I691" s="66">
        <v>1.8</v>
      </c>
      <c r="J691" s="66">
        <v>73.099999999999994</v>
      </c>
      <c r="K691" s="56">
        <v>1</v>
      </c>
      <c r="L691" s="56">
        <v>2</v>
      </c>
      <c r="M691" s="40">
        <f>VLOOKUP(L691,'Stratification Schemes'!$J$2:$L$3,2,TRUE)</f>
        <v>9.59</v>
      </c>
      <c r="N691" s="40">
        <f>VLOOKUP(L691,'Stratification Schemes'!$J$2:$L$3,3,TRUE)</f>
        <v>10.42</v>
      </c>
      <c r="O691" s="40">
        <f t="shared" si="82"/>
        <v>2</v>
      </c>
      <c r="P691" s="40" t="s">
        <v>38</v>
      </c>
      <c r="Q691"/>
      <c r="R691"/>
      <c r="S691"/>
    </row>
    <row r="692" spans="1:19" x14ac:dyDescent="0.25">
      <c r="A692" s="60">
        <v>41124</v>
      </c>
      <c r="B692" s="2">
        <v>0.67212962962962963</v>
      </c>
      <c r="C692" s="33">
        <f t="shared" si="85"/>
        <v>41124.672129629631</v>
      </c>
      <c r="D692" s="33">
        <f t="shared" si="79"/>
        <v>41124.666666666664</v>
      </c>
      <c r="E692" s="37">
        <f t="shared" si="80"/>
        <v>16</v>
      </c>
      <c r="F692" s="33">
        <f t="shared" si="81"/>
        <v>41124.625</v>
      </c>
      <c r="G692" s="66" t="s">
        <v>16</v>
      </c>
      <c r="H692" s="57">
        <f t="shared" si="83"/>
        <v>1</v>
      </c>
      <c r="I692" s="66">
        <v>3.52</v>
      </c>
      <c r="J692" s="66">
        <v>79.8</v>
      </c>
      <c r="K692" s="56">
        <v>1</v>
      </c>
      <c r="L692" s="56">
        <v>2</v>
      </c>
      <c r="M692" s="40">
        <f>VLOOKUP(L692,'Stratification Schemes'!$J$2:$L$3,2,TRUE)</f>
        <v>9.59</v>
      </c>
      <c r="N692" s="40">
        <f>VLOOKUP(L692,'Stratification Schemes'!$J$2:$L$3,3,TRUE)</f>
        <v>10.42</v>
      </c>
      <c r="O692" s="40">
        <f t="shared" si="82"/>
        <v>2</v>
      </c>
      <c r="P692" s="40" t="s">
        <v>38</v>
      </c>
    </row>
    <row r="693" spans="1:19" x14ac:dyDescent="0.25">
      <c r="A693" s="60">
        <v>41124</v>
      </c>
      <c r="B693" s="2">
        <v>0.68784722222222217</v>
      </c>
      <c r="C693" s="33">
        <f t="shared" si="85"/>
        <v>41124.687847222223</v>
      </c>
      <c r="D693" s="33">
        <f t="shared" si="79"/>
        <v>41124.666666666664</v>
      </c>
      <c r="E693" s="37">
        <f t="shared" si="80"/>
        <v>16</v>
      </c>
      <c r="F693" s="33">
        <f t="shared" si="81"/>
        <v>41124.75</v>
      </c>
      <c r="G693" s="66" t="s">
        <v>16</v>
      </c>
      <c r="H693" s="57">
        <f t="shared" si="83"/>
        <v>1</v>
      </c>
      <c r="I693" s="66">
        <v>3.1</v>
      </c>
      <c r="J693" s="66">
        <v>71.099999999999994</v>
      </c>
      <c r="K693" s="56">
        <v>1</v>
      </c>
      <c r="L693" s="56">
        <v>2</v>
      </c>
      <c r="M693" s="40">
        <f>VLOOKUP(L693,'Stratification Schemes'!$J$2:$L$3,2,TRUE)</f>
        <v>9.59</v>
      </c>
      <c r="N693" s="40">
        <f>VLOOKUP(L693,'Stratification Schemes'!$J$2:$L$3,3,TRUE)</f>
        <v>10.42</v>
      </c>
      <c r="O693" s="40">
        <f t="shared" si="82"/>
        <v>2</v>
      </c>
      <c r="P693" s="40" t="s">
        <v>38</v>
      </c>
    </row>
    <row r="694" spans="1:19" x14ac:dyDescent="0.25">
      <c r="A694" s="60">
        <v>41124</v>
      </c>
      <c r="B694" s="2">
        <v>0.71092592592592585</v>
      </c>
      <c r="C694" s="33">
        <f t="shared" si="85"/>
        <v>41124.710925925923</v>
      </c>
      <c r="D694" s="33">
        <f t="shared" si="79"/>
        <v>41124.708333333336</v>
      </c>
      <c r="E694" s="37">
        <f t="shared" si="80"/>
        <v>17</v>
      </c>
      <c r="F694" s="33">
        <f t="shared" si="81"/>
        <v>41124.75</v>
      </c>
      <c r="G694" s="66" t="s">
        <v>16</v>
      </c>
      <c r="H694" s="57">
        <f t="shared" si="83"/>
        <v>1</v>
      </c>
      <c r="I694" s="66">
        <v>4.9800000000000004</v>
      </c>
      <c r="J694" s="66">
        <v>68.599999999999994</v>
      </c>
      <c r="K694" s="56">
        <v>1</v>
      </c>
      <c r="L694" s="56">
        <v>2</v>
      </c>
      <c r="M694" s="40">
        <f>VLOOKUP(L694,'Stratification Schemes'!$J$2:$L$3,2,TRUE)</f>
        <v>9.59</v>
      </c>
      <c r="N694" s="40">
        <f>VLOOKUP(L694,'Stratification Schemes'!$J$2:$L$3,3,TRUE)</f>
        <v>10.42</v>
      </c>
      <c r="O694" s="40">
        <f t="shared" si="82"/>
        <v>2</v>
      </c>
      <c r="P694" s="40" t="s">
        <v>38</v>
      </c>
    </row>
    <row r="695" spans="1:19" x14ac:dyDescent="0.25">
      <c r="A695" s="60">
        <v>41124</v>
      </c>
      <c r="B695" s="2">
        <v>0.71116898148148155</v>
      </c>
      <c r="C695" s="33">
        <f t="shared" si="85"/>
        <v>41124.711168981485</v>
      </c>
      <c r="D695" s="33">
        <f t="shared" si="79"/>
        <v>41124.708333333336</v>
      </c>
      <c r="E695" s="37">
        <f t="shared" si="80"/>
        <v>17</v>
      </c>
      <c r="F695" s="33">
        <f t="shared" si="81"/>
        <v>41124.75</v>
      </c>
      <c r="G695" s="66" t="s">
        <v>16</v>
      </c>
      <c r="H695" s="57">
        <f t="shared" si="83"/>
        <v>1</v>
      </c>
      <c r="I695" s="66">
        <v>4.51</v>
      </c>
      <c r="J695" s="66">
        <v>62.5</v>
      </c>
      <c r="K695" s="66">
        <v>1</v>
      </c>
      <c r="L695" s="66">
        <v>2</v>
      </c>
      <c r="M695" s="66">
        <f>VLOOKUP(L695,'Stratification Schemes'!$J$2:$L$3,2,TRUE)</f>
        <v>9.59</v>
      </c>
      <c r="N695" s="66">
        <f>VLOOKUP(L695,'Stratification Schemes'!$J$2:$L$3,3,TRUE)</f>
        <v>10.42</v>
      </c>
      <c r="O695" s="66">
        <f t="shared" si="82"/>
        <v>2</v>
      </c>
      <c r="P695" s="66" t="s">
        <v>38</v>
      </c>
    </row>
    <row r="696" spans="1:19" x14ac:dyDescent="0.25">
      <c r="A696" s="60">
        <v>41124</v>
      </c>
      <c r="B696" s="2">
        <v>0.71128472222222217</v>
      </c>
      <c r="C696" s="33">
        <f t="shared" si="85"/>
        <v>41124.711284722223</v>
      </c>
      <c r="D696" s="33">
        <f t="shared" si="79"/>
        <v>41124.708333333336</v>
      </c>
      <c r="E696" s="37">
        <f t="shared" si="80"/>
        <v>17</v>
      </c>
      <c r="F696" s="33">
        <f t="shared" si="81"/>
        <v>41124.75</v>
      </c>
      <c r="G696" s="66" t="s">
        <v>16</v>
      </c>
      <c r="H696" s="57">
        <f t="shared" si="83"/>
        <v>1</v>
      </c>
      <c r="I696" s="66">
        <v>2.37</v>
      </c>
      <c r="J696" s="66">
        <v>67.8</v>
      </c>
      <c r="K696" s="56">
        <v>1</v>
      </c>
      <c r="L696" s="56">
        <v>2</v>
      </c>
      <c r="M696" s="40">
        <f>VLOOKUP(L696,'Stratification Schemes'!$J$2:$L$3,2,TRUE)</f>
        <v>9.59</v>
      </c>
      <c r="N696" s="40">
        <f>VLOOKUP(L696,'Stratification Schemes'!$J$2:$L$3,3,TRUE)</f>
        <v>10.42</v>
      </c>
      <c r="O696" s="40">
        <f t="shared" si="82"/>
        <v>2</v>
      </c>
      <c r="P696" s="40" t="s">
        <v>38</v>
      </c>
    </row>
    <row r="697" spans="1:19" x14ac:dyDescent="0.25">
      <c r="A697" s="60">
        <v>41124</v>
      </c>
      <c r="B697" s="2">
        <v>0.71586805555555555</v>
      </c>
      <c r="C697" s="33">
        <f t="shared" si="85"/>
        <v>41124.715868055559</v>
      </c>
      <c r="D697" s="33">
        <f t="shared" si="79"/>
        <v>41124.708333333336</v>
      </c>
      <c r="E697" s="37">
        <f t="shared" si="80"/>
        <v>17</v>
      </c>
      <c r="F697" s="33">
        <f t="shared" si="81"/>
        <v>41124.75</v>
      </c>
      <c r="G697" s="66" t="s">
        <v>16</v>
      </c>
      <c r="H697" s="57">
        <f t="shared" si="83"/>
        <v>1</v>
      </c>
      <c r="I697" s="66">
        <v>3.08</v>
      </c>
      <c r="J697" s="66">
        <v>74.7</v>
      </c>
      <c r="K697" s="56">
        <v>1</v>
      </c>
      <c r="L697" s="56">
        <v>2</v>
      </c>
      <c r="M697" s="40">
        <f>VLOOKUP(L697,'Stratification Schemes'!$J$2:$L$3,2,TRUE)</f>
        <v>9.59</v>
      </c>
      <c r="N697" s="40">
        <f>VLOOKUP(L697,'Stratification Schemes'!$J$2:$L$3,3,TRUE)</f>
        <v>10.42</v>
      </c>
      <c r="O697" s="40">
        <f t="shared" si="82"/>
        <v>2</v>
      </c>
      <c r="P697" s="40" t="s">
        <v>38</v>
      </c>
    </row>
    <row r="698" spans="1:19" x14ac:dyDescent="0.25">
      <c r="A698" s="60">
        <v>41124</v>
      </c>
      <c r="B698" s="2">
        <v>0.7168402777777777</v>
      </c>
      <c r="C698" s="33">
        <f t="shared" si="85"/>
        <v>41124.716840277775</v>
      </c>
      <c r="D698" s="33">
        <f t="shared" si="79"/>
        <v>41124.708333333336</v>
      </c>
      <c r="E698" s="37">
        <f t="shared" si="80"/>
        <v>17</v>
      </c>
      <c r="F698" s="33">
        <f t="shared" si="81"/>
        <v>41124.75</v>
      </c>
      <c r="G698" s="66" t="s">
        <v>16</v>
      </c>
      <c r="H698" s="57">
        <f t="shared" si="83"/>
        <v>1</v>
      </c>
      <c r="I698" s="66">
        <v>5.9</v>
      </c>
      <c r="J698" s="66">
        <v>72.3</v>
      </c>
      <c r="K698" s="56">
        <v>1</v>
      </c>
      <c r="L698" s="56">
        <v>2</v>
      </c>
      <c r="M698" s="40">
        <f>VLOOKUP(L698,'Stratification Schemes'!$J$2:$L$3,2,TRUE)</f>
        <v>9.59</v>
      </c>
      <c r="N698" s="40">
        <f>VLOOKUP(L698,'Stratification Schemes'!$J$2:$L$3,3,TRUE)</f>
        <v>10.42</v>
      </c>
      <c r="O698" s="40">
        <f t="shared" si="82"/>
        <v>2</v>
      </c>
      <c r="P698" s="40" t="s">
        <v>38</v>
      </c>
    </row>
    <row r="699" spans="1:19" x14ac:dyDescent="0.25">
      <c r="A699" s="60">
        <v>41124</v>
      </c>
      <c r="B699" s="2">
        <v>0.73201388888888896</v>
      </c>
      <c r="C699" s="33">
        <f t="shared" si="85"/>
        <v>41124.73201388889</v>
      </c>
      <c r="D699" s="33">
        <f t="shared" si="79"/>
        <v>41124.708333333336</v>
      </c>
      <c r="E699" s="37">
        <f t="shared" si="80"/>
        <v>17</v>
      </c>
      <c r="F699" s="33">
        <f t="shared" si="81"/>
        <v>41124.75</v>
      </c>
      <c r="G699" s="66" t="s">
        <v>16</v>
      </c>
      <c r="H699" s="57">
        <f t="shared" si="83"/>
        <v>1</v>
      </c>
      <c r="I699" s="66">
        <v>1.98</v>
      </c>
      <c r="J699" s="66">
        <v>103.5</v>
      </c>
      <c r="K699" s="66">
        <v>1</v>
      </c>
      <c r="L699" s="66">
        <v>2</v>
      </c>
      <c r="M699" s="66">
        <f>VLOOKUP(L699,'Stratification Schemes'!$J$2:$L$3,2,TRUE)</f>
        <v>9.59</v>
      </c>
      <c r="N699" s="66">
        <f>VLOOKUP(L699,'Stratification Schemes'!$J$2:$L$3,3,TRUE)</f>
        <v>10.42</v>
      </c>
      <c r="O699" s="66">
        <f t="shared" si="82"/>
        <v>2</v>
      </c>
      <c r="P699" s="66" t="s">
        <v>38</v>
      </c>
      <c r="Q699" s="85"/>
      <c r="R699" s="85"/>
      <c r="S699" s="83"/>
    </row>
    <row r="700" spans="1:19" x14ac:dyDescent="0.25">
      <c r="A700" s="60">
        <v>41124</v>
      </c>
      <c r="B700" s="2">
        <v>0.73572916666666666</v>
      </c>
      <c r="C700" s="33">
        <f t="shared" si="85"/>
        <v>41124.735729166663</v>
      </c>
      <c r="D700" s="33">
        <f t="shared" si="79"/>
        <v>41124.708333333336</v>
      </c>
      <c r="E700" s="37">
        <f t="shared" si="80"/>
        <v>17</v>
      </c>
      <c r="F700" s="33">
        <f t="shared" si="81"/>
        <v>41124.75</v>
      </c>
      <c r="G700" s="66" t="s">
        <v>16</v>
      </c>
      <c r="H700" s="57">
        <f t="shared" si="83"/>
        <v>1</v>
      </c>
      <c r="I700" s="66">
        <v>3.51</v>
      </c>
      <c r="J700" s="66">
        <v>88.7</v>
      </c>
      <c r="K700" s="56">
        <v>1</v>
      </c>
      <c r="L700" s="56">
        <v>2</v>
      </c>
      <c r="M700" s="40">
        <f>VLOOKUP(L700,'Stratification Schemes'!$J$2:$L$3,2,TRUE)</f>
        <v>9.59</v>
      </c>
      <c r="N700" s="40">
        <f>VLOOKUP(L700,'Stratification Schemes'!$J$2:$L$3,3,TRUE)</f>
        <v>10.42</v>
      </c>
      <c r="O700" s="40">
        <f t="shared" si="82"/>
        <v>2</v>
      </c>
      <c r="P700" s="40" t="s">
        <v>38</v>
      </c>
    </row>
    <row r="701" spans="1:19" x14ac:dyDescent="0.25">
      <c r="A701" s="60">
        <v>41124</v>
      </c>
      <c r="B701" s="2">
        <v>0.7365046296296297</v>
      </c>
      <c r="C701" s="33">
        <f t="shared" si="85"/>
        <v>41124.736504629633</v>
      </c>
      <c r="D701" s="33">
        <f t="shared" si="79"/>
        <v>41124.708333333336</v>
      </c>
      <c r="E701" s="37">
        <f t="shared" si="80"/>
        <v>17</v>
      </c>
      <c r="F701" s="33">
        <f t="shared" si="81"/>
        <v>41124.75</v>
      </c>
      <c r="G701" s="66" t="s">
        <v>16</v>
      </c>
      <c r="H701" s="57">
        <f t="shared" si="83"/>
        <v>1</v>
      </c>
      <c r="I701" s="66">
        <v>2.0099999999999998</v>
      </c>
      <c r="J701" s="66">
        <v>82</v>
      </c>
      <c r="K701" s="56">
        <v>1</v>
      </c>
      <c r="L701" s="56">
        <v>2</v>
      </c>
      <c r="M701" s="40">
        <f>VLOOKUP(L701,'Stratification Schemes'!$J$2:$L$3,2,TRUE)</f>
        <v>9.59</v>
      </c>
      <c r="N701" s="40">
        <f>VLOOKUP(L701,'Stratification Schemes'!$J$2:$L$3,3,TRUE)</f>
        <v>10.42</v>
      </c>
      <c r="O701" s="40">
        <f t="shared" si="82"/>
        <v>2</v>
      </c>
      <c r="P701" s="40" t="s">
        <v>38</v>
      </c>
    </row>
    <row r="702" spans="1:19" x14ac:dyDescent="0.25">
      <c r="A702" s="60">
        <v>41124</v>
      </c>
      <c r="B702" s="2">
        <v>0.75255787037037036</v>
      </c>
      <c r="C702" s="33">
        <f t="shared" si="85"/>
        <v>41124.752557870372</v>
      </c>
      <c r="D702" s="33">
        <f t="shared" si="79"/>
        <v>41124.75</v>
      </c>
      <c r="E702" s="37">
        <f t="shared" si="80"/>
        <v>18</v>
      </c>
      <c r="F702" s="33">
        <f t="shared" si="81"/>
        <v>41124.75</v>
      </c>
      <c r="G702" s="66" t="s">
        <v>16</v>
      </c>
      <c r="H702" s="57">
        <f t="shared" si="83"/>
        <v>1</v>
      </c>
      <c r="I702" s="66">
        <v>4.2300000000000004</v>
      </c>
      <c r="J702" s="66">
        <v>60.9</v>
      </c>
      <c r="K702" s="56">
        <v>1</v>
      </c>
      <c r="L702" s="56">
        <v>2</v>
      </c>
      <c r="M702" s="40">
        <f>VLOOKUP(L702,'Stratification Schemes'!$J$2:$L$3,2,TRUE)</f>
        <v>9.59</v>
      </c>
      <c r="N702" s="40">
        <f>VLOOKUP(L702,'Stratification Schemes'!$J$2:$L$3,3,TRUE)</f>
        <v>10.42</v>
      </c>
      <c r="O702" s="40">
        <f t="shared" si="82"/>
        <v>2</v>
      </c>
      <c r="P702" s="40" t="s">
        <v>38</v>
      </c>
    </row>
    <row r="703" spans="1:19" x14ac:dyDescent="0.25">
      <c r="A703" s="60">
        <v>41124</v>
      </c>
      <c r="B703" s="2">
        <v>0.75623842592592594</v>
      </c>
      <c r="C703" s="33">
        <f t="shared" si="85"/>
        <v>41124.756238425929</v>
      </c>
      <c r="D703" s="33">
        <f t="shared" si="79"/>
        <v>41124.75</v>
      </c>
      <c r="E703" s="37">
        <f t="shared" si="80"/>
        <v>18</v>
      </c>
      <c r="F703" s="33">
        <f t="shared" si="81"/>
        <v>41124.75</v>
      </c>
      <c r="G703" s="66" t="s">
        <v>16</v>
      </c>
      <c r="H703" s="57">
        <f t="shared" si="83"/>
        <v>1</v>
      </c>
      <c r="I703" s="66">
        <v>3.81</v>
      </c>
      <c r="J703" s="66">
        <v>74.099999999999994</v>
      </c>
      <c r="K703" s="56">
        <v>1</v>
      </c>
      <c r="L703" s="56">
        <v>2</v>
      </c>
      <c r="M703" s="40">
        <f>VLOOKUP(L703,'Stratification Schemes'!$J$2:$L$3,2,TRUE)</f>
        <v>9.59</v>
      </c>
      <c r="N703" s="40">
        <f>VLOOKUP(L703,'Stratification Schemes'!$J$2:$L$3,3,TRUE)</f>
        <v>10.42</v>
      </c>
      <c r="O703" s="40">
        <f t="shared" si="82"/>
        <v>2</v>
      </c>
      <c r="P703" s="40" t="s">
        <v>38</v>
      </c>
    </row>
    <row r="704" spans="1:19" x14ac:dyDescent="0.25">
      <c r="A704" s="60">
        <v>41124</v>
      </c>
      <c r="B704" s="2">
        <v>0.75687499999999996</v>
      </c>
      <c r="C704" s="33">
        <f t="shared" si="85"/>
        <v>41124.756874999999</v>
      </c>
      <c r="D704" s="33">
        <f t="shared" si="79"/>
        <v>41124.75</v>
      </c>
      <c r="E704" s="37">
        <f t="shared" si="80"/>
        <v>18</v>
      </c>
      <c r="F704" s="33">
        <f t="shared" si="81"/>
        <v>41124.75</v>
      </c>
      <c r="G704" s="66" t="s">
        <v>16</v>
      </c>
      <c r="H704" s="57">
        <f t="shared" si="83"/>
        <v>1</v>
      </c>
      <c r="I704" s="66">
        <v>3.52</v>
      </c>
      <c r="J704" s="66">
        <v>80.099999999999994</v>
      </c>
      <c r="K704" s="56">
        <v>1</v>
      </c>
      <c r="L704" s="56">
        <v>2</v>
      </c>
      <c r="M704" s="40">
        <f>VLOOKUP(L704,'Stratification Schemes'!$J$2:$L$3,2,TRUE)</f>
        <v>9.59</v>
      </c>
      <c r="N704" s="40">
        <f>VLOOKUP(L704,'Stratification Schemes'!$J$2:$L$3,3,TRUE)</f>
        <v>10.42</v>
      </c>
      <c r="O704" s="40">
        <f t="shared" si="82"/>
        <v>2</v>
      </c>
      <c r="P704" s="40" t="s">
        <v>38</v>
      </c>
    </row>
    <row r="705" spans="1:16" x14ac:dyDescent="0.25">
      <c r="A705" s="60">
        <v>41124</v>
      </c>
      <c r="B705" s="2">
        <v>0.75873842592592589</v>
      </c>
      <c r="C705" s="33">
        <f t="shared" si="85"/>
        <v>41124.758738425924</v>
      </c>
      <c r="D705" s="33">
        <f t="shared" si="79"/>
        <v>41124.75</v>
      </c>
      <c r="E705" s="37">
        <f t="shared" si="80"/>
        <v>18</v>
      </c>
      <c r="F705" s="33">
        <f t="shared" si="81"/>
        <v>41124.75</v>
      </c>
      <c r="G705" s="66" t="s">
        <v>16</v>
      </c>
      <c r="H705" s="57">
        <f t="shared" si="83"/>
        <v>1</v>
      </c>
      <c r="I705" s="66">
        <v>4.08</v>
      </c>
      <c r="J705" s="66">
        <v>79</v>
      </c>
      <c r="K705" s="56">
        <v>1</v>
      </c>
      <c r="L705" s="56">
        <v>2</v>
      </c>
      <c r="M705" s="40">
        <f>VLOOKUP(L705,'Stratification Schemes'!$J$2:$L$3,2,TRUE)</f>
        <v>9.59</v>
      </c>
      <c r="N705" s="40">
        <f>VLOOKUP(L705,'Stratification Schemes'!$J$2:$L$3,3,TRUE)</f>
        <v>10.42</v>
      </c>
      <c r="O705" s="40">
        <f t="shared" si="82"/>
        <v>2</v>
      </c>
      <c r="P705" s="40" t="s">
        <v>38</v>
      </c>
    </row>
    <row r="706" spans="1:16" x14ac:dyDescent="0.25">
      <c r="A706" s="60">
        <v>41124</v>
      </c>
      <c r="B706" s="2">
        <v>0.76030092592592602</v>
      </c>
      <c r="C706" s="33">
        <f t="shared" si="85"/>
        <v>41124.760300925926</v>
      </c>
      <c r="D706" s="33">
        <f t="shared" ref="D706:D769" si="86">A706+(1/24)*E706</f>
        <v>41124.75</v>
      </c>
      <c r="E706" s="37">
        <f t="shared" ref="E706:E769" si="87">VALUE(TEXT(C706,"hh"))</f>
        <v>18</v>
      </c>
      <c r="F706" s="33">
        <f t="shared" ref="F706:F769" si="88">MROUND(C706,0.125)</f>
        <v>41124.75</v>
      </c>
      <c r="G706" s="66" t="s">
        <v>16</v>
      </c>
      <c r="H706" s="57">
        <f t="shared" si="83"/>
        <v>1</v>
      </c>
      <c r="I706" s="66">
        <v>8.7200000000000006</v>
      </c>
      <c r="J706" s="66">
        <v>72.3</v>
      </c>
      <c r="K706" s="56">
        <v>1</v>
      </c>
      <c r="L706" s="56">
        <v>2</v>
      </c>
      <c r="M706" s="40">
        <f>VLOOKUP(L706,'Stratification Schemes'!$J$2:$L$3,2,TRUE)</f>
        <v>9.59</v>
      </c>
      <c r="N706" s="40">
        <f>VLOOKUP(L706,'Stratification Schemes'!$J$2:$L$3,3,TRUE)</f>
        <v>10.42</v>
      </c>
      <c r="O706" s="40">
        <f t="shared" ref="O706:O769" si="89">IF(AND(I706&gt;M706,I706&lt;N706),1*H706,2*H706)</f>
        <v>2</v>
      </c>
      <c r="P706" s="40" t="s">
        <v>38</v>
      </c>
    </row>
    <row r="707" spans="1:16" x14ac:dyDescent="0.25">
      <c r="A707" s="60">
        <v>41124</v>
      </c>
      <c r="B707" s="2">
        <v>0.7736574074074074</v>
      </c>
      <c r="C707" s="33">
        <f t="shared" si="85"/>
        <v>41124.773657407408</v>
      </c>
      <c r="D707" s="33">
        <f t="shared" si="86"/>
        <v>41124.75</v>
      </c>
      <c r="E707" s="37">
        <f t="shared" si="87"/>
        <v>18</v>
      </c>
      <c r="F707" s="33">
        <f t="shared" si="88"/>
        <v>41124.75</v>
      </c>
      <c r="G707" s="66" t="s">
        <v>16</v>
      </c>
      <c r="H707" s="57">
        <f t="shared" ref="H707:H770" si="90">IF(G707="Up", 1, -1)</f>
        <v>1</v>
      </c>
      <c r="I707" s="66">
        <v>2.75</v>
      </c>
      <c r="J707" s="66">
        <v>63.6</v>
      </c>
      <c r="K707" s="56">
        <v>1</v>
      </c>
      <c r="L707" s="56">
        <v>2</v>
      </c>
      <c r="M707" s="40">
        <f>VLOOKUP(L707,'Stratification Schemes'!$J$2:$L$3,2,TRUE)</f>
        <v>9.59</v>
      </c>
      <c r="N707" s="40">
        <f>VLOOKUP(L707,'Stratification Schemes'!$J$2:$L$3,3,TRUE)</f>
        <v>10.42</v>
      </c>
      <c r="O707" s="40">
        <f t="shared" si="89"/>
        <v>2</v>
      </c>
      <c r="P707" s="40" t="s">
        <v>38</v>
      </c>
    </row>
    <row r="708" spans="1:16" x14ac:dyDescent="0.25">
      <c r="A708" s="60">
        <v>41124</v>
      </c>
      <c r="B708" s="2">
        <v>0.77516203703703701</v>
      </c>
      <c r="C708" s="33">
        <f t="shared" si="85"/>
        <v>41124.77516203704</v>
      </c>
      <c r="D708" s="33">
        <f t="shared" si="86"/>
        <v>41124.75</v>
      </c>
      <c r="E708" s="37">
        <f t="shared" si="87"/>
        <v>18</v>
      </c>
      <c r="F708" s="33">
        <f t="shared" si="88"/>
        <v>41124.75</v>
      </c>
      <c r="G708" s="66" t="s">
        <v>16</v>
      </c>
      <c r="H708" s="57">
        <f t="shared" si="90"/>
        <v>1</v>
      </c>
      <c r="I708" s="66">
        <v>2.69</v>
      </c>
      <c r="J708" s="66">
        <v>66.7</v>
      </c>
      <c r="K708" s="66">
        <v>1</v>
      </c>
      <c r="L708" s="66">
        <v>2</v>
      </c>
      <c r="M708" s="66">
        <f>VLOOKUP(L708,'Stratification Schemes'!$J$2:$L$3,2,TRUE)</f>
        <v>9.59</v>
      </c>
      <c r="N708" s="66">
        <f>VLOOKUP(L708,'Stratification Schemes'!$J$2:$L$3,3,TRUE)</f>
        <v>10.42</v>
      </c>
      <c r="O708" s="66">
        <f t="shared" si="89"/>
        <v>2</v>
      </c>
      <c r="P708" s="66" t="s">
        <v>38</v>
      </c>
    </row>
    <row r="709" spans="1:16" x14ac:dyDescent="0.25">
      <c r="A709" s="60">
        <v>41124</v>
      </c>
      <c r="B709" s="2">
        <v>0.77569444444444446</v>
      </c>
      <c r="C709" s="33">
        <f t="shared" ref="C709:C740" si="91">B709+A709</f>
        <v>41124.775694444441</v>
      </c>
      <c r="D709" s="33">
        <f t="shared" si="86"/>
        <v>41124.75</v>
      </c>
      <c r="E709" s="37">
        <f t="shared" si="87"/>
        <v>18</v>
      </c>
      <c r="F709" s="33">
        <f t="shared" si="88"/>
        <v>41124.75</v>
      </c>
      <c r="G709" s="66" t="s">
        <v>16</v>
      </c>
      <c r="H709" s="57">
        <f t="shared" si="90"/>
        <v>1</v>
      </c>
      <c r="I709" s="66">
        <v>6.09</v>
      </c>
      <c r="J709" s="66">
        <v>74.400000000000006</v>
      </c>
      <c r="K709" s="56">
        <v>1</v>
      </c>
      <c r="L709" s="56">
        <v>2</v>
      </c>
      <c r="M709" s="40">
        <f>VLOOKUP(L709,'Stratification Schemes'!$J$2:$L$3,2,TRUE)</f>
        <v>9.59</v>
      </c>
      <c r="N709" s="40">
        <f>VLOOKUP(L709,'Stratification Schemes'!$J$2:$L$3,3,TRUE)</f>
        <v>10.42</v>
      </c>
      <c r="O709" s="40">
        <f t="shared" si="89"/>
        <v>2</v>
      </c>
      <c r="P709" s="40" t="s">
        <v>38</v>
      </c>
    </row>
    <row r="710" spans="1:16" x14ac:dyDescent="0.25">
      <c r="A710" s="60">
        <v>41124</v>
      </c>
      <c r="B710" s="2">
        <v>0.79310185185185178</v>
      </c>
      <c r="C710" s="33">
        <f t="shared" si="91"/>
        <v>41124.79310185185</v>
      </c>
      <c r="D710" s="33">
        <f t="shared" si="86"/>
        <v>41124.791666666664</v>
      </c>
      <c r="E710" s="37">
        <f t="shared" si="87"/>
        <v>19</v>
      </c>
      <c r="F710" s="33">
        <f t="shared" si="88"/>
        <v>41124.75</v>
      </c>
      <c r="G710" s="66" t="s">
        <v>16</v>
      </c>
      <c r="H710" s="57">
        <f t="shared" si="90"/>
        <v>1</v>
      </c>
      <c r="I710" s="66">
        <v>1.76</v>
      </c>
      <c r="J710" s="66">
        <v>77.2</v>
      </c>
      <c r="K710" s="56">
        <v>1</v>
      </c>
      <c r="L710" s="56">
        <v>2</v>
      </c>
      <c r="M710" s="40">
        <f>VLOOKUP(L710,'Stratification Schemes'!$J$2:$L$3,2,TRUE)</f>
        <v>9.59</v>
      </c>
      <c r="N710" s="40">
        <f>VLOOKUP(L710,'Stratification Schemes'!$J$2:$L$3,3,TRUE)</f>
        <v>10.42</v>
      </c>
      <c r="O710" s="40">
        <f t="shared" si="89"/>
        <v>2</v>
      </c>
      <c r="P710" s="40" t="s">
        <v>38</v>
      </c>
    </row>
    <row r="711" spans="1:16" x14ac:dyDescent="0.25">
      <c r="A711" s="60">
        <v>41124</v>
      </c>
      <c r="B711" s="2">
        <v>0.79325231481481484</v>
      </c>
      <c r="C711" s="33">
        <f t="shared" si="91"/>
        <v>41124.793252314812</v>
      </c>
      <c r="D711" s="33">
        <f t="shared" si="86"/>
        <v>41124.791666666664</v>
      </c>
      <c r="E711" s="37">
        <f t="shared" si="87"/>
        <v>19</v>
      </c>
      <c r="F711" s="33">
        <f t="shared" si="88"/>
        <v>41124.75</v>
      </c>
      <c r="G711" s="66" t="s">
        <v>16</v>
      </c>
      <c r="H711" s="57">
        <f t="shared" si="90"/>
        <v>1</v>
      </c>
      <c r="I711" s="66">
        <v>2.48</v>
      </c>
      <c r="J711" s="66">
        <v>84.5</v>
      </c>
      <c r="K711" s="56">
        <v>1</v>
      </c>
      <c r="L711" s="56">
        <v>2</v>
      </c>
      <c r="M711" s="40">
        <f>VLOOKUP(L711,'Stratification Schemes'!$J$2:$L$3,2,TRUE)</f>
        <v>9.59</v>
      </c>
      <c r="N711" s="40">
        <f>VLOOKUP(L711,'Stratification Schemes'!$J$2:$L$3,3,TRUE)</f>
        <v>10.42</v>
      </c>
      <c r="O711" s="40">
        <f t="shared" si="89"/>
        <v>2</v>
      </c>
      <c r="P711" s="40" t="s">
        <v>38</v>
      </c>
    </row>
    <row r="712" spans="1:16" x14ac:dyDescent="0.25">
      <c r="A712" s="60">
        <v>41124</v>
      </c>
      <c r="B712" s="2">
        <v>0.7936805555555555</v>
      </c>
      <c r="C712" s="33">
        <f t="shared" si="91"/>
        <v>41124.793680555558</v>
      </c>
      <c r="D712" s="33">
        <f t="shared" si="86"/>
        <v>41124.791666666664</v>
      </c>
      <c r="E712" s="37">
        <f t="shared" si="87"/>
        <v>19</v>
      </c>
      <c r="F712" s="33">
        <f t="shared" si="88"/>
        <v>41124.75</v>
      </c>
      <c r="G712" s="66" t="s">
        <v>16</v>
      </c>
      <c r="H712" s="57">
        <f t="shared" si="90"/>
        <v>1</v>
      </c>
      <c r="I712" s="66">
        <v>3.5</v>
      </c>
      <c r="J712" s="66">
        <v>87.9</v>
      </c>
      <c r="K712" s="66">
        <v>1</v>
      </c>
      <c r="L712" s="66">
        <v>2</v>
      </c>
      <c r="M712" s="66">
        <f>VLOOKUP(L712,'Stratification Schemes'!$J$2:$L$3,2,TRUE)</f>
        <v>9.59</v>
      </c>
      <c r="N712" s="66">
        <f>VLOOKUP(L712,'Stratification Schemes'!$J$2:$L$3,3,TRUE)</f>
        <v>10.42</v>
      </c>
      <c r="O712" s="66">
        <f t="shared" si="89"/>
        <v>2</v>
      </c>
      <c r="P712" s="66" t="s">
        <v>38</v>
      </c>
    </row>
    <row r="713" spans="1:16" x14ac:dyDescent="0.25">
      <c r="A713" s="60">
        <v>41124</v>
      </c>
      <c r="B713" s="2">
        <v>0.79813657407407401</v>
      </c>
      <c r="C713" s="33">
        <f t="shared" si="91"/>
        <v>41124.798136574071</v>
      </c>
      <c r="D713" s="33">
        <f t="shared" si="86"/>
        <v>41124.791666666664</v>
      </c>
      <c r="E713" s="37">
        <f t="shared" si="87"/>
        <v>19</v>
      </c>
      <c r="F713" s="33">
        <f t="shared" si="88"/>
        <v>41124.75</v>
      </c>
      <c r="G713" s="66" t="s">
        <v>16</v>
      </c>
      <c r="H713" s="57">
        <f t="shared" si="90"/>
        <v>1</v>
      </c>
      <c r="I713" s="66">
        <v>5.62</v>
      </c>
      <c r="J713" s="66">
        <v>80.3</v>
      </c>
      <c r="K713" s="66">
        <v>1</v>
      </c>
      <c r="L713" s="66">
        <v>2</v>
      </c>
      <c r="M713" s="66">
        <f>VLOOKUP(L713,'Stratification Schemes'!$J$2:$L$3,2,TRUE)</f>
        <v>9.59</v>
      </c>
      <c r="N713" s="66">
        <f>VLOOKUP(L713,'Stratification Schemes'!$J$2:$L$3,3,TRUE)</f>
        <v>10.42</v>
      </c>
      <c r="O713" s="66">
        <f t="shared" si="89"/>
        <v>2</v>
      </c>
      <c r="P713" s="66" t="s">
        <v>38</v>
      </c>
    </row>
    <row r="714" spans="1:16" x14ac:dyDescent="0.25">
      <c r="A714" s="60">
        <v>41124</v>
      </c>
      <c r="B714" s="2">
        <v>0.79880787037037038</v>
      </c>
      <c r="C714" s="33">
        <f t="shared" si="91"/>
        <v>41124.798807870371</v>
      </c>
      <c r="D714" s="33">
        <f t="shared" si="86"/>
        <v>41124.791666666664</v>
      </c>
      <c r="E714" s="37">
        <f t="shared" si="87"/>
        <v>19</v>
      </c>
      <c r="F714" s="33">
        <f t="shared" si="88"/>
        <v>41124.75</v>
      </c>
      <c r="G714" s="66" t="s">
        <v>16</v>
      </c>
      <c r="H714" s="57">
        <f t="shared" si="90"/>
        <v>1</v>
      </c>
      <c r="I714" s="66">
        <v>2.94</v>
      </c>
      <c r="J714" s="66">
        <v>68.7</v>
      </c>
      <c r="K714" s="56">
        <v>1</v>
      </c>
      <c r="L714" s="56">
        <v>2</v>
      </c>
      <c r="M714" s="40">
        <f>VLOOKUP(L714,'Stratification Schemes'!$J$2:$L$3,2,TRUE)</f>
        <v>9.59</v>
      </c>
      <c r="N714" s="40">
        <f>VLOOKUP(L714,'Stratification Schemes'!$J$2:$L$3,3,TRUE)</f>
        <v>10.42</v>
      </c>
      <c r="O714" s="40">
        <f t="shared" si="89"/>
        <v>2</v>
      </c>
      <c r="P714" s="40" t="s">
        <v>38</v>
      </c>
    </row>
    <row r="715" spans="1:16" x14ac:dyDescent="0.25">
      <c r="A715" s="60">
        <v>41124</v>
      </c>
      <c r="B715" s="2">
        <v>0.79974537037037041</v>
      </c>
      <c r="C715" s="33">
        <f t="shared" si="91"/>
        <v>41124.799745370372</v>
      </c>
      <c r="D715" s="33">
        <f t="shared" si="86"/>
        <v>41124.791666666664</v>
      </c>
      <c r="E715" s="37">
        <f t="shared" si="87"/>
        <v>19</v>
      </c>
      <c r="F715" s="33">
        <f t="shared" si="88"/>
        <v>41124.75</v>
      </c>
      <c r="G715" s="66" t="s">
        <v>16</v>
      </c>
      <c r="H715" s="57">
        <f t="shared" si="90"/>
        <v>1</v>
      </c>
      <c r="I715" s="66">
        <v>3.12</v>
      </c>
      <c r="J715" s="66">
        <v>93.4</v>
      </c>
      <c r="K715" s="56">
        <v>1</v>
      </c>
      <c r="L715" s="56">
        <v>2</v>
      </c>
      <c r="M715" s="40">
        <f>VLOOKUP(L715,'Stratification Schemes'!$J$2:$L$3,2,TRUE)</f>
        <v>9.59</v>
      </c>
      <c r="N715" s="40">
        <f>VLOOKUP(L715,'Stratification Schemes'!$J$2:$L$3,3,TRUE)</f>
        <v>10.42</v>
      </c>
      <c r="O715" s="40">
        <f t="shared" si="89"/>
        <v>2</v>
      </c>
      <c r="P715" s="40" t="s">
        <v>38</v>
      </c>
    </row>
    <row r="716" spans="1:16" x14ac:dyDescent="0.25">
      <c r="A716" s="60">
        <v>41124</v>
      </c>
      <c r="B716" s="2">
        <v>0.80128472222222225</v>
      </c>
      <c r="C716" s="33">
        <f t="shared" si="91"/>
        <v>41124.80128472222</v>
      </c>
      <c r="D716" s="33">
        <f t="shared" si="86"/>
        <v>41124.791666666664</v>
      </c>
      <c r="E716" s="37">
        <f t="shared" si="87"/>
        <v>19</v>
      </c>
      <c r="F716" s="33">
        <f t="shared" si="88"/>
        <v>41124.75</v>
      </c>
      <c r="G716" s="66" t="s">
        <v>16</v>
      </c>
      <c r="H716" s="57">
        <f t="shared" si="90"/>
        <v>1</v>
      </c>
      <c r="I716" s="66">
        <v>2.7</v>
      </c>
      <c r="J716" s="66">
        <v>89.3</v>
      </c>
      <c r="K716" s="56">
        <v>1</v>
      </c>
      <c r="L716" s="56">
        <v>2</v>
      </c>
      <c r="M716" s="40">
        <f>VLOOKUP(L716,'Stratification Schemes'!$J$2:$L$3,2,TRUE)</f>
        <v>9.59</v>
      </c>
      <c r="N716" s="40">
        <f>VLOOKUP(L716,'Stratification Schemes'!$J$2:$L$3,3,TRUE)</f>
        <v>10.42</v>
      </c>
      <c r="O716" s="40">
        <f t="shared" si="89"/>
        <v>2</v>
      </c>
      <c r="P716" s="40" t="s">
        <v>38</v>
      </c>
    </row>
    <row r="717" spans="1:16" x14ac:dyDescent="0.25">
      <c r="A717" s="60">
        <v>41124</v>
      </c>
      <c r="B717" s="2">
        <v>0.80192129629629638</v>
      </c>
      <c r="C717" s="33">
        <f t="shared" si="91"/>
        <v>41124.801921296297</v>
      </c>
      <c r="D717" s="33">
        <f t="shared" si="86"/>
        <v>41124.791666666664</v>
      </c>
      <c r="E717" s="37">
        <f t="shared" si="87"/>
        <v>19</v>
      </c>
      <c r="F717" s="33">
        <f t="shared" si="88"/>
        <v>41124.75</v>
      </c>
      <c r="G717" s="66" t="s">
        <v>16</v>
      </c>
      <c r="H717" s="57">
        <f t="shared" si="90"/>
        <v>1</v>
      </c>
      <c r="I717" s="66">
        <v>3.41</v>
      </c>
      <c r="J717" s="66">
        <v>78.7</v>
      </c>
      <c r="K717" s="66">
        <v>1</v>
      </c>
      <c r="L717" s="66">
        <v>2</v>
      </c>
      <c r="M717" s="66">
        <f>VLOOKUP(L717,'Stratification Schemes'!$J$2:$L$3,2,TRUE)</f>
        <v>9.59</v>
      </c>
      <c r="N717" s="66">
        <f>VLOOKUP(L717,'Stratification Schemes'!$J$2:$L$3,3,TRUE)</f>
        <v>10.42</v>
      </c>
      <c r="O717" s="66">
        <f t="shared" si="89"/>
        <v>2</v>
      </c>
      <c r="P717" s="66" t="s">
        <v>38</v>
      </c>
    </row>
    <row r="718" spans="1:16" x14ac:dyDescent="0.25">
      <c r="A718" s="60">
        <v>41124</v>
      </c>
      <c r="B718" s="2">
        <v>0.81337962962962962</v>
      </c>
      <c r="C718" s="33">
        <f t="shared" si="91"/>
        <v>41124.813379629632</v>
      </c>
      <c r="D718" s="33">
        <f t="shared" si="86"/>
        <v>41124.791666666664</v>
      </c>
      <c r="E718" s="37">
        <f t="shared" si="87"/>
        <v>19</v>
      </c>
      <c r="F718" s="33">
        <f t="shared" si="88"/>
        <v>41124.875</v>
      </c>
      <c r="G718" s="66" t="s">
        <v>16</v>
      </c>
      <c r="H718" s="57">
        <f t="shared" si="90"/>
        <v>1</v>
      </c>
      <c r="I718" s="66">
        <v>5.59</v>
      </c>
      <c r="J718" s="66">
        <v>54.9</v>
      </c>
      <c r="K718" s="56">
        <v>1</v>
      </c>
      <c r="L718" s="56">
        <v>2</v>
      </c>
      <c r="M718" s="40">
        <f>VLOOKUP(L718,'Stratification Schemes'!$J$2:$L$3,2,TRUE)</f>
        <v>9.59</v>
      </c>
      <c r="N718" s="40">
        <f>VLOOKUP(L718,'Stratification Schemes'!$J$2:$L$3,3,TRUE)</f>
        <v>10.42</v>
      </c>
      <c r="O718" s="40">
        <f t="shared" si="89"/>
        <v>2</v>
      </c>
      <c r="P718" s="40" t="s">
        <v>38</v>
      </c>
    </row>
    <row r="719" spans="1:16" x14ac:dyDescent="0.25">
      <c r="A719" s="60">
        <v>41124</v>
      </c>
      <c r="B719" s="2">
        <v>0.81552083333333336</v>
      </c>
      <c r="C719" s="33">
        <f t="shared" si="91"/>
        <v>41124.815520833334</v>
      </c>
      <c r="D719" s="33">
        <f t="shared" si="86"/>
        <v>41124.791666666664</v>
      </c>
      <c r="E719" s="37">
        <f t="shared" si="87"/>
        <v>19</v>
      </c>
      <c r="F719" s="33">
        <f t="shared" si="88"/>
        <v>41124.875</v>
      </c>
      <c r="G719" s="66" t="s">
        <v>16</v>
      </c>
      <c r="H719" s="57">
        <f t="shared" si="90"/>
        <v>1</v>
      </c>
      <c r="I719" s="66">
        <v>5.61</v>
      </c>
      <c r="J719" s="66">
        <v>86.5</v>
      </c>
      <c r="K719" s="56">
        <v>1</v>
      </c>
      <c r="L719" s="56">
        <v>2</v>
      </c>
      <c r="M719" s="40">
        <f>VLOOKUP(L719,'Stratification Schemes'!$J$2:$L$3,2,TRUE)</f>
        <v>9.59</v>
      </c>
      <c r="N719" s="40">
        <f>VLOOKUP(L719,'Stratification Schemes'!$J$2:$L$3,3,TRUE)</f>
        <v>10.42</v>
      </c>
      <c r="O719" s="40">
        <f t="shared" si="89"/>
        <v>2</v>
      </c>
      <c r="P719" s="40" t="s">
        <v>38</v>
      </c>
    </row>
    <row r="720" spans="1:16" x14ac:dyDescent="0.25">
      <c r="A720" s="60">
        <v>41124</v>
      </c>
      <c r="B720" s="2">
        <v>0.81700231481481478</v>
      </c>
      <c r="C720" s="33">
        <f t="shared" si="91"/>
        <v>41124.817002314812</v>
      </c>
      <c r="D720" s="33">
        <f t="shared" si="86"/>
        <v>41124.791666666664</v>
      </c>
      <c r="E720" s="37">
        <f t="shared" si="87"/>
        <v>19</v>
      </c>
      <c r="F720" s="33">
        <f t="shared" si="88"/>
        <v>41124.875</v>
      </c>
      <c r="G720" s="66" t="s">
        <v>16</v>
      </c>
      <c r="H720" s="57">
        <f t="shared" si="90"/>
        <v>1</v>
      </c>
      <c r="I720" s="66">
        <v>8.27</v>
      </c>
      <c r="J720" s="66">
        <v>62.9</v>
      </c>
      <c r="K720" s="56">
        <v>1</v>
      </c>
      <c r="L720" s="56">
        <v>2</v>
      </c>
      <c r="M720" s="40">
        <f>VLOOKUP(L720,'Stratification Schemes'!$J$2:$L$3,2,TRUE)</f>
        <v>9.59</v>
      </c>
      <c r="N720" s="40">
        <f>VLOOKUP(L720,'Stratification Schemes'!$J$2:$L$3,3,TRUE)</f>
        <v>10.42</v>
      </c>
      <c r="O720" s="40">
        <f t="shared" si="89"/>
        <v>2</v>
      </c>
      <c r="P720" s="40" t="s">
        <v>38</v>
      </c>
    </row>
    <row r="721" spans="1:16" x14ac:dyDescent="0.25">
      <c r="A721" s="60">
        <v>41124</v>
      </c>
      <c r="B721" s="2">
        <v>0.81702546296296286</v>
      </c>
      <c r="C721" s="33">
        <f t="shared" si="91"/>
        <v>41124.817025462966</v>
      </c>
      <c r="D721" s="33">
        <f t="shared" si="86"/>
        <v>41124.791666666664</v>
      </c>
      <c r="E721" s="37">
        <f t="shared" si="87"/>
        <v>19</v>
      </c>
      <c r="F721" s="33">
        <f t="shared" si="88"/>
        <v>41124.875</v>
      </c>
      <c r="G721" s="66" t="s">
        <v>16</v>
      </c>
      <c r="H721" s="57">
        <f t="shared" si="90"/>
        <v>1</v>
      </c>
      <c r="I721" s="66">
        <v>4.7699999999999996</v>
      </c>
      <c r="J721" s="66">
        <v>84.9</v>
      </c>
      <c r="K721" s="56">
        <v>1</v>
      </c>
      <c r="L721" s="56">
        <v>2</v>
      </c>
      <c r="M721" s="40">
        <f>VLOOKUP(L721,'Stratification Schemes'!$J$2:$L$3,2,TRUE)</f>
        <v>9.59</v>
      </c>
      <c r="N721" s="40">
        <f>VLOOKUP(L721,'Stratification Schemes'!$J$2:$L$3,3,TRUE)</f>
        <v>10.42</v>
      </c>
      <c r="O721" s="40">
        <f t="shared" si="89"/>
        <v>2</v>
      </c>
      <c r="P721" s="40" t="s">
        <v>38</v>
      </c>
    </row>
    <row r="722" spans="1:16" x14ac:dyDescent="0.25">
      <c r="A722" s="60">
        <v>41124</v>
      </c>
      <c r="B722" s="2">
        <v>0.81849537037037035</v>
      </c>
      <c r="C722" s="33">
        <f t="shared" si="91"/>
        <v>41124.818495370368</v>
      </c>
      <c r="D722" s="33">
        <f t="shared" si="86"/>
        <v>41124.791666666664</v>
      </c>
      <c r="E722" s="37">
        <f t="shared" si="87"/>
        <v>19</v>
      </c>
      <c r="F722" s="33">
        <f t="shared" si="88"/>
        <v>41124.875</v>
      </c>
      <c r="G722" s="66" t="s">
        <v>16</v>
      </c>
      <c r="H722" s="57">
        <f t="shared" si="90"/>
        <v>1</v>
      </c>
      <c r="I722" s="66">
        <v>4.05</v>
      </c>
      <c r="J722" s="66">
        <v>76.400000000000006</v>
      </c>
      <c r="K722" s="66">
        <v>1</v>
      </c>
      <c r="L722" s="66">
        <v>2</v>
      </c>
      <c r="M722" s="66">
        <f>VLOOKUP(L722,'Stratification Schemes'!$J$2:$L$3,2,TRUE)</f>
        <v>9.59</v>
      </c>
      <c r="N722" s="66">
        <f>VLOOKUP(L722,'Stratification Schemes'!$J$2:$L$3,3,TRUE)</f>
        <v>10.42</v>
      </c>
      <c r="O722" s="66">
        <f t="shared" si="89"/>
        <v>2</v>
      </c>
      <c r="P722" s="66" t="s">
        <v>38</v>
      </c>
    </row>
    <row r="723" spans="1:16" x14ac:dyDescent="0.25">
      <c r="A723" s="60">
        <v>41124</v>
      </c>
      <c r="B723" s="2">
        <v>0.81929398148148147</v>
      </c>
      <c r="C723" s="33">
        <f t="shared" si="91"/>
        <v>41124.819293981483</v>
      </c>
      <c r="D723" s="33">
        <f t="shared" si="86"/>
        <v>41124.791666666664</v>
      </c>
      <c r="E723" s="37">
        <f t="shared" si="87"/>
        <v>19</v>
      </c>
      <c r="F723" s="33">
        <f t="shared" si="88"/>
        <v>41124.875</v>
      </c>
      <c r="G723" s="66" t="s">
        <v>16</v>
      </c>
      <c r="H723" s="57">
        <f t="shared" si="90"/>
        <v>1</v>
      </c>
      <c r="I723" s="66">
        <v>2.59</v>
      </c>
      <c r="J723" s="66">
        <v>64.5</v>
      </c>
      <c r="K723" s="56">
        <v>1</v>
      </c>
      <c r="L723" s="56">
        <v>2</v>
      </c>
      <c r="M723" s="40">
        <f>VLOOKUP(L723,'Stratification Schemes'!$J$2:$L$3,2,TRUE)</f>
        <v>9.59</v>
      </c>
      <c r="N723" s="40">
        <f>VLOOKUP(L723,'Stratification Schemes'!$J$2:$L$3,3,TRUE)</f>
        <v>10.42</v>
      </c>
      <c r="O723" s="40">
        <f t="shared" si="89"/>
        <v>2</v>
      </c>
      <c r="P723" s="40" t="s">
        <v>38</v>
      </c>
    </row>
    <row r="724" spans="1:16" x14ac:dyDescent="0.25">
      <c r="A724" s="60">
        <v>41124</v>
      </c>
      <c r="B724" s="2">
        <v>0.82046296296296306</v>
      </c>
      <c r="C724" s="33">
        <f t="shared" si="91"/>
        <v>41124.820462962962</v>
      </c>
      <c r="D724" s="33">
        <f t="shared" si="86"/>
        <v>41124.791666666664</v>
      </c>
      <c r="E724" s="37">
        <f t="shared" si="87"/>
        <v>19</v>
      </c>
      <c r="F724" s="33">
        <f t="shared" si="88"/>
        <v>41124.875</v>
      </c>
      <c r="G724" s="66" t="s">
        <v>16</v>
      </c>
      <c r="H724" s="57">
        <f t="shared" si="90"/>
        <v>1</v>
      </c>
      <c r="I724" s="66">
        <v>2.71</v>
      </c>
      <c r="J724" s="66">
        <v>68.400000000000006</v>
      </c>
      <c r="K724" s="56">
        <v>1</v>
      </c>
      <c r="L724" s="56">
        <v>2</v>
      </c>
      <c r="M724" s="40">
        <f>VLOOKUP(L724,'Stratification Schemes'!$J$2:$L$3,2,TRUE)</f>
        <v>9.59</v>
      </c>
      <c r="N724" s="40">
        <f>VLOOKUP(L724,'Stratification Schemes'!$J$2:$L$3,3,TRUE)</f>
        <v>10.42</v>
      </c>
      <c r="O724" s="40">
        <f t="shared" si="89"/>
        <v>2</v>
      </c>
      <c r="P724" s="40" t="s">
        <v>38</v>
      </c>
    </row>
    <row r="725" spans="1:16" x14ac:dyDescent="0.25">
      <c r="A725" s="60">
        <v>41124</v>
      </c>
      <c r="B725" s="2">
        <v>0.82046296296296306</v>
      </c>
      <c r="C725" s="33">
        <f t="shared" si="91"/>
        <v>41124.820462962962</v>
      </c>
      <c r="D725" s="33">
        <f t="shared" si="86"/>
        <v>41124.791666666664</v>
      </c>
      <c r="E725" s="37">
        <f t="shared" si="87"/>
        <v>19</v>
      </c>
      <c r="F725" s="33">
        <f t="shared" si="88"/>
        <v>41124.875</v>
      </c>
      <c r="G725" s="66" t="s">
        <v>16</v>
      </c>
      <c r="H725" s="57">
        <f t="shared" si="90"/>
        <v>1</v>
      </c>
      <c r="I725" s="66">
        <v>5.26</v>
      </c>
      <c r="J725" s="66">
        <v>65.7</v>
      </c>
      <c r="K725" s="56">
        <v>1</v>
      </c>
      <c r="L725" s="56">
        <v>2</v>
      </c>
      <c r="M725" s="40">
        <f>VLOOKUP(L725,'Stratification Schemes'!$J$2:$L$3,2,TRUE)</f>
        <v>9.59</v>
      </c>
      <c r="N725" s="40">
        <f>VLOOKUP(L725,'Stratification Schemes'!$J$2:$L$3,3,TRUE)</f>
        <v>10.42</v>
      </c>
      <c r="O725" s="40">
        <f t="shared" si="89"/>
        <v>2</v>
      </c>
      <c r="P725" s="40" t="s">
        <v>38</v>
      </c>
    </row>
    <row r="726" spans="1:16" x14ac:dyDescent="0.25">
      <c r="A726" s="60">
        <v>41124</v>
      </c>
      <c r="B726" s="2">
        <v>0.82101851851851848</v>
      </c>
      <c r="C726" s="33">
        <f t="shared" si="91"/>
        <v>41124.821018518516</v>
      </c>
      <c r="D726" s="33">
        <f t="shared" si="86"/>
        <v>41124.791666666664</v>
      </c>
      <c r="E726" s="37">
        <f t="shared" si="87"/>
        <v>19</v>
      </c>
      <c r="F726" s="33">
        <f t="shared" si="88"/>
        <v>41124.875</v>
      </c>
      <c r="G726" s="66" t="s">
        <v>16</v>
      </c>
      <c r="H726" s="57">
        <f t="shared" si="90"/>
        <v>1</v>
      </c>
      <c r="I726" s="66">
        <v>10.039999999999999</v>
      </c>
      <c r="J726" s="66">
        <v>77.900000000000006</v>
      </c>
      <c r="K726" s="56">
        <v>1</v>
      </c>
      <c r="L726" s="56">
        <v>2</v>
      </c>
      <c r="M726" s="40">
        <f>VLOOKUP(L726,'Stratification Schemes'!$J$2:$L$3,2,TRUE)</f>
        <v>9.59</v>
      </c>
      <c r="N726" s="40">
        <f>VLOOKUP(L726,'Stratification Schemes'!$J$2:$L$3,3,TRUE)</f>
        <v>10.42</v>
      </c>
      <c r="O726" s="40">
        <f t="shared" si="89"/>
        <v>1</v>
      </c>
      <c r="P726" s="40" t="s">
        <v>38</v>
      </c>
    </row>
    <row r="727" spans="1:16" x14ac:dyDescent="0.25">
      <c r="A727" s="60">
        <v>41124</v>
      </c>
      <c r="B727" s="2">
        <v>0.82290509259259259</v>
      </c>
      <c r="C727" s="33">
        <f t="shared" si="91"/>
        <v>41124.822905092595</v>
      </c>
      <c r="D727" s="33">
        <f t="shared" si="86"/>
        <v>41124.791666666664</v>
      </c>
      <c r="E727" s="37">
        <f t="shared" si="87"/>
        <v>19</v>
      </c>
      <c r="F727" s="33">
        <f t="shared" si="88"/>
        <v>41124.875</v>
      </c>
      <c r="G727" s="66" t="s">
        <v>16</v>
      </c>
      <c r="H727" s="57">
        <f t="shared" si="90"/>
        <v>1</v>
      </c>
      <c r="I727" s="66">
        <v>3.94</v>
      </c>
      <c r="J727" s="66">
        <v>96.3</v>
      </c>
      <c r="K727" s="66">
        <v>1</v>
      </c>
      <c r="L727" s="66">
        <v>2</v>
      </c>
      <c r="M727" s="66">
        <f>VLOOKUP(L727,'Stratification Schemes'!$J$2:$L$3,2,TRUE)</f>
        <v>9.59</v>
      </c>
      <c r="N727" s="66">
        <f>VLOOKUP(L727,'Stratification Schemes'!$J$2:$L$3,3,TRUE)</f>
        <v>10.42</v>
      </c>
      <c r="O727" s="66">
        <f t="shared" si="89"/>
        <v>2</v>
      </c>
      <c r="P727" s="66" t="s">
        <v>38</v>
      </c>
    </row>
    <row r="728" spans="1:16" x14ac:dyDescent="0.25">
      <c r="A728" s="60">
        <v>41124</v>
      </c>
      <c r="B728" s="2">
        <v>0.83379629629629637</v>
      </c>
      <c r="C728" s="33">
        <f t="shared" si="91"/>
        <v>41124.833796296298</v>
      </c>
      <c r="D728" s="33">
        <f t="shared" si="86"/>
        <v>41124.833333333336</v>
      </c>
      <c r="E728" s="37">
        <f t="shared" si="87"/>
        <v>20</v>
      </c>
      <c r="F728" s="33">
        <f t="shared" si="88"/>
        <v>41124.875</v>
      </c>
      <c r="G728" s="66" t="s">
        <v>16</v>
      </c>
      <c r="H728" s="57">
        <f t="shared" si="90"/>
        <v>1</v>
      </c>
      <c r="I728" s="66">
        <v>5.79</v>
      </c>
      <c r="J728" s="66">
        <v>71.7</v>
      </c>
      <c r="K728" s="56">
        <v>1</v>
      </c>
      <c r="L728" s="56">
        <v>2</v>
      </c>
      <c r="M728" s="40">
        <f>VLOOKUP(L728,'Stratification Schemes'!$J$2:$L$3,2,TRUE)</f>
        <v>9.59</v>
      </c>
      <c r="N728" s="40">
        <f>VLOOKUP(L728,'Stratification Schemes'!$J$2:$L$3,3,TRUE)</f>
        <v>10.42</v>
      </c>
      <c r="O728" s="40">
        <f t="shared" si="89"/>
        <v>2</v>
      </c>
      <c r="P728" s="40" t="s">
        <v>38</v>
      </c>
    </row>
    <row r="729" spans="1:16" x14ac:dyDescent="0.25">
      <c r="A729" s="60">
        <v>41124</v>
      </c>
      <c r="B729" s="2">
        <v>0.83756944444444448</v>
      </c>
      <c r="C729" s="33">
        <f t="shared" si="91"/>
        <v>41124.837569444448</v>
      </c>
      <c r="D729" s="33">
        <f t="shared" si="86"/>
        <v>41124.833333333336</v>
      </c>
      <c r="E729" s="37">
        <f t="shared" si="87"/>
        <v>20</v>
      </c>
      <c r="F729" s="33">
        <f t="shared" si="88"/>
        <v>41124.875</v>
      </c>
      <c r="G729" s="66" t="s">
        <v>16</v>
      </c>
      <c r="H729" s="57">
        <f t="shared" si="90"/>
        <v>1</v>
      </c>
      <c r="I729" s="66">
        <v>3.28</v>
      </c>
      <c r="J729" s="66">
        <v>94.6</v>
      </c>
      <c r="K729" s="56">
        <v>1</v>
      </c>
      <c r="L729" s="56">
        <v>2</v>
      </c>
      <c r="M729" s="40">
        <f>VLOOKUP(L729,'Stratification Schemes'!$J$2:$L$3,2,TRUE)</f>
        <v>9.59</v>
      </c>
      <c r="N729" s="40">
        <f>VLOOKUP(L729,'Stratification Schemes'!$J$2:$L$3,3,TRUE)</f>
        <v>10.42</v>
      </c>
      <c r="O729" s="40">
        <f t="shared" si="89"/>
        <v>2</v>
      </c>
      <c r="P729" s="40" t="s">
        <v>38</v>
      </c>
    </row>
    <row r="730" spans="1:16" x14ac:dyDescent="0.25">
      <c r="A730" s="60">
        <v>41124</v>
      </c>
      <c r="B730" s="2">
        <v>0.83862268518518512</v>
      </c>
      <c r="C730" s="33">
        <f t="shared" si="91"/>
        <v>41124.838622685187</v>
      </c>
      <c r="D730" s="33">
        <f t="shared" si="86"/>
        <v>41124.833333333336</v>
      </c>
      <c r="E730" s="37">
        <f t="shared" si="87"/>
        <v>20</v>
      </c>
      <c r="F730" s="33">
        <f t="shared" si="88"/>
        <v>41124.875</v>
      </c>
      <c r="G730" s="66" t="s">
        <v>16</v>
      </c>
      <c r="H730" s="57">
        <f t="shared" si="90"/>
        <v>1</v>
      </c>
      <c r="I730" s="66">
        <v>2.56</v>
      </c>
      <c r="J730" s="66">
        <v>73.3</v>
      </c>
      <c r="K730" s="56">
        <v>1</v>
      </c>
      <c r="L730" s="56">
        <v>2</v>
      </c>
      <c r="M730" s="40">
        <f>VLOOKUP(L730,'Stratification Schemes'!$J$2:$L$3,2,TRUE)</f>
        <v>9.59</v>
      </c>
      <c r="N730" s="40">
        <f>VLOOKUP(L730,'Stratification Schemes'!$J$2:$L$3,3,TRUE)</f>
        <v>10.42</v>
      </c>
      <c r="O730" s="40">
        <f t="shared" si="89"/>
        <v>2</v>
      </c>
      <c r="P730" s="40" t="s">
        <v>38</v>
      </c>
    </row>
    <row r="731" spans="1:16" x14ac:dyDescent="0.25">
      <c r="A731" s="60">
        <v>41124</v>
      </c>
      <c r="B731" s="2">
        <v>0.8555787037037037</v>
      </c>
      <c r="C731" s="33">
        <f t="shared" si="91"/>
        <v>41124.855578703704</v>
      </c>
      <c r="D731" s="33">
        <f t="shared" si="86"/>
        <v>41124.833333333336</v>
      </c>
      <c r="E731" s="37">
        <f t="shared" si="87"/>
        <v>20</v>
      </c>
      <c r="F731" s="33">
        <f t="shared" si="88"/>
        <v>41124.875</v>
      </c>
      <c r="G731" s="66" t="s">
        <v>16</v>
      </c>
      <c r="H731" s="57">
        <f t="shared" si="90"/>
        <v>1</v>
      </c>
      <c r="I731" s="66">
        <v>3.81</v>
      </c>
      <c r="J731" s="66">
        <v>84.4</v>
      </c>
      <c r="K731" s="66">
        <v>1</v>
      </c>
      <c r="L731" s="66">
        <v>2</v>
      </c>
      <c r="M731" s="66">
        <f>VLOOKUP(L731,'Stratification Schemes'!$J$2:$L$3,2,TRUE)</f>
        <v>9.59</v>
      </c>
      <c r="N731" s="66">
        <f>VLOOKUP(L731,'Stratification Schemes'!$J$2:$L$3,3,TRUE)</f>
        <v>10.42</v>
      </c>
      <c r="O731" s="66">
        <f t="shared" si="89"/>
        <v>2</v>
      </c>
      <c r="P731" s="66" t="s">
        <v>38</v>
      </c>
    </row>
    <row r="732" spans="1:16" x14ac:dyDescent="0.25">
      <c r="A732" s="60">
        <v>41124</v>
      </c>
      <c r="B732" s="2">
        <v>0.85721064814814818</v>
      </c>
      <c r="C732" s="33">
        <f t="shared" si="91"/>
        <v>41124.857210648152</v>
      </c>
      <c r="D732" s="33">
        <f t="shared" si="86"/>
        <v>41124.833333333336</v>
      </c>
      <c r="E732" s="37">
        <f t="shared" si="87"/>
        <v>20</v>
      </c>
      <c r="F732" s="33">
        <f t="shared" si="88"/>
        <v>41124.875</v>
      </c>
      <c r="G732" s="66" t="s">
        <v>16</v>
      </c>
      <c r="H732" s="57">
        <f t="shared" si="90"/>
        <v>1</v>
      </c>
      <c r="I732" s="66">
        <v>4.49</v>
      </c>
      <c r="J732" s="66">
        <v>63.6</v>
      </c>
      <c r="K732" s="56">
        <v>1</v>
      </c>
      <c r="L732" s="56">
        <v>2</v>
      </c>
      <c r="M732" s="40">
        <f>VLOOKUP(L732,'Stratification Schemes'!$J$2:$L$3,2,TRUE)</f>
        <v>9.59</v>
      </c>
      <c r="N732" s="40">
        <f>VLOOKUP(L732,'Stratification Schemes'!$J$2:$L$3,3,TRUE)</f>
        <v>10.42</v>
      </c>
      <c r="O732" s="40">
        <f t="shared" si="89"/>
        <v>2</v>
      </c>
      <c r="P732" s="40" t="s">
        <v>38</v>
      </c>
    </row>
    <row r="733" spans="1:16" x14ac:dyDescent="0.25">
      <c r="A733" s="60">
        <v>41124</v>
      </c>
      <c r="B733" s="2">
        <v>0.85884259259259255</v>
      </c>
      <c r="C733" s="33">
        <f t="shared" si="91"/>
        <v>41124.858842592592</v>
      </c>
      <c r="D733" s="33">
        <f t="shared" si="86"/>
        <v>41124.833333333336</v>
      </c>
      <c r="E733" s="37">
        <f t="shared" si="87"/>
        <v>20</v>
      </c>
      <c r="F733" s="33">
        <f t="shared" si="88"/>
        <v>41124.875</v>
      </c>
      <c r="G733" s="66" t="s">
        <v>16</v>
      </c>
      <c r="H733" s="57">
        <f t="shared" si="90"/>
        <v>1</v>
      </c>
      <c r="I733" s="66">
        <v>5.41</v>
      </c>
      <c r="J733" s="66">
        <v>74.900000000000006</v>
      </c>
      <c r="K733" s="56">
        <v>1</v>
      </c>
      <c r="L733" s="56">
        <v>2</v>
      </c>
      <c r="M733" s="40">
        <f>VLOOKUP(L733,'Stratification Schemes'!$J$2:$L$3,2,TRUE)</f>
        <v>9.59</v>
      </c>
      <c r="N733" s="40">
        <f>VLOOKUP(L733,'Stratification Schemes'!$J$2:$L$3,3,TRUE)</f>
        <v>10.42</v>
      </c>
      <c r="O733" s="40">
        <f t="shared" si="89"/>
        <v>2</v>
      </c>
      <c r="P733" s="40" t="s">
        <v>38</v>
      </c>
    </row>
    <row r="734" spans="1:16" x14ac:dyDescent="0.25">
      <c r="A734" s="60">
        <v>41124</v>
      </c>
      <c r="B734" s="2">
        <v>0.85894675925925934</v>
      </c>
      <c r="C734" s="33">
        <f t="shared" si="91"/>
        <v>41124.858946759261</v>
      </c>
      <c r="D734" s="33">
        <f t="shared" si="86"/>
        <v>41124.833333333336</v>
      </c>
      <c r="E734" s="37">
        <f t="shared" si="87"/>
        <v>20</v>
      </c>
      <c r="F734" s="33">
        <f t="shared" si="88"/>
        <v>41124.875</v>
      </c>
      <c r="G734" s="66" t="s">
        <v>16</v>
      </c>
      <c r="H734" s="57">
        <f t="shared" si="90"/>
        <v>1</v>
      </c>
      <c r="I734" s="66">
        <v>3.84</v>
      </c>
      <c r="J734" s="66">
        <v>79.8</v>
      </c>
      <c r="K734" s="56">
        <v>1</v>
      </c>
      <c r="L734" s="56">
        <v>2</v>
      </c>
      <c r="M734" s="40">
        <f>VLOOKUP(L734,'Stratification Schemes'!$J$2:$L$3,2,TRUE)</f>
        <v>9.59</v>
      </c>
      <c r="N734" s="40">
        <f>VLOOKUP(L734,'Stratification Schemes'!$J$2:$L$3,3,TRUE)</f>
        <v>10.42</v>
      </c>
      <c r="O734" s="40">
        <f t="shared" si="89"/>
        <v>2</v>
      </c>
      <c r="P734" s="40" t="s">
        <v>38</v>
      </c>
    </row>
    <row r="735" spans="1:16" x14ac:dyDescent="0.25">
      <c r="A735" s="60">
        <v>41124</v>
      </c>
      <c r="B735" s="2">
        <v>0.8604398148148148</v>
      </c>
      <c r="C735" s="33">
        <f t="shared" si="91"/>
        <v>41124.860439814816</v>
      </c>
      <c r="D735" s="33">
        <f t="shared" si="86"/>
        <v>41124.833333333336</v>
      </c>
      <c r="E735" s="37">
        <f t="shared" si="87"/>
        <v>20</v>
      </c>
      <c r="F735" s="33">
        <f t="shared" si="88"/>
        <v>41124.875</v>
      </c>
      <c r="G735" s="66" t="s">
        <v>16</v>
      </c>
      <c r="H735" s="57">
        <f t="shared" si="90"/>
        <v>1</v>
      </c>
      <c r="I735" s="66">
        <v>4.2300000000000004</v>
      </c>
      <c r="J735" s="66">
        <v>60.3</v>
      </c>
      <c r="K735" s="56">
        <v>1</v>
      </c>
      <c r="L735" s="56">
        <v>2</v>
      </c>
      <c r="M735" s="40">
        <f>VLOOKUP(L735,'Stratification Schemes'!$J$2:$L$3,2,TRUE)</f>
        <v>9.59</v>
      </c>
      <c r="N735" s="40">
        <f>VLOOKUP(L735,'Stratification Schemes'!$J$2:$L$3,3,TRUE)</f>
        <v>10.42</v>
      </c>
      <c r="O735" s="40">
        <f t="shared" si="89"/>
        <v>2</v>
      </c>
      <c r="P735" s="40" t="s">
        <v>38</v>
      </c>
    </row>
    <row r="736" spans="1:16" x14ac:dyDescent="0.25">
      <c r="A736" s="60">
        <v>41124</v>
      </c>
      <c r="B736" s="2">
        <v>0.86112268518518509</v>
      </c>
      <c r="C736" s="33">
        <f t="shared" si="91"/>
        <v>41124.861122685186</v>
      </c>
      <c r="D736" s="33">
        <f t="shared" si="86"/>
        <v>41124.833333333336</v>
      </c>
      <c r="E736" s="37">
        <f t="shared" si="87"/>
        <v>20</v>
      </c>
      <c r="F736" s="33">
        <f t="shared" si="88"/>
        <v>41124.875</v>
      </c>
      <c r="G736" s="66" t="s">
        <v>16</v>
      </c>
      <c r="H736" s="57">
        <f t="shared" si="90"/>
        <v>1</v>
      </c>
      <c r="I736" s="66">
        <v>2.4300000000000002</v>
      </c>
      <c r="J736" s="66">
        <v>83.9</v>
      </c>
      <c r="K736" s="56">
        <v>1</v>
      </c>
      <c r="L736" s="56">
        <v>2</v>
      </c>
      <c r="M736" s="40">
        <f>VLOOKUP(L736,'Stratification Schemes'!$J$2:$L$3,2,TRUE)</f>
        <v>9.59</v>
      </c>
      <c r="N736" s="40">
        <f>VLOOKUP(L736,'Stratification Schemes'!$J$2:$L$3,3,TRUE)</f>
        <v>10.42</v>
      </c>
      <c r="O736" s="40">
        <f t="shared" si="89"/>
        <v>2</v>
      </c>
      <c r="P736" s="40" t="s">
        <v>38</v>
      </c>
    </row>
    <row r="737" spans="1:16" x14ac:dyDescent="0.25">
      <c r="A737" s="60">
        <v>41124</v>
      </c>
      <c r="B737" s="2">
        <v>0.86401620370370369</v>
      </c>
      <c r="C737" s="33">
        <f t="shared" si="91"/>
        <v>41124.864016203705</v>
      </c>
      <c r="D737" s="33">
        <f t="shared" si="86"/>
        <v>41124.833333333336</v>
      </c>
      <c r="E737" s="37">
        <f t="shared" si="87"/>
        <v>20</v>
      </c>
      <c r="F737" s="33">
        <f t="shared" si="88"/>
        <v>41124.875</v>
      </c>
      <c r="G737" s="66" t="s">
        <v>16</v>
      </c>
      <c r="H737" s="57">
        <f t="shared" si="90"/>
        <v>1</v>
      </c>
      <c r="I737" s="66">
        <v>1.81</v>
      </c>
      <c r="J737" s="66">
        <v>94.4</v>
      </c>
      <c r="K737" s="56">
        <v>1</v>
      </c>
      <c r="L737" s="56">
        <v>2</v>
      </c>
      <c r="M737" s="40">
        <f>VLOOKUP(L737,'Stratification Schemes'!$J$2:$L$3,2,TRUE)</f>
        <v>9.59</v>
      </c>
      <c r="N737" s="40">
        <f>VLOOKUP(L737,'Stratification Schemes'!$J$2:$L$3,3,TRUE)</f>
        <v>10.42</v>
      </c>
      <c r="O737" s="40">
        <f t="shared" si="89"/>
        <v>2</v>
      </c>
      <c r="P737" s="40" t="s">
        <v>38</v>
      </c>
    </row>
    <row r="738" spans="1:16" x14ac:dyDescent="0.25">
      <c r="A738" s="60">
        <v>41124</v>
      </c>
      <c r="B738" s="2">
        <v>0.87503472222222223</v>
      </c>
      <c r="C738" s="33">
        <f t="shared" si="91"/>
        <v>41124.875034722223</v>
      </c>
      <c r="D738" s="33">
        <f t="shared" si="86"/>
        <v>41124.875</v>
      </c>
      <c r="E738" s="37">
        <f t="shared" si="87"/>
        <v>21</v>
      </c>
      <c r="F738" s="33">
        <f t="shared" si="88"/>
        <v>41124.875</v>
      </c>
      <c r="G738" s="66" t="s">
        <v>16</v>
      </c>
      <c r="H738" s="57">
        <f t="shared" si="90"/>
        <v>1</v>
      </c>
      <c r="I738" s="66">
        <v>2.52</v>
      </c>
      <c r="J738" s="66">
        <v>68.400000000000006</v>
      </c>
      <c r="K738" s="66">
        <v>1</v>
      </c>
      <c r="L738" s="66">
        <v>2</v>
      </c>
      <c r="M738" s="66">
        <f>VLOOKUP(L738,'Stratification Schemes'!$J$2:$L$3,2,TRUE)</f>
        <v>9.59</v>
      </c>
      <c r="N738" s="66">
        <f>VLOOKUP(L738,'Stratification Schemes'!$J$2:$L$3,3,TRUE)</f>
        <v>10.42</v>
      </c>
      <c r="O738" s="66">
        <f t="shared" si="89"/>
        <v>2</v>
      </c>
      <c r="P738" s="66" t="s">
        <v>38</v>
      </c>
    </row>
    <row r="739" spans="1:16" x14ac:dyDescent="0.25">
      <c r="A739" s="60">
        <v>41124</v>
      </c>
      <c r="B739" s="2">
        <v>0.87572916666666656</v>
      </c>
      <c r="C739" s="33">
        <f t="shared" si="91"/>
        <v>41124.87572916667</v>
      </c>
      <c r="D739" s="33">
        <f t="shared" si="86"/>
        <v>41124.875</v>
      </c>
      <c r="E739" s="37">
        <f t="shared" si="87"/>
        <v>21</v>
      </c>
      <c r="F739" s="33">
        <f t="shared" si="88"/>
        <v>41124.875</v>
      </c>
      <c r="G739" s="66" t="s">
        <v>16</v>
      </c>
      <c r="H739" s="57">
        <f t="shared" si="90"/>
        <v>1</v>
      </c>
      <c r="I739" s="66">
        <v>5.75</v>
      </c>
      <c r="J739" s="66">
        <v>69.8</v>
      </c>
      <c r="K739" s="66">
        <v>1</v>
      </c>
      <c r="L739" s="66">
        <v>2</v>
      </c>
      <c r="M739" s="66">
        <f>VLOOKUP(L739,'Stratification Schemes'!$J$2:$L$3,2,TRUE)</f>
        <v>9.59</v>
      </c>
      <c r="N739" s="66">
        <f>VLOOKUP(L739,'Stratification Schemes'!$J$2:$L$3,3,TRUE)</f>
        <v>10.42</v>
      </c>
      <c r="O739" s="66">
        <f t="shared" si="89"/>
        <v>2</v>
      </c>
      <c r="P739" s="66" t="s">
        <v>38</v>
      </c>
    </row>
    <row r="740" spans="1:16" x14ac:dyDescent="0.25">
      <c r="A740" s="60">
        <v>41124</v>
      </c>
      <c r="B740" s="2">
        <v>0.88195601851851846</v>
      </c>
      <c r="C740" s="33">
        <f t="shared" si="91"/>
        <v>41124.881956018522</v>
      </c>
      <c r="D740" s="33">
        <f t="shared" si="86"/>
        <v>41124.875</v>
      </c>
      <c r="E740" s="37">
        <f t="shared" si="87"/>
        <v>21</v>
      </c>
      <c r="F740" s="33">
        <f t="shared" si="88"/>
        <v>41124.875</v>
      </c>
      <c r="G740" s="66" t="s">
        <v>16</v>
      </c>
      <c r="H740" s="57">
        <f t="shared" si="90"/>
        <v>1</v>
      </c>
      <c r="I740" s="66">
        <v>4.53</v>
      </c>
      <c r="J740" s="66">
        <v>78.2</v>
      </c>
      <c r="K740" s="66">
        <v>1</v>
      </c>
      <c r="L740" s="66">
        <v>2</v>
      </c>
      <c r="M740" s="66">
        <f>VLOOKUP(L740,'Stratification Schemes'!$J$2:$L$3,2,TRUE)</f>
        <v>9.59</v>
      </c>
      <c r="N740" s="66">
        <f>VLOOKUP(L740,'Stratification Schemes'!$J$2:$L$3,3,TRUE)</f>
        <v>10.42</v>
      </c>
      <c r="O740" s="66">
        <f t="shared" si="89"/>
        <v>2</v>
      </c>
      <c r="P740" s="66" t="s">
        <v>38</v>
      </c>
    </row>
    <row r="741" spans="1:16" x14ac:dyDescent="0.25">
      <c r="A741" s="60">
        <v>41124</v>
      </c>
      <c r="B741" s="2">
        <v>0.90378472222222228</v>
      </c>
      <c r="C741" s="33">
        <f t="shared" ref="C741:C772" si="92">B741+A741</f>
        <v>41124.903784722221</v>
      </c>
      <c r="D741" s="33">
        <f t="shared" si="86"/>
        <v>41124.875</v>
      </c>
      <c r="E741" s="37">
        <f t="shared" si="87"/>
        <v>21</v>
      </c>
      <c r="F741" s="33">
        <f t="shared" si="88"/>
        <v>41124.875</v>
      </c>
      <c r="G741" s="66" t="s">
        <v>16</v>
      </c>
      <c r="H741" s="57">
        <f t="shared" si="90"/>
        <v>1</v>
      </c>
      <c r="I741" s="66">
        <v>1.98</v>
      </c>
      <c r="J741" s="66">
        <v>90.7</v>
      </c>
      <c r="K741" s="56">
        <v>1</v>
      </c>
      <c r="L741" s="56">
        <v>2</v>
      </c>
      <c r="M741" s="40">
        <f>VLOOKUP(L741,'Stratification Schemes'!$J$2:$L$3,2,TRUE)</f>
        <v>9.59</v>
      </c>
      <c r="N741" s="40">
        <f>VLOOKUP(L741,'Stratification Schemes'!$J$2:$L$3,3,TRUE)</f>
        <v>10.42</v>
      </c>
      <c r="O741" s="40">
        <f t="shared" si="89"/>
        <v>2</v>
      </c>
      <c r="P741" s="40" t="s">
        <v>38</v>
      </c>
    </row>
    <row r="742" spans="1:16" x14ac:dyDescent="0.25">
      <c r="A742" s="60">
        <v>41124</v>
      </c>
      <c r="B742" s="2">
        <v>0.90520833333333339</v>
      </c>
      <c r="C742" s="33">
        <f t="shared" si="92"/>
        <v>41124.90520833333</v>
      </c>
      <c r="D742" s="33">
        <f t="shared" si="86"/>
        <v>41124.875</v>
      </c>
      <c r="E742" s="37">
        <f t="shared" si="87"/>
        <v>21</v>
      </c>
      <c r="F742" s="33">
        <f t="shared" si="88"/>
        <v>41124.875</v>
      </c>
      <c r="G742" s="66" t="s">
        <v>16</v>
      </c>
      <c r="H742" s="57">
        <f t="shared" si="90"/>
        <v>1</v>
      </c>
      <c r="I742" s="66">
        <v>2.2400000000000002</v>
      </c>
      <c r="J742" s="66">
        <v>89</v>
      </c>
      <c r="K742" s="56">
        <v>1</v>
      </c>
      <c r="L742" s="56">
        <v>2</v>
      </c>
      <c r="M742" s="40">
        <f>VLOOKUP(L742,'Stratification Schemes'!$J$2:$L$3,2,TRUE)</f>
        <v>9.59</v>
      </c>
      <c r="N742" s="40">
        <f>VLOOKUP(L742,'Stratification Schemes'!$J$2:$L$3,3,TRUE)</f>
        <v>10.42</v>
      </c>
      <c r="O742" s="40">
        <f t="shared" si="89"/>
        <v>2</v>
      </c>
      <c r="P742" s="40" t="s">
        <v>38</v>
      </c>
    </row>
    <row r="743" spans="1:16" x14ac:dyDescent="0.25">
      <c r="A743" s="60">
        <v>41124</v>
      </c>
      <c r="B743" s="2">
        <v>0.90614583333333332</v>
      </c>
      <c r="C743" s="33">
        <f t="shared" si="92"/>
        <v>41124.906145833331</v>
      </c>
      <c r="D743" s="33">
        <f t="shared" si="86"/>
        <v>41124.875</v>
      </c>
      <c r="E743" s="37">
        <f t="shared" si="87"/>
        <v>21</v>
      </c>
      <c r="F743" s="33">
        <f t="shared" si="88"/>
        <v>41124.875</v>
      </c>
      <c r="G743" s="66" t="s">
        <v>16</v>
      </c>
      <c r="H743" s="57">
        <f t="shared" si="90"/>
        <v>1</v>
      </c>
      <c r="I743" s="66">
        <v>2.84</v>
      </c>
      <c r="J743" s="66">
        <v>87.4</v>
      </c>
      <c r="K743" s="56">
        <v>1</v>
      </c>
      <c r="L743" s="56">
        <v>2</v>
      </c>
      <c r="M743" s="40">
        <f>VLOOKUP(L743,'Stratification Schemes'!$J$2:$L$3,2,TRUE)</f>
        <v>9.59</v>
      </c>
      <c r="N743" s="40">
        <f>VLOOKUP(L743,'Stratification Schemes'!$J$2:$L$3,3,TRUE)</f>
        <v>10.42</v>
      </c>
      <c r="O743" s="40">
        <f t="shared" si="89"/>
        <v>2</v>
      </c>
      <c r="P743" s="40" t="s">
        <v>38</v>
      </c>
    </row>
    <row r="744" spans="1:16" x14ac:dyDescent="0.25">
      <c r="A744" s="60">
        <v>41124</v>
      </c>
      <c r="B744" s="2">
        <v>0.91675925925925927</v>
      </c>
      <c r="C744" s="33">
        <f t="shared" si="92"/>
        <v>41124.916759259257</v>
      </c>
      <c r="D744" s="33">
        <f t="shared" si="86"/>
        <v>41124.916666666664</v>
      </c>
      <c r="E744" s="37">
        <f t="shared" si="87"/>
        <v>22</v>
      </c>
      <c r="F744" s="33">
        <f t="shared" si="88"/>
        <v>41124.875</v>
      </c>
      <c r="G744" s="66" t="s">
        <v>16</v>
      </c>
      <c r="H744" s="57">
        <f t="shared" si="90"/>
        <v>1</v>
      </c>
      <c r="I744" s="66">
        <v>2.82</v>
      </c>
      <c r="J744" s="66">
        <v>104.8</v>
      </c>
      <c r="K744" s="56">
        <v>1</v>
      </c>
      <c r="L744" s="56">
        <v>2</v>
      </c>
      <c r="M744" s="40">
        <f>VLOOKUP(L744,'Stratification Schemes'!$J$2:$L$3,2,TRUE)</f>
        <v>9.59</v>
      </c>
      <c r="N744" s="40">
        <f>VLOOKUP(L744,'Stratification Schemes'!$J$2:$L$3,3,TRUE)</f>
        <v>10.42</v>
      </c>
      <c r="O744" s="40">
        <f t="shared" si="89"/>
        <v>2</v>
      </c>
      <c r="P744" s="40" t="s">
        <v>38</v>
      </c>
    </row>
    <row r="745" spans="1:16" x14ac:dyDescent="0.25">
      <c r="A745" s="60">
        <v>41124</v>
      </c>
      <c r="B745" s="2">
        <v>0.92605324074074069</v>
      </c>
      <c r="C745" s="33">
        <f t="shared" si="92"/>
        <v>41124.926053240742</v>
      </c>
      <c r="D745" s="33">
        <f t="shared" si="86"/>
        <v>41124.916666666664</v>
      </c>
      <c r="E745" s="37">
        <f t="shared" si="87"/>
        <v>22</v>
      </c>
      <c r="F745" s="33">
        <f t="shared" si="88"/>
        <v>41124.875</v>
      </c>
      <c r="G745" s="66" t="s">
        <v>16</v>
      </c>
      <c r="H745" s="57">
        <f t="shared" si="90"/>
        <v>1</v>
      </c>
      <c r="I745" s="66">
        <v>2.1</v>
      </c>
      <c r="J745" s="66">
        <v>68.8</v>
      </c>
      <c r="K745" s="66">
        <v>1</v>
      </c>
      <c r="L745" s="66">
        <v>2</v>
      </c>
      <c r="M745" s="66">
        <f>VLOOKUP(L745,'Stratification Schemes'!$J$2:$L$3,2,TRUE)</f>
        <v>9.59</v>
      </c>
      <c r="N745" s="66">
        <f>VLOOKUP(L745,'Stratification Schemes'!$J$2:$L$3,3,TRUE)</f>
        <v>10.42</v>
      </c>
      <c r="O745" s="66">
        <f t="shared" si="89"/>
        <v>2</v>
      </c>
      <c r="P745" s="66" t="s">
        <v>38</v>
      </c>
    </row>
    <row r="746" spans="1:16" x14ac:dyDescent="0.25">
      <c r="A746" s="60">
        <v>41124</v>
      </c>
      <c r="B746" s="2">
        <v>0.94084490740740734</v>
      </c>
      <c r="C746" s="33">
        <f t="shared" si="92"/>
        <v>41124.940844907411</v>
      </c>
      <c r="D746" s="33">
        <f t="shared" si="86"/>
        <v>41124.916666666664</v>
      </c>
      <c r="E746" s="37">
        <f t="shared" si="87"/>
        <v>22</v>
      </c>
      <c r="F746" s="33">
        <f t="shared" si="88"/>
        <v>41125</v>
      </c>
      <c r="G746" s="66" t="s">
        <v>16</v>
      </c>
      <c r="H746" s="57">
        <f t="shared" si="90"/>
        <v>1</v>
      </c>
      <c r="I746" s="66">
        <v>4.2</v>
      </c>
      <c r="J746" s="66">
        <v>69.099999999999994</v>
      </c>
      <c r="K746" s="56">
        <v>1</v>
      </c>
      <c r="L746" s="56">
        <v>2</v>
      </c>
      <c r="M746" s="40">
        <f>VLOOKUP(L746,'Stratification Schemes'!$J$2:$L$3,2,TRUE)</f>
        <v>9.59</v>
      </c>
      <c r="N746" s="40">
        <f>VLOOKUP(L746,'Stratification Schemes'!$J$2:$L$3,3,TRUE)</f>
        <v>10.42</v>
      </c>
      <c r="O746" s="40">
        <f t="shared" si="89"/>
        <v>2</v>
      </c>
      <c r="P746" s="40" t="s">
        <v>38</v>
      </c>
    </row>
    <row r="747" spans="1:16" x14ac:dyDescent="0.25">
      <c r="A747" s="60">
        <v>41124</v>
      </c>
      <c r="B747" s="2">
        <v>0.94241898148148151</v>
      </c>
      <c r="C747" s="33">
        <f t="shared" si="92"/>
        <v>41124.942418981482</v>
      </c>
      <c r="D747" s="33">
        <f t="shared" si="86"/>
        <v>41124.916666666664</v>
      </c>
      <c r="E747" s="37">
        <f t="shared" si="87"/>
        <v>22</v>
      </c>
      <c r="F747" s="33">
        <f t="shared" si="88"/>
        <v>41125</v>
      </c>
      <c r="G747" s="66" t="s">
        <v>16</v>
      </c>
      <c r="H747" s="57">
        <f t="shared" si="90"/>
        <v>1</v>
      </c>
      <c r="I747" s="66">
        <v>3.3</v>
      </c>
      <c r="J747" s="66">
        <v>97.9</v>
      </c>
      <c r="K747" s="56">
        <v>1</v>
      </c>
      <c r="L747" s="56">
        <v>2</v>
      </c>
      <c r="M747" s="40">
        <f>VLOOKUP(L747,'Stratification Schemes'!$J$2:$L$3,2,TRUE)</f>
        <v>9.59</v>
      </c>
      <c r="N747" s="40">
        <f>VLOOKUP(L747,'Stratification Schemes'!$J$2:$L$3,3,TRUE)</f>
        <v>10.42</v>
      </c>
      <c r="O747" s="40">
        <f t="shared" si="89"/>
        <v>2</v>
      </c>
      <c r="P747" s="40" t="s">
        <v>38</v>
      </c>
    </row>
    <row r="748" spans="1:16" x14ac:dyDescent="0.25">
      <c r="A748" s="60">
        <v>41124</v>
      </c>
      <c r="B748" s="2">
        <v>0.94322916666666667</v>
      </c>
      <c r="C748" s="33">
        <f t="shared" si="92"/>
        <v>41124.943229166667</v>
      </c>
      <c r="D748" s="33">
        <f t="shared" si="86"/>
        <v>41124.916666666664</v>
      </c>
      <c r="E748" s="37">
        <f t="shared" si="87"/>
        <v>22</v>
      </c>
      <c r="F748" s="33">
        <f t="shared" si="88"/>
        <v>41125</v>
      </c>
      <c r="G748" s="66" t="s">
        <v>16</v>
      </c>
      <c r="H748" s="57">
        <f t="shared" si="90"/>
        <v>1</v>
      </c>
      <c r="I748" s="66">
        <v>7.13</v>
      </c>
      <c r="J748" s="66">
        <v>74.2</v>
      </c>
      <c r="K748" s="56">
        <v>1</v>
      </c>
      <c r="L748" s="56">
        <v>2</v>
      </c>
      <c r="M748" s="40">
        <f>VLOOKUP(L748,'Stratification Schemes'!$J$2:$L$3,2,TRUE)</f>
        <v>9.59</v>
      </c>
      <c r="N748" s="40">
        <f>VLOOKUP(L748,'Stratification Schemes'!$J$2:$L$3,3,TRUE)</f>
        <v>10.42</v>
      </c>
      <c r="O748" s="40">
        <f t="shared" si="89"/>
        <v>2</v>
      </c>
      <c r="P748" s="40" t="s">
        <v>38</v>
      </c>
    </row>
    <row r="749" spans="1:16" x14ac:dyDescent="0.25">
      <c r="A749" s="60">
        <v>41124</v>
      </c>
      <c r="B749" s="2">
        <v>0.94540509259259264</v>
      </c>
      <c r="C749" s="33">
        <f t="shared" si="92"/>
        <v>41124.945405092592</v>
      </c>
      <c r="D749" s="33">
        <f t="shared" si="86"/>
        <v>41124.916666666664</v>
      </c>
      <c r="E749" s="37">
        <f t="shared" si="87"/>
        <v>22</v>
      </c>
      <c r="F749" s="33">
        <f t="shared" si="88"/>
        <v>41125</v>
      </c>
      <c r="G749" s="66" t="s">
        <v>16</v>
      </c>
      <c r="H749" s="57">
        <f t="shared" si="90"/>
        <v>1</v>
      </c>
      <c r="I749" s="66">
        <v>2.1800000000000002</v>
      </c>
      <c r="J749" s="66">
        <v>79.099999999999994</v>
      </c>
      <c r="K749" s="56">
        <v>1</v>
      </c>
      <c r="L749" s="56">
        <v>2</v>
      </c>
      <c r="M749" s="40">
        <f>VLOOKUP(L749,'Stratification Schemes'!$J$2:$L$3,2,TRUE)</f>
        <v>9.59</v>
      </c>
      <c r="N749" s="40">
        <f>VLOOKUP(L749,'Stratification Schemes'!$J$2:$L$3,3,TRUE)</f>
        <v>10.42</v>
      </c>
      <c r="O749" s="40">
        <f t="shared" si="89"/>
        <v>2</v>
      </c>
      <c r="P749" s="40" t="s">
        <v>38</v>
      </c>
    </row>
    <row r="750" spans="1:16" x14ac:dyDescent="0.25">
      <c r="A750" s="60">
        <v>41124</v>
      </c>
      <c r="B750" s="2">
        <v>0.95943287037037039</v>
      </c>
      <c r="C750" s="33">
        <f t="shared" si="92"/>
        <v>41124.959432870368</v>
      </c>
      <c r="D750" s="33">
        <f t="shared" si="86"/>
        <v>41124.958333333336</v>
      </c>
      <c r="E750" s="37">
        <f t="shared" si="87"/>
        <v>23</v>
      </c>
      <c r="F750" s="33">
        <f t="shared" si="88"/>
        <v>41125</v>
      </c>
      <c r="G750" s="66" t="s">
        <v>16</v>
      </c>
      <c r="H750" s="57">
        <f t="shared" si="90"/>
        <v>1</v>
      </c>
      <c r="I750" s="66">
        <v>3.61</v>
      </c>
      <c r="J750" s="66">
        <v>83.1</v>
      </c>
      <c r="K750" s="56">
        <v>1</v>
      </c>
      <c r="L750" s="56">
        <v>2</v>
      </c>
      <c r="M750" s="40">
        <f>VLOOKUP(L750,'Stratification Schemes'!$J$2:$L$3,2,TRUE)</f>
        <v>9.59</v>
      </c>
      <c r="N750" s="40">
        <f>VLOOKUP(L750,'Stratification Schemes'!$J$2:$L$3,3,TRUE)</f>
        <v>10.42</v>
      </c>
      <c r="O750" s="40">
        <f t="shared" si="89"/>
        <v>2</v>
      </c>
      <c r="P750" s="40" t="s">
        <v>38</v>
      </c>
    </row>
    <row r="751" spans="1:16" x14ac:dyDescent="0.25">
      <c r="A751" s="60">
        <v>41124</v>
      </c>
      <c r="B751" s="2">
        <v>0.98263888888888884</v>
      </c>
      <c r="C751" s="33">
        <f t="shared" si="92"/>
        <v>41124.982638888891</v>
      </c>
      <c r="D751" s="33">
        <f t="shared" si="86"/>
        <v>41124.958333333336</v>
      </c>
      <c r="E751" s="37">
        <f t="shared" si="87"/>
        <v>23</v>
      </c>
      <c r="F751" s="33">
        <f t="shared" si="88"/>
        <v>41125</v>
      </c>
      <c r="G751" s="66" t="s">
        <v>16</v>
      </c>
      <c r="H751" s="57">
        <f t="shared" si="90"/>
        <v>1</v>
      </c>
      <c r="I751" s="66">
        <v>2.6</v>
      </c>
      <c r="J751" s="66">
        <v>87.9</v>
      </c>
      <c r="K751" s="56">
        <v>1</v>
      </c>
      <c r="L751" s="56">
        <v>2</v>
      </c>
      <c r="M751" s="40">
        <f>VLOOKUP(L751,'Stratification Schemes'!$J$2:$L$3,2,TRUE)</f>
        <v>9.59</v>
      </c>
      <c r="N751" s="40">
        <f>VLOOKUP(L751,'Stratification Schemes'!$J$2:$L$3,3,TRUE)</f>
        <v>10.42</v>
      </c>
      <c r="O751" s="40">
        <f t="shared" si="89"/>
        <v>2</v>
      </c>
      <c r="P751" s="40" t="s">
        <v>38</v>
      </c>
    </row>
    <row r="752" spans="1:16" x14ac:dyDescent="0.25">
      <c r="A752" s="60">
        <v>41125</v>
      </c>
      <c r="B752" s="2">
        <v>5.6481481481481478E-3</v>
      </c>
      <c r="C752" s="33">
        <f t="shared" si="92"/>
        <v>41125.005648148152</v>
      </c>
      <c r="D752" s="33">
        <f t="shared" si="86"/>
        <v>41125</v>
      </c>
      <c r="E752" s="37">
        <f t="shared" si="87"/>
        <v>0</v>
      </c>
      <c r="F752" s="33">
        <f t="shared" si="88"/>
        <v>41125</v>
      </c>
      <c r="G752" s="66" t="s">
        <v>16</v>
      </c>
      <c r="H752" s="57">
        <f t="shared" si="90"/>
        <v>1</v>
      </c>
      <c r="I752" s="66">
        <v>2.92</v>
      </c>
      <c r="J752" s="66">
        <v>88.1</v>
      </c>
      <c r="K752" s="56">
        <v>1</v>
      </c>
      <c r="L752" s="56">
        <v>2</v>
      </c>
      <c r="M752" s="40">
        <f>VLOOKUP(L752,'Stratification Schemes'!$J$2:$L$3,2,TRUE)</f>
        <v>9.59</v>
      </c>
      <c r="N752" s="40">
        <f>VLOOKUP(L752,'Stratification Schemes'!$J$2:$L$3,3,TRUE)</f>
        <v>10.42</v>
      </c>
      <c r="O752" s="40">
        <f t="shared" si="89"/>
        <v>2</v>
      </c>
      <c r="P752" s="40" t="s">
        <v>38</v>
      </c>
    </row>
    <row r="753" spans="1:16" x14ac:dyDescent="0.25">
      <c r="A753" s="60">
        <v>41125</v>
      </c>
      <c r="B753" s="2">
        <v>9.2245370370370363E-3</v>
      </c>
      <c r="C753" s="33">
        <f t="shared" si="92"/>
        <v>41125.00922453704</v>
      </c>
      <c r="D753" s="33">
        <f t="shared" si="86"/>
        <v>41125</v>
      </c>
      <c r="E753" s="37">
        <f t="shared" si="87"/>
        <v>0</v>
      </c>
      <c r="F753" s="33">
        <f t="shared" si="88"/>
        <v>41125</v>
      </c>
      <c r="G753" s="66" t="s">
        <v>16</v>
      </c>
      <c r="H753" s="57">
        <f t="shared" si="90"/>
        <v>1</v>
      </c>
      <c r="I753" s="66">
        <v>1.93</v>
      </c>
      <c r="J753" s="66">
        <v>85.8</v>
      </c>
      <c r="K753" s="56">
        <v>1</v>
      </c>
      <c r="L753" s="56">
        <v>2</v>
      </c>
      <c r="M753" s="40">
        <f>VLOOKUP(L753,'Stratification Schemes'!$J$2:$L$3,2,TRUE)</f>
        <v>9.59</v>
      </c>
      <c r="N753" s="40">
        <f>VLOOKUP(L753,'Stratification Schemes'!$J$2:$L$3,3,TRUE)</f>
        <v>10.42</v>
      </c>
      <c r="O753" s="40">
        <f t="shared" si="89"/>
        <v>2</v>
      </c>
      <c r="P753" s="40" t="s">
        <v>38</v>
      </c>
    </row>
    <row r="754" spans="1:16" x14ac:dyDescent="0.25">
      <c r="A754" s="60">
        <v>41125</v>
      </c>
      <c r="B754" s="2">
        <v>2.9120370370370366E-2</v>
      </c>
      <c r="C754" s="33">
        <f t="shared" si="92"/>
        <v>41125.029120370367</v>
      </c>
      <c r="D754" s="33">
        <f t="shared" si="86"/>
        <v>41125</v>
      </c>
      <c r="E754" s="37">
        <f t="shared" si="87"/>
        <v>0</v>
      </c>
      <c r="F754" s="33">
        <f t="shared" si="88"/>
        <v>41125</v>
      </c>
      <c r="G754" s="66" t="s">
        <v>16</v>
      </c>
      <c r="H754" s="57">
        <f t="shared" si="90"/>
        <v>1</v>
      </c>
      <c r="I754" s="66">
        <v>2.68</v>
      </c>
      <c r="J754" s="66">
        <v>93.2</v>
      </c>
      <c r="K754" s="56">
        <v>1</v>
      </c>
      <c r="L754" s="56">
        <v>2</v>
      </c>
      <c r="M754" s="40">
        <f>VLOOKUP(L754,'Stratification Schemes'!$J$2:$L$3,2,TRUE)</f>
        <v>9.59</v>
      </c>
      <c r="N754" s="40">
        <f>VLOOKUP(L754,'Stratification Schemes'!$J$2:$L$3,3,TRUE)</f>
        <v>10.42</v>
      </c>
      <c r="O754" s="40">
        <f t="shared" si="89"/>
        <v>2</v>
      </c>
      <c r="P754" s="40" t="s">
        <v>38</v>
      </c>
    </row>
    <row r="755" spans="1:16" x14ac:dyDescent="0.25">
      <c r="A755" s="60">
        <v>41125</v>
      </c>
      <c r="B755" s="2">
        <v>6.6921296296296298E-2</v>
      </c>
      <c r="C755" s="33">
        <f t="shared" si="92"/>
        <v>41125.066921296297</v>
      </c>
      <c r="D755" s="33">
        <f t="shared" si="86"/>
        <v>41125.041666666664</v>
      </c>
      <c r="E755" s="37">
        <f t="shared" si="87"/>
        <v>1</v>
      </c>
      <c r="F755" s="33">
        <f t="shared" si="88"/>
        <v>41125.125</v>
      </c>
      <c r="G755" s="66" t="s">
        <v>16</v>
      </c>
      <c r="H755" s="57">
        <f t="shared" si="90"/>
        <v>1</v>
      </c>
      <c r="I755" s="66">
        <v>9.42</v>
      </c>
      <c r="J755" s="66">
        <v>75</v>
      </c>
      <c r="K755" s="56">
        <v>1</v>
      </c>
      <c r="L755" s="56">
        <v>2</v>
      </c>
      <c r="M755" s="40">
        <f>VLOOKUP(L755,'Stratification Schemes'!$J$2:$L$3,2,TRUE)</f>
        <v>9.59</v>
      </c>
      <c r="N755" s="40">
        <f>VLOOKUP(L755,'Stratification Schemes'!$J$2:$L$3,3,TRUE)</f>
        <v>10.42</v>
      </c>
      <c r="O755" s="40">
        <f t="shared" si="89"/>
        <v>2</v>
      </c>
      <c r="P755" s="40" t="s">
        <v>38</v>
      </c>
    </row>
    <row r="756" spans="1:16" x14ac:dyDescent="0.25">
      <c r="A756" s="60">
        <v>41125</v>
      </c>
      <c r="B756" s="2">
        <v>6.8356481481481476E-2</v>
      </c>
      <c r="C756" s="33">
        <f t="shared" si="92"/>
        <v>41125.068356481483</v>
      </c>
      <c r="D756" s="33">
        <f t="shared" si="86"/>
        <v>41125.041666666664</v>
      </c>
      <c r="E756" s="37">
        <f t="shared" si="87"/>
        <v>1</v>
      </c>
      <c r="F756" s="33">
        <f t="shared" si="88"/>
        <v>41125.125</v>
      </c>
      <c r="G756" s="66" t="s">
        <v>16</v>
      </c>
      <c r="H756" s="57">
        <f t="shared" si="90"/>
        <v>1</v>
      </c>
      <c r="I756" s="66">
        <v>4.72</v>
      </c>
      <c r="J756" s="66">
        <v>73.400000000000006</v>
      </c>
      <c r="K756" s="56">
        <v>1</v>
      </c>
      <c r="L756" s="56">
        <v>2</v>
      </c>
      <c r="M756" s="40">
        <f>VLOOKUP(L756,'Stratification Schemes'!$J$2:$L$3,2,TRUE)</f>
        <v>9.59</v>
      </c>
      <c r="N756" s="40">
        <f>VLOOKUP(L756,'Stratification Schemes'!$J$2:$L$3,3,TRUE)</f>
        <v>10.42</v>
      </c>
      <c r="O756" s="40">
        <f t="shared" si="89"/>
        <v>2</v>
      </c>
      <c r="P756" s="40" t="s">
        <v>38</v>
      </c>
    </row>
    <row r="757" spans="1:16" x14ac:dyDescent="0.25">
      <c r="A757" s="60">
        <v>41125</v>
      </c>
      <c r="B757" s="2">
        <v>8.5370370370370374E-2</v>
      </c>
      <c r="C757" s="33">
        <f t="shared" si="92"/>
        <v>41125.085370370369</v>
      </c>
      <c r="D757" s="33">
        <f t="shared" si="86"/>
        <v>41125.083333333336</v>
      </c>
      <c r="E757" s="37">
        <f t="shared" si="87"/>
        <v>2</v>
      </c>
      <c r="F757" s="33">
        <f t="shared" si="88"/>
        <v>41125.125</v>
      </c>
      <c r="G757" s="66" t="s">
        <v>16</v>
      </c>
      <c r="H757" s="57">
        <f t="shared" si="90"/>
        <v>1</v>
      </c>
      <c r="I757" s="66">
        <v>2.17</v>
      </c>
      <c r="J757" s="66">
        <v>83.7</v>
      </c>
      <c r="K757" s="56">
        <v>1</v>
      </c>
      <c r="L757" s="56">
        <v>2</v>
      </c>
      <c r="M757" s="40">
        <f>VLOOKUP(L757,'Stratification Schemes'!$J$2:$L$3,2,TRUE)</f>
        <v>9.59</v>
      </c>
      <c r="N757" s="40">
        <f>VLOOKUP(L757,'Stratification Schemes'!$J$2:$L$3,3,TRUE)</f>
        <v>10.42</v>
      </c>
      <c r="O757" s="40">
        <f t="shared" si="89"/>
        <v>2</v>
      </c>
      <c r="P757" s="40" t="s">
        <v>38</v>
      </c>
    </row>
    <row r="758" spans="1:16" x14ac:dyDescent="0.25">
      <c r="A758" s="60">
        <v>41125</v>
      </c>
      <c r="B758" s="2">
        <v>0.11011574074074075</v>
      </c>
      <c r="C758" s="33">
        <f t="shared" si="92"/>
        <v>41125.110115740739</v>
      </c>
      <c r="D758" s="33">
        <f t="shared" si="86"/>
        <v>41125.083333333336</v>
      </c>
      <c r="E758" s="37">
        <f t="shared" si="87"/>
        <v>2</v>
      </c>
      <c r="F758" s="33">
        <f t="shared" si="88"/>
        <v>41125.125</v>
      </c>
      <c r="G758" s="66" t="s">
        <v>16</v>
      </c>
      <c r="H758" s="57">
        <f t="shared" si="90"/>
        <v>1</v>
      </c>
      <c r="I758" s="66">
        <v>2.23</v>
      </c>
      <c r="J758" s="66">
        <v>87.9</v>
      </c>
      <c r="K758" s="56">
        <v>1</v>
      </c>
      <c r="L758" s="56">
        <v>2</v>
      </c>
      <c r="M758" s="40">
        <f>VLOOKUP(L758,'Stratification Schemes'!$J$2:$L$3,2,TRUE)</f>
        <v>9.59</v>
      </c>
      <c r="N758" s="40">
        <f>VLOOKUP(L758,'Stratification Schemes'!$J$2:$L$3,3,TRUE)</f>
        <v>10.42</v>
      </c>
      <c r="O758" s="40">
        <f t="shared" si="89"/>
        <v>2</v>
      </c>
      <c r="P758" s="40" t="s">
        <v>38</v>
      </c>
    </row>
    <row r="759" spans="1:16" x14ac:dyDescent="0.25">
      <c r="A759" s="60">
        <v>41125</v>
      </c>
      <c r="B759" s="2">
        <v>0.12938657407407408</v>
      </c>
      <c r="C759" s="33">
        <f t="shared" si="92"/>
        <v>41125.129386574074</v>
      </c>
      <c r="D759" s="33">
        <f t="shared" si="86"/>
        <v>41125.125</v>
      </c>
      <c r="E759" s="37">
        <f t="shared" si="87"/>
        <v>3</v>
      </c>
      <c r="F759" s="33">
        <f t="shared" si="88"/>
        <v>41125.125</v>
      </c>
      <c r="G759" s="66" t="s">
        <v>16</v>
      </c>
      <c r="H759" s="57">
        <f t="shared" si="90"/>
        <v>1</v>
      </c>
      <c r="I759" s="66">
        <v>5.46</v>
      </c>
      <c r="J759" s="66">
        <v>60.1</v>
      </c>
      <c r="K759" s="56">
        <v>1</v>
      </c>
      <c r="L759" s="56">
        <v>2</v>
      </c>
      <c r="M759" s="40">
        <f>VLOOKUP(L759,'Stratification Schemes'!$J$2:$L$3,2,TRUE)</f>
        <v>9.59</v>
      </c>
      <c r="N759" s="40">
        <f>VLOOKUP(L759,'Stratification Schemes'!$J$2:$L$3,3,TRUE)</f>
        <v>10.42</v>
      </c>
      <c r="O759" s="40">
        <f t="shared" si="89"/>
        <v>2</v>
      </c>
      <c r="P759" s="40" t="s">
        <v>38</v>
      </c>
    </row>
    <row r="760" spans="1:16" x14ac:dyDescent="0.25">
      <c r="A760" s="60">
        <v>41125</v>
      </c>
      <c r="B760" s="2">
        <v>0.25074074074074076</v>
      </c>
      <c r="C760" s="33">
        <f t="shared" si="92"/>
        <v>41125.250740740739</v>
      </c>
      <c r="D760" s="33">
        <f t="shared" si="86"/>
        <v>41125.25</v>
      </c>
      <c r="E760" s="37">
        <f t="shared" si="87"/>
        <v>6</v>
      </c>
      <c r="F760" s="33">
        <f t="shared" si="88"/>
        <v>41125.25</v>
      </c>
      <c r="G760" s="66" t="s">
        <v>16</v>
      </c>
      <c r="H760" s="57">
        <f t="shared" si="90"/>
        <v>1</v>
      </c>
      <c r="I760" s="66">
        <v>4.3600000000000003</v>
      </c>
      <c r="J760" s="66">
        <v>52.9</v>
      </c>
      <c r="K760" s="56">
        <v>1</v>
      </c>
      <c r="L760" s="56">
        <v>2</v>
      </c>
      <c r="M760" s="40">
        <f>VLOOKUP(L760,'Stratification Schemes'!$J$2:$L$3,2,TRUE)</f>
        <v>9.59</v>
      </c>
      <c r="N760" s="40">
        <f>VLOOKUP(L760,'Stratification Schemes'!$J$2:$L$3,3,TRUE)</f>
        <v>10.42</v>
      </c>
      <c r="O760" s="40">
        <f t="shared" si="89"/>
        <v>2</v>
      </c>
      <c r="P760" s="40" t="s">
        <v>38</v>
      </c>
    </row>
    <row r="761" spans="1:16" x14ac:dyDescent="0.25">
      <c r="A761" s="60">
        <v>41125</v>
      </c>
      <c r="B761" s="2">
        <v>0.25731481481481483</v>
      </c>
      <c r="C761" s="33">
        <f t="shared" si="92"/>
        <v>41125.257314814815</v>
      </c>
      <c r="D761" s="33">
        <f t="shared" si="86"/>
        <v>41125.25</v>
      </c>
      <c r="E761" s="37">
        <f t="shared" si="87"/>
        <v>6</v>
      </c>
      <c r="F761" s="33">
        <f t="shared" si="88"/>
        <v>41125.25</v>
      </c>
      <c r="G761" s="66" t="s">
        <v>16</v>
      </c>
      <c r="H761" s="57">
        <f t="shared" si="90"/>
        <v>1</v>
      </c>
      <c r="I761" s="66">
        <v>2.61</v>
      </c>
      <c r="J761" s="66">
        <v>101.5</v>
      </c>
      <c r="K761" s="56">
        <v>1</v>
      </c>
      <c r="L761" s="56">
        <v>2</v>
      </c>
      <c r="M761" s="40">
        <f>VLOOKUP(L761,'Stratification Schemes'!$J$2:$L$3,2,TRUE)</f>
        <v>9.59</v>
      </c>
      <c r="N761" s="40">
        <f>VLOOKUP(L761,'Stratification Schemes'!$J$2:$L$3,3,TRUE)</f>
        <v>10.42</v>
      </c>
      <c r="O761" s="40">
        <f t="shared" si="89"/>
        <v>2</v>
      </c>
      <c r="P761" s="40" t="s">
        <v>38</v>
      </c>
    </row>
    <row r="762" spans="1:16" x14ac:dyDescent="0.25">
      <c r="A762" s="60">
        <v>41125</v>
      </c>
      <c r="B762" s="2">
        <v>0.31818287037037035</v>
      </c>
      <c r="C762" s="33">
        <f t="shared" si="92"/>
        <v>41125.318182870367</v>
      </c>
      <c r="D762" s="33">
        <f t="shared" si="86"/>
        <v>41125.291666666664</v>
      </c>
      <c r="E762" s="37">
        <f t="shared" si="87"/>
        <v>7</v>
      </c>
      <c r="F762" s="33">
        <f t="shared" si="88"/>
        <v>41125.375</v>
      </c>
      <c r="G762" s="66" t="s">
        <v>16</v>
      </c>
      <c r="H762" s="57">
        <f t="shared" si="90"/>
        <v>1</v>
      </c>
      <c r="I762" s="66">
        <v>2.21</v>
      </c>
      <c r="J762" s="66">
        <v>88.4</v>
      </c>
      <c r="K762" s="56">
        <v>1</v>
      </c>
      <c r="L762" s="56">
        <v>2</v>
      </c>
      <c r="M762" s="40">
        <f>VLOOKUP(L762,'Stratification Schemes'!$J$2:$L$3,2,TRUE)</f>
        <v>9.59</v>
      </c>
      <c r="N762" s="40">
        <f>VLOOKUP(L762,'Stratification Schemes'!$J$2:$L$3,3,TRUE)</f>
        <v>10.42</v>
      </c>
      <c r="O762" s="40">
        <f t="shared" si="89"/>
        <v>2</v>
      </c>
      <c r="P762" s="40" t="s">
        <v>38</v>
      </c>
    </row>
    <row r="763" spans="1:16" x14ac:dyDescent="0.25">
      <c r="A763" s="60">
        <v>41125</v>
      </c>
      <c r="B763" s="2">
        <v>0.32003472222222223</v>
      </c>
      <c r="C763" s="33">
        <f t="shared" si="92"/>
        <v>41125.320034722223</v>
      </c>
      <c r="D763" s="33">
        <f t="shared" si="86"/>
        <v>41125.291666666664</v>
      </c>
      <c r="E763" s="37">
        <f t="shared" si="87"/>
        <v>7</v>
      </c>
      <c r="F763" s="33">
        <f t="shared" si="88"/>
        <v>41125.375</v>
      </c>
      <c r="G763" s="66" t="s">
        <v>16</v>
      </c>
      <c r="H763" s="57">
        <f t="shared" si="90"/>
        <v>1</v>
      </c>
      <c r="I763" s="66">
        <v>3.18</v>
      </c>
      <c r="J763" s="66">
        <v>89.6</v>
      </c>
      <c r="K763" s="56">
        <v>1</v>
      </c>
      <c r="L763" s="56">
        <v>2</v>
      </c>
      <c r="M763" s="40">
        <f>VLOOKUP(L763,'Stratification Schemes'!$J$2:$L$3,2,TRUE)</f>
        <v>9.59</v>
      </c>
      <c r="N763" s="40">
        <f>VLOOKUP(L763,'Stratification Schemes'!$J$2:$L$3,3,TRUE)</f>
        <v>10.42</v>
      </c>
      <c r="O763" s="40">
        <f t="shared" si="89"/>
        <v>2</v>
      </c>
      <c r="P763" s="40" t="s">
        <v>38</v>
      </c>
    </row>
    <row r="764" spans="1:16" x14ac:dyDescent="0.25">
      <c r="A764" s="60">
        <v>41125</v>
      </c>
      <c r="B764" s="2">
        <v>0.32124999999999998</v>
      </c>
      <c r="C764" s="33">
        <f t="shared" si="92"/>
        <v>41125.321250000001</v>
      </c>
      <c r="D764" s="33">
        <f t="shared" si="86"/>
        <v>41125.291666666664</v>
      </c>
      <c r="E764" s="37">
        <f t="shared" si="87"/>
        <v>7</v>
      </c>
      <c r="F764" s="33">
        <f t="shared" si="88"/>
        <v>41125.375</v>
      </c>
      <c r="G764" s="66" t="s">
        <v>16</v>
      </c>
      <c r="H764" s="57">
        <f t="shared" si="90"/>
        <v>1</v>
      </c>
      <c r="I764" s="66">
        <v>2.35</v>
      </c>
      <c r="J764" s="66">
        <v>73.599999999999994</v>
      </c>
      <c r="K764" s="56">
        <v>1</v>
      </c>
      <c r="L764" s="56">
        <v>2</v>
      </c>
      <c r="M764" s="40">
        <f>VLOOKUP(L764,'Stratification Schemes'!$J$2:$L$3,2,TRUE)</f>
        <v>9.59</v>
      </c>
      <c r="N764" s="40">
        <f>VLOOKUP(L764,'Stratification Schemes'!$J$2:$L$3,3,TRUE)</f>
        <v>10.42</v>
      </c>
      <c r="O764" s="40">
        <f t="shared" si="89"/>
        <v>2</v>
      </c>
      <c r="P764" s="40" t="s">
        <v>38</v>
      </c>
    </row>
    <row r="765" spans="1:16" s="57" customFormat="1" x14ac:dyDescent="0.25">
      <c r="A765" s="60">
        <v>41125</v>
      </c>
      <c r="B765" s="2">
        <v>0.33342592592592596</v>
      </c>
      <c r="C765" s="33">
        <f t="shared" si="92"/>
        <v>41125.333425925928</v>
      </c>
      <c r="D765" s="33">
        <f t="shared" si="86"/>
        <v>41125.333333333336</v>
      </c>
      <c r="E765" s="37">
        <f t="shared" si="87"/>
        <v>8</v>
      </c>
      <c r="F765" s="33">
        <f t="shared" si="88"/>
        <v>41125.375</v>
      </c>
      <c r="G765" s="66" t="s">
        <v>16</v>
      </c>
      <c r="H765" s="57">
        <f t="shared" si="90"/>
        <v>1</v>
      </c>
      <c r="I765" s="66">
        <v>3.88</v>
      </c>
      <c r="J765" s="66">
        <v>72.5</v>
      </c>
      <c r="K765" s="66">
        <v>1</v>
      </c>
      <c r="L765" s="66">
        <v>2</v>
      </c>
      <c r="M765" s="66">
        <f>VLOOKUP(L765,'Stratification Schemes'!$J$2:$L$3,2,TRUE)</f>
        <v>9.59</v>
      </c>
      <c r="N765" s="66">
        <f>VLOOKUP(L765,'Stratification Schemes'!$J$2:$L$3,3,TRUE)</f>
        <v>10.42</v>
      </c>
      <c r="O765" s="66">
        <f t="shared" si="89"/>
        <v>2</v>
      </c>
      <c r="P765" s="66" t="s">
        <v>38</v>
      </c>
    </row>
    <row r="766" spans="1:16" s="57" customFormat="1" x14ac:dyDescent="0.25">
      <c r="A766" s="60">
        <v>41125</v>
      </c>
      <c r="B766" s="2">
        <v>0.4175578703703704</v>
      </c>
      <c r="C766" s="33">
        <f t="shared" si="92"/>
        <v>41125.417557870373</v>
      </c>
      <c r="D766" s="33">
        <f t="shared" si="86"/>
        <v>41125.416666666664</v>
      </c>
      <c r="E766" s="37">
        <f t="shared" si="87"/>
        <v>10</v>
      </c>
      <c r="F766" s="33">
        <f t="shared" si="88"/>
        <v>41125.375</v>
      </c>
      <c r="G766" s="66" t="s">
        <v>16</v>
      </c>
      <c r="H766" s="57">
        <f t="shared" si="90"/>
        <v>1</v>
      </c>
      <c r="I766" s="66">
        <v>4.17</v>
      </c>
      <c r="J766" s="66">
        <v>64.5</v>
      </c>
      <c r="K766" s="66">
        <v>1</v>
      </c>
      <c r="L766" s="66">
        <v>2</v>
      </c>
      <c r="M766" s="66">
        <f>VLOOKUP(L766,'Stratification Schemes'!$J$2:$L$3,2,TRUE)</f>
        <v>9.59</v>
      </c>
      <c r="N766" s="66">
        <f>VLOOKUP(L766,'Stratification Schemes'!$J$2:$L$3,3,TRUE)</f>
        <v>10.42</v>
      </c>
      <c r="O766" s="66">
        <f t="shared" si="89"/>
        <v>2</v>
      </c>
      <c r="P766" s="66" t="s">
        <v>38</v>
      </c>
    </row>
    <row r="767" spans="1:16" s="57" customFormat="1" x14ac:dyDescent="0.25">
      <c r="A767" s="60">
        <v>41125</v>
      </c>
      <c r="B767" s="2">
        <v>0.42074074074074069</v>
      </c>
      <c r="C767" s="33">
        <f t="shared" si="92"/>
        <v>41125.420740740738</v>
      </c>
      <c r="D767" s="33">
        <f t="shared" si="86"/>
        <v>41125.416666666664</v>
      </c>
      <c r="E767" s="37">
        <f t="shared" si="87"/>
        <v>10</v>
      </c>
      <c r="F767" s="33">
        <f t="shared" si="88"/>
        <v>41125.375</v>
      </c>
      <c r="G767" s="66" t="s">
        <v>16</v>
      </c>
      <c r="H767" s="57">
        <f t="shared" si="90"/>
        <v>1</v>
      </c>
      <c r="I767" s="66">
        <v>1.78</v>
      </c>
      <c r="J767" s="66">
        <v>79.5</v>
      </c>
      <c r="K767" s="66">
        <v>1</v>
      </c>
      <c r="L767" s="66">
        <v>2</v>
      </c>
      <c r="M767" s="66">
        <f>VLOOKUP(L767,'Stratification Schemes'!$J$2:$L$3,2,TRUE)</f>
        <v>9.59</v>
      </c>
      <c r="N767" s="66">
        <f>VLOOKUP(L767,'Stratification Schemes'!$J$2:$L$3,3,TRUE)</f>
        <v>10.42</v>
      </c>
      <c r="O767" s="66">
        <f t="shared" si="89"/>
        <v>2</v>
      </c>
      <c r="P767" s="66" t="s">
        <v>38</v>
      </c>
    </row>
    <row r="768" spans="1:16" s="57" customFormat="1" x14ac:dyDescent="0.25">
      <c r="A768" s="60">
        <v>41125</v>
      </c>
      <c r="B768" s="2">
        <v>0.43783564814814818</v>
      </c>
      <c r="C768" s="33">
        <f t="shared" si="92"/>
        <v>41125.437835648147</v>
      </c>
      <c r="D768" s="33">
        <f t="shared" si="86"/>
        <v>41125.416666666664</v>
      </c>
      <c r="E768" s="37">
        <f t="shared" si="87"/>
        <v>10</v>
      </c>
      <c r="F768" s="33">
        <f t="shared" si="88"/>
        <v>41125.5</v>
      </c>
      <c r="G768" s="66" t="s">
        <v>16</v>
      </c>
      <c r="H768" s="57">
        <f t="shared" si="90"/>
        <v>1</v>
      </c>
      <c r="I768" s="66">
        <v>1.82</v>
      </c>
      <c r="J768" s="66">
        <v>94.3</v>
      </c>
      <c r="K768" s="57">
        <v>1</v>
      </c>
      <c r="L768" s="57">
        <v>2</v>
      </c>
      <c r="M768" s="57">
        <f>VLOOKUP(L768,'Stratification Schemes'!$J$2:$L$3,2,TRUE)</f>
        <v>9.59</v>
      </c>
      <c r="N768" s="57">
        <f>VLOOKUP(L768,'Stratification Schemes'!$J$2:$L$3,3,TRUE)</f>
        <v>10.42</v>
      </c>
      <c r="O768" s="57">
        <f t="shared" si="89"/>
        <v>2</v>
      </c>
      <c r="P768" s="57" t="s">
        <v>38</v>
      </c>
    </row>
    <row r="769" spans="1:16" s="57" customFormat="1" x14ac:dyDescent="0.25">
      <c r="A769" s="60">
        <v>41125</v>
      </c>
      <c r="B769" s="2">
        <v>0.43962962962962965</v>
      </c>
      <c r="C769" s="33">
        <f t="shared" si="92"/>
        <v>41125.439629629633</v>
      </c>
      <c r="D769" s="33">
        <f t="shared" si="86"/>
        <v>41125.416666666664</v>
      </c>
      <c r="E769" s="37">
        <f t="shared" si="87"/>
        <v>10</v>
      </c>
      <c r="F769" s="33">
        <f t="shared" si="88"/>
        <v>41125.5</v>
      </c>
      <c r="G769" s="66" t="s">
        <v>16</v>
      </c>
      <c r="H769" s="57">
        <f t="shared" si="90"/>
        <v>1</v>
      </c>
      <c r="I769" s="66">
        <v>8.5500000000000007</v>
      </c>
      <c r="J769" s="66">
        <v>60.1</v>
      </c>
      <c r="K769" s="57">
        <v>1</v>
      </c>
      <c r="L769" s="57">
        <v>2</v>
      </c>
      <c r="M769" s="57">
        <f>VLOOKUP(L769,'Stratification Schemes'!$J$2:$L$3,2,TRUE)</f>
        <v>9.59</v>
      </c>
      <c r="N769" s="57">
        <f>VLOOKUP(L769,'Stratification Schemes'!$J$2:$L$3,3,TRUE)</f>
        <v>10.42</v>
      </c>
      <c r="O769" s="57">
        <f t="shared" si="89"/>
        <v>2</v>
      </c>
      <c r="P769" s="57" t="s">
        <v>38</v>
      </c>
    </row>
    <row r="770" spans="1:16" s="57" customFormat="1" x14ac:dyDescent="0.25">
      <c r="A770" s="60">
        <v>41125</v>
      </c>
      <c r="B770" s="2">
        <v>0.4420486111111111</v>
      </c>
      <c r="C770" s="33">
        <f t="shared" si="92"/>
        <v>41125.442048611112</v>
      </c>
      <c r="D770" s="33">
        <f t="shared" ref="D770:D833" si="93">A770+(1/24)*E770</f>
        <v>41125.416666666664</v>
      </c>
      <c r="E770" s="37">
        <f t="shared" ref="E770:E833" si="94">VALUE(TEXT(C770,"hh"))</f>
        <v>10</v>
      </c>
      <c r="F770" s="33">
        <f t="shared" ref="F770:F833" si="95">MROUND(C770,0.125)</f>
        <v>41125.5</v>
      </c>
      <c r="G770" s="66" t="s">
        <v>16</v>
      </c>
      <c r="H770" s="57">
        <f t="shared" si="90"/>
        <v>1</v>
      </c>
      <c r="I770" s="66">
        <v>2.54</v>
      </c>
      <c r="J770" s="66">
        <v>84</v>
      </c>
      <c r="K770" s="66">
        <v>1</v>
      </c>
      <c r="L770" s="66">
        <v>2</v>
      </c>
      <c r="M770" s="66">
        <f>VLOOKUP(L770,'Stratification Schemes'!$J$2:$L$3,2,TRUE)</f>
        <v>9.59</v>
      </c>
      <c r="N770" s="66">
        <f>VLOOKUP(L770,'Stratification Schemes'!$J$2:$L$3,3,TRUE)</f>
        <v>10.42</v>
      </c>
      <c r="O770" s="66">
        <f t="shared" ref="O770:O833" si="96">IF(AND(I770&gt;M770,I770&lt;N770),1*H770,2*H770)</f>
        <v>2</v>
      </c>
      <c r="P770" s="66" t="s">
        <v>38</v>
      </c>
    </row>
    <row r="771" spans="1:16" s="57" customFormat="1" x14ac:dyDescent="0.25">
      <c r="A771" s="60">
        <v>41125</v>
      </c>
      <c r="B771" s="2">
        <v>0.4468287037037037</v>
      </c>
      <c r="C771" s="33">
        <f t="shared" si="92"/>
        <v>41125.446828703702</v>
      </c>
      <c r="D771" s="33">
        <f t="shared" si="93"/>
        <v>41125.416666666664</v>
      </c>
      <c r="E771" s="37">
        <f t="shared" si="94"/>
        <v>10</v>
      </c>
      <c r="F771" s="33">
        <f t="shared" si="95"/>
        <v>41125.5</v>
      </c>
      <c r="G771" s="66" t="s">
        <v>16</v>
      </c>
      <c r="H771" s="57">
        <f t="shared" ref="H771:H834" si="97">IF(G771="Up", 1, -1)</f>
        <v>1</v>
      </c>
      <c r="I771" s="66">
        <v>3.93</v>
      </c>
      <c r="J771" s="66">
        <v>77.099999999999994</v>
      </c>
      <c r="K771" s="57">
        <v>1</v>
      </c>
      <c r="L771" s="57">
        <v>2</v>
      </c>
      <c r="M771" s="57">
        <f>VLOOKUP(L771,'Stratification Schemes'!$J$2:$L$3,2,TRUE)</f>
        <v>9.59</v>
      </c>
      <c r="N771" s="57">
        <f>VLOOKUP(L771,'Stratification Schemes'!$J$2:$L$3,3,TRUE)</f>
        <v>10.42</v>
      </c>
      <c r="O771" s="57">
        <f t="shared" si="96"/>
        <v>2</v>
      </c>
      <c r="P771" s="57" t="s">
        <v>38</v>
      </c>
    </row>
    <row r="772" spans="1:16" s="57" customFormat="1" x14ac:dyDescent="0.25">
      <c r="A772" s="60">
        <v>41125</v>
      </c>
      <c r="B772" s="2">
        <v>0.48060185185185184</v>
      </c>
      <c r="C772" s="33">
        <f t="shared" si="92"/>
        <v>41125.48060185185</v>
      </c>
      <c r="D772" s="33">
        <f t="shared" si="93"/>
        <v>41125.458333333336</v>
      </c>
      <c r="E772" s="37">
        <f t="shared" si="94"/>
        <v>11</v>
      </c>
      <c r="F772" s="33">
        <f t="shared" si="95"/>
        <v>41125.5</v>
      </c>
      <c r="G772" s="66" t="s">
        <v>16</v>
      </c>
      <c r="H772" s="57">
        <f t="shared" si="97"/>
        <v>1</v>
      </c>
      <c r="I772" s="66">
        <v>2.09</v>
      </c>
      <c r="J772" s="66">
        <v>77.599999999999994</v>
      </c>
      <c r="K772" s="57">
        <v>1</v>
      </c>
      <c r="L772" s="57">
        <v>2</v>
      </c>
      <c r="M772" s="57">
        <f>VLOOKUP(L772,'Stratification Schemes'!$J$2:$L$3,2,TRUE)</f>
        <v>9.59</v>
      </c>
      <c r="N772" s="57">
        <f>VLOOKUP(L772,'Stratification Schemes'!$J$2:$L$3,3,TRUE)</f>
        <v>10.42</v>
      </c>
      <c r="O772" s="57">
        <f t="shared" si="96"/>
        <v>2</v>
      </c>
      <c r="P772" s="57" t="s">
        <v>38</v>
      </c>
    </row>
    <row r="773" spans="1:16" s="57" customFormat="1" x14ac:dyDescent="0.25">
      <c r="A773" s="60">
        <v>41125</v>
      </c>
      <c r="B773" s="2">
        <v>0.5072916666666667</v>
      </c>
      <c r="C773" s="33">
        <f t="shared" ref="C773:C786" si="98">B773+A773</f>
        <v>41125.507291666669</v>
      </c>
      <c r="D773" s="33">
        <f t="shared" si="93"/>
        <v>41125.5</v>
      </c>
      <c r="E773" s="37">
        <f t="shared" si="94"/>
        <v>12</v>
      </c>
      <c r="F773" s="33">
        <f t="shared" si="95"/>
        <v>41125.5</v>
      </c>
      <c r="G773" s="66" t="s">
        <v>16</v>
      </c>
      <c r="H773" s="57">
        <f t="shared" si="97"/>
        <v>1</v>
      </c>
      <c r="I773" s="66">
        <v>2.4300000000000002</v>
      </c>
      <c r="J773" s="66">
        <v>93.8</v>
      </c>
      <c r="K773" s="57">
        <v>1</v>
      </c>
      <c r="L773" s="57">
        <v>2</v>
      </c>
      <c r="M773" s="57">
        <f>VLOOKUP(L773,'Stratification Schemes'!$J$2:$L$3,2,TRUE)</f>
        <v>9.59</v>
      </c>
      <c r="N773" s="57">
        <f>VLOOKUP(L773,'Stratification Schemes'!$J$2:$L$3,3,TRUE)</f>
        <v>10.42</v>
      </c>
      <c r="O773" s="57">
        <f t="shared" si="96"/>
        <v>2</v>
      </c>
      <c r="P773" s="57" t="s">
        <v>38</v>
      </c>
    </row>
    <row r="774" spans="1:16" s="57" customFormat="1" x14ac:dyDescent="0.25">
      <c r="A774" s="60">
        <v>41125</v>
      </c>
      <c r="B774" s="2">
        <v>0.52121527777777776</v>
      </c>
      <c r="C774" s="33">
        <f t="shared" si="98"/>
        <v>41125.521215277775</v>
      </c>
      <c r="D774" s="33">
        <f t="shared" si="93"/>
        <v>41125.5</v>
      </c>
      <c r="E774" s="37">
        <f t="shared" si="94"/>
        <v>12</v>
      </c>
      <c r="F774" s="33">
        <f t="shared" si="95"/>
        <v>41125.5</v>
      </c>
      <c r="G774" s="66" t="s">
        <v>16</v>
      </c>
      <c r="H774" s="57">
        <f t="shared" si="97"/>
        <v>1</v>
      </c>
      <c r="I774" s="66">
        <v>4.01</v>
      </c>
      <c r="J774" s="66">
        <v>78.400000000000006</v>
      </c>
      <c r="K774" s="57">
        <v>1</v>
      </c>
      <c r="L774" s="57">
        <v>2</v>
      </c>
      <c r="M774" s="57">
        <f>VLOOKUP(L774,'Stratification Schemes'!$J$2:$L$3,2,TRUE)</f>
        <v>9.59</v>
      </c>
      <c r="N774" s="57">
        <f>VLOOKUP(L774,'Stratification Schemes'!$J$2:$L$3,3,TRUE)</f>
        <v>10.42</v>
      </c>
      <c r="O774" s="57">
        <f t="shared" si="96"/>
        <v>2</v>
      </c>
      <c r="P774" s="57" t="s">
        <v>38</v>
      </c>
    </row>
    <row r="775" spans="1:16" s="57" customFormat="1" x14ac:dyDescent="0.25">
      <c r="A775" s="60">
        <v>41125</v>
      </c>
      <c r="B775" s="2">
        <v>0.52826388888888887</v>
      </c>
      <c r="C775" s="33">
        <f t="shared" si="98"/>
        <v>41125.528263888889</v>
      </c>
      <c r="D775" s="33">
        <f t="shared" si="93"/>
        <v>41125.5</v>
      </c>
      <c r="E775" s="37">
        <f t="shared" si="94"/>
        <v>12</v>
      </c>
      <c r="F775" s="33">
        <f t="shared" si="95"/>
        <v>41125.5</v>
      </c>
      <c r="G775" s="66" t="s">
        <v>16</v>
      </c>
      <c r="H775" s="57">
        <f t="shared" si="97"/>
        <v>1</v>
      </c>
      <c r="I775" s="66">
        <v>6.06</v>
      </c>
      <c r="J775" s="66">
        <v>74.3</v>
      </c>
      <c r="K775" s="57">
        <v>1</v>
      </c>
      <c r="L775" s="57">
        <v>2</v>
      </c>
      <c r="M775" s="57">
        <f>VLOOKUP(L775,'Stratification Schemes'!$J$2:$L$3,2,TRUE)</f>
        <v>9.59</v>
      </c>
      <c r="N775" s="57">
        <f>VLOOKUP(L775,'Stratification Schemes'!$J$2:$L$3,3,TRUE)</f>
        <v>10.42</v>
      </c>
      <c r="O775" s="57">
        <f t="shared" si="96"/>
        <v>2</v>
      </c>
      <c r="P775" s="57" t="s">
        <v>38</v>
      </c>
    </row>
    <row r="776" spans="1:16" s="57" customFormat="1" x14ac:dyDescent="0.25">
      <c r="A776" s="60">
        <v>41125</v>
      </c>
      <c r="B776" s="2">
        <v>0.53037037037037038</v>
      </c>
      <c r="C776" s="33">
        <f t="shared" si="98"/>
        <v>41125.530370370368</v>
      </c>
      <c r="D776" s="33">
        <f t="shared" si="93"/>
        <v>41125.5</v>
      </c>
      <c r="E776" s="37">
        <f t="shared" si="94"/>
        <v>12</v>
      </c>
      <c r="F776" s="33">
        <f t="shared" si="95"/>
        <v>41125.5</v>
      </c>
      <c r="G776" s="66" t="s">
        <v>16</v>
      </c>
      <c r="H776" s="57">
        <f t="shared" si="97"/>
        <v>1</v>
      </c>
      <c r="I776" s="66">
        <v>3.1</v>
      </c>
      <c r="J776" s="66">
        <v>64.5</v>
      </c>
      <c r="K776" s="57">
        <v>1</v>
      </c>
      <c r="L776" s="57">
        <v>2</v>
      </c>
      <c r="M776" s="57">
        <f>VLOOKUP(L776,'Stratification Schemes'!$J$2:$L$3,2,TRUE)</f>
        <v>9.59</v>
      </c>
      <c r="N776" s="57">
        <f>VLOOKUP(L776,'Stratification Schemes'!$J$2:$L$3,3,TRUE)</f>
        <v>10.42</v>
      </c>
      <c r="O776" s="57">
        <f t="shared" si="96"/>
        <v>2</v>
      </c>
      <c r="P776" s="57" t="s">
        <v>38</v>
      </c>
    </row>
    <row r="777" spans="1:16" s="57" customFormat="1" x14ac:dyDescent="0.25">
      <c r="A777" s="60">
        <v>41125</v>
      </c>
      <c r="B777" s="2">
        <v>0.56475694444444446</v>
      </c>
      <c r="C777" s="33">
        <f t="shared" si="98"/>
        <v>41125.564756944441</v>
      </c>
      <c r="D777" s="33">
        <f t="shared" si="93"/>
        <v>41125.541666666664</v>
      </c>
      <c r="E777" s="37">
        <f t="shared" si="94"/>
        <v>13</v>
      </c>
      <c r="F777" s="33">
        <f t="shared" si="95"/>
        <v>41125.625</v>
      </c>
      <c r="G777" s="66" t="s">
        <v>16</v>
      </c>
      <c r="H777" s="57">
        <f t="shared" si="97"/>
        <v>1</v>
      </c>
      <c r="I777" s="66">
        <v>3.56</v>
      </c>
      <c r="J777" s="66">
        <v>51.5</v>
      </c>
      <c r="K777" s="57">
        <v>1</v>
      </c>
      <c r="L777" s="57">
        <v>2</v>
      </c>
      <c r="M777" s="57">
        <f>VLOOKUP(L777,'Stratification Schemes'!$J$2:$L$3,2,TRUE)</f>
        <v>9.59</v>
      </c>
      <c r="N777" s="57">
        <f>VLOOKUP(L777,'Stratification Schemes'!$J$2:$L$3,3,TRUE)</f>
        <v>10.42</v>
      </c>
      <c r="O777" s="57">
        <f t="shared" si="96"/>
        <v>2</v>
      </c>
      <c r="P777" s="57" t="s">
        <v>38</v>
      </c>
    </row>
    <row r="778" spans="1:16" s="57" customFormat="1" x14ac:dyDescent="0.25">
      <c r="A778" s="60">
        <v>41125</v>
      </c>
      <c r="B778" s="2">
        <v>0.56906250000000003</v>
      </c>
      <c r="C778" s="33">
        <f t="shared" si="98"/>
        <v>41125.569062499999</v>
      </c>
      <c r="D778" s="33">
        <f t="shared" si="93"/>
        <v>41125.541666666664</v>
      </c>
      <c r="E778" s="37">
        <f t="shared" si="94"/>
        <v>13</v>
      </c>
      <c r="F778" s="33">
        <f t="shared" si="95"/>
        <v>41125.625</v>
      </c>
      <c r="G778" s="66" t="s">
        <v>16</v>
      </c>
      <c r="H778" s="57">
        <f t="shared" si="97"/>
        <v>1</v>
      </c>
      <c r="I778" s="66">
        <v>2.5299999999999998</v>
      </c>
      <c r="J778" s="66">
        <v>98.9</v>
      </c>
      <c r="K778" s="57">
        <v>1</v>
      </c>
      <c r="L778" s="57">
        <v>2</v>
      </c>
      <c r="M778" s="57">
        <f>VLOOKUP(L778,'Stratification Schemes'!$J$2:$L$3,2,TRUE)</f>
        <v>9.59</v>
      </c>
      <c r="N778" s="57">
        <f>VLOOKUP(L778,'Stratification Schemes'!$J$2:$L$3,3,TRUE)</f>
        <v>10.42</v>
      </c>
      <c r="O778" s="57">
        <f t="shared" si="96"/>
        <v>2</v>
      </c>
      <c r="P778" s="57" t="s">
        <v>38</v>
      </c>
    </row>
    <row r="779" spans="1:16" s="57" customFormat="1" x14ac:dyDescent="0.25">
      <c r="A779" s="60">
        <v>41125</v>
      </c>
      <c r="B779" s="2">
        <v>0.56988425925925923</v>
      </c>
      <c r="C779" s="33">
        <f t="shared" si="98"/>
        <v>41125.569884259261</v>
      </c>
      <c r="D779" s="33">
        <f t="shared" si="93"/>
        <v>41125.541666666664</v>
      </c>
      <c r="E779" s="37">
        <f t="shared" si="94"/>
        <v>13</v>
      </c>
      <c r="F779" s="33">
        <f t="shared" si="95"/>
        <v>41125.625</v>
      </c>
      <c r="G779" s="66" t="s">
        <v>16</v>
      </c>
      <c r="H779" s="57">
        <f t="shared" si="97"/>
        <v>1</v>
      </c>
      <c r="I779" s="66">
        <v>4.2699999999999996</v>
      </c>
      <c r="J779" s="66">
        <v>74.8</v>
      </c>
      <c r="K779" s="66">
        <v>1</v>
      </c>
      <c r="L779" s="66">
        <v>2</v>
      </c>
      <c r="M779" s="66">
        <f>VLOOKUP(L779,'Stratification Schemes'!$J$2:$L$3,2,TRUE)</f>
        <v>9.59</v>
      </c>
      <c r="N779" s="66">
        <f>VLOOKUP(L779,'Stratification Schemes'!$J$2:$L$3,3,TRUE)</f>
        <v>10.42</v>
      </c>
      <c r="O779" s="66">
        <f t="shared" si="96"/>
        <v>2</v>
      </c>
      <c r="P779" s="66" t="s">
        <v>38</v>
      </c>
    </row>
    <row r="780" spans="1:16" s="57" customFormat="1" x14ac:dyDescent="0.25">
      <c r="A780" s="60">
        <v>41125</v>
      </c>
      <c r="B780" s="2">
        <v>0.60925925925925928</v>
      </c>
      <c r="C780" s="33">
        <f t="shared" si="98"/>
        <v>41125.609259259261</v>
      </c>
      <c r="D780" s="33">
        <f t="shared" si="93"/>
        <v>41125.583333333336</v>
      </c>
      <c r="E780" s="37">
        <f t="shared" si="94"/>
        <v>14</v>
      </c>
      <c r="F780" s="33">
        <f t="shared" si="95"/>
        <v>41125.625</v>
      </c>
      <c r="G780" s="66" t="s">
        <v>16</v>
      </c>
      <c r="H780" s="57">
        <f t="shared" si="97"/>
        <v>1</v>
      </c>
      <c r="I780" s="66">
        <v>3.67</v>
      </c>
      <c r="J780" s="66">
        <v>96.5</v>
      </c>
      <c r="K780" s="66">
        <v>1</v>
      </c>
      <c r="L780" s="66">
        <v>2</v>
      </c>
      <c r="M780" s="66">
        <f>VLOOKUP(L780,'Stratification Schemes'!$J$2:$L$3,2,TRUE)</f>
        <v>9.59</v>
      </c>
      <c r="N780" s="66">
        <f>VLOOKUP(L780,'Stratification Schemes'!$J$2:$L$3,3,TRUE)</f>
        <v>10.42</v>
      </c>
      <c r="O780" s="66">
        <f t="shared" si="96"/>
        <v>2</v>
      </c>
      <c r="P780" s="66" t="s">
        <v>38</v>
      </c>
    </row>
    <row r="781" spans="1:16" s="57" customFormat="1" x14ac:dyDescent="0.25">
      <c r="A781" s="60">
        <v>41125</v>
      </c>
      <c r="B781" s="2">
        <v>0.64989583333333334</v>
      </c>
      <c r="C781" s="33">
        <f t="shared" si="98"/>
        <v>41125.649895833332</v>
      </c>
      <c r="D781" s="33">
        <f t="shared" si="93"/>
        <v>41125.625</v>
      </c>
      <c r="E781" s="37">
        <f t="shared" si="94"/>
        <v>15</v>
      </c>
      <c r="F781" s="33">
        <f t="shared" si="95"/>
        <v>41125.625</v>
      </c>
      <c r="G781" s="66" t="s">
        <v>16</v>
      </c>
      <c r="H781" s="57">
        <f t="shared" si="97"/>
        <v>1</v>
      </c>
      <c r="I781" s="66">
        <v>3.7</v>
      </c>
      <c r="J781" s="66">
        <v>59.4</v>
      </c>
      <c r="K781" s="57">
        <v>1</v>
      </c>
      <c r="L781" s="57">
        <v>2</v>
      </c>
      <c r="M781" s="57">
        <f>VLOOKUP(L781,'Stratification Schemes'!$J$2:$L$3,2,TRUE)</f>
        <v>9.59</v>
      </c>
      <c r="N781" s="57">
        <f>VLOOKUP(L781,'Stratification Schemes'!$J$2:$L$3,3,TRUE)</f>
        <v>10.42</v>
      </c>
      <c r="O781" s="57">
        <f t="shared" si="96"/>
        <v>2</v>
      </c>
      <c r="P781" s="57" t="s">
        <v>38</v>
      </c>
    </row>
    <row r="782" spans="1:16" s="57" customFormat="1" x14ac:dyDescent="0.25">
      <c r="A782" s="60">
        <v>41125</v>
      </c>
      <c r="B782" s="2">
        <v>0.65604166666666663</v>
      </c>
      <c r="C782" s="33">
        <f t="shared" si="98"/>
        <v>41125.656041666669</v>
      </c>
      <c r="D782" s="33">
        <f t="shared" si="93"/>
        <v>41125.625</v>
      </c>
      <c r="E782" s="37">
        <f t="shared" si="94"/>
        <v>15</v>
      </c>
      <c r="F782" s="33">
        <f t="shared" si="95"/>
        <v>41125.625</v>
      </c>
      <c r="G782" s="66" t="s">
        <v>16</v>
      </c>
      <c r="H782" s="57">
        <f t="shared" si="97"/>
        <v>1</v>
      </c>
      <c r="I782" s="66">
        <v>2.29</v>
      </c>
      <c r="J782" s="66">
        <v>108.9</v>
      </c>
      <c r="K782" s="57">
        <v>1</v>
      </c>
      <c r="L782" s="57">
        <v>2</v>
      </c>
      <c r="M782" s="57">
        <f>VLOOKUP(L782,'Stratification Schemes'!$J$2:$L$3,2,TRUE)</f>
        <v>9.59</v>
      </c>
      <c r="N782" s="57">
        <f>VLOOKUP(L782,'Stratification Schemes'!$J$2:$L$3,3,TRUE)</f>
        <v>10.42</v>
      </c>
      <c r="O782" s="57">
        <f t="shared" si="96"/>
        <v>2</v>
      </c>
      <c r="P782" s="57" t="s">
        <v>38</v>
      </c>
    </row>
    <row r="783" spans="1:16" s="57" customFormat="1" x14ac:dyDescent="0.25">
      <c r="A783" s="60">
        <v>41125</v>
      </c>
      <c r="B783" s="2">
        <v>0.65605324074074078</v>
      </c>
      <c r="C783" s="33">
        <f t="shared" si="98"/>
        <v>41125.656053240738</v>
      </c>
      <c r="D783" s="33">
        <f t="shared" si="93"/>
        <v>41125.625</v>
      </c>
      <c r="E783" s="37">
        <f t="shared" si="94"/>
        <v>15</v>
      </c>
      <c r="F783" s="33">
        <f t="shared" si="95"/>
        <v>41125.625</v>
      </c>
      <c r="G783" s="66" t="s">
        <v>16</v>
      </c>
      <c r="H783" s="57">
        <f t="shared" si="97"/>
        <v>1</v>
      </c>
      <c r="I783" s="66">
        <v>2.91</v>
      </c>
      <c r="J783" s="66">
        <v>99.2</v>
      </c>
      <c r="K783" s="57">
        <v>1</v>
      </c>
      <c r="L783" s="57">
        <v>2</v>
      </c>
      <c r="M783" s="57">
        <f>VLOOKUP(L783,'Stratification Schemes'!$J$2:$L$3,2,TRUE)</f>
        <v>9.59</v>
      </c>
      <c r="N783" s="57">
        <f>VLOOKUP(L783,'Stratification Schemes'!$J$2:$L$3,3,TRUE)</f>
        <v>10.42</v>
      </c>
      <c r="O783" s="57">
        <f t="shared" si="96"/>
        <v>2</v>
      </c>
      <c r="P783" s="57" t="s">
        <v>38</v>
      </c>
    </row>
    <row r="784" spans="1:16" s="57" customFormat="1" x14ac:dyDescent="0.25">
      <c r="A784" s="60">
        <v>41125</v>
      </c>
      <c r="B784" s="2">
        <v>0.66818287037037039</v>
      </c>
      <c r="C784" s="33">
        <f t="shared" si="98"/>
        <v>41125.668182870373</v>
      </c>
      <c r="D784" s="33">
        <f t="shared" si="93"/>
        <v>41125.666666666664</v>
      </c>
      <c r="E784" s="37">
        <f t="shared" si="94"/>
        <v>16</v>
      </c>
      <c r="F784" s="33">
        <f t="shared" si="95"/>
        <v>41125.625</v>
      </c>
      <c r="G784" s="66" t="s">
        <v>16</v>
      </c>
      <c r="H784" s="57">
        <f t="shared" si="97"/>
        <v>1</v>
      </c>
      <c r="I784" s="66">
        <v>1.97</v>
      </c>
      <c r="J784" s="66">
        <v>93.4</v>
      </c>
      <c r="K784" s="66">
        <v>1</v>
      </c>
      <c r="L784" s="66">
        <v>2</v>
      </c>
      <c r="M784" s="66">
        <f>VLOOKUP(L784,'Stratification Schemes'!$J$2:$L$3,2,TRUE)</f>
        <v>9.59</v>
      </c>
      <c r="N784" s="66">
        <f>VLOOKUP(L784,'Stratification Schemes'!$J$2:$L$3,3,TRUE)</f>
        <v>10.42</v>
      </c>
      <c r="O784" s="66">
        <f t="shared" si="96"/>
        <v>2</v>
      </c>
      <c r="P784" s="66" t="s">
        <v>38</v>
      </c>
    </row>
    <row r="785" spans="1:19" s="57" customFormat="1" x14ac:dyDescent="0.25">
      <c r="A785" s="60">
        <v>41125</v>
      </c>
      <c r="B785" s="2">
        <v>0.67268518518518527</v>
      </c>
      <c r="C785" s="33">
        <f t="shared" si="98"/>
        <v>41125.672685185185</v>
      </c>
      <c r="D785" s="33">
        <f t="shared" si="93"/>
        <v>41125.666666666664</v>
      </c>
      <c r="E785" s="37">
        <f t="shared" si="94"/>
        <v>16</v>
      </c>
      <c r="F785" s="33">
        <f t="shared" si="95"/>
        <v>41125.625</v>
      </c>
      <c r="G785" s="66" t="s">
        <v>16</v>
      </c>
      <c r="H785" s="57">
        <f t="shared" si="97"/>
        <v>1</v>
      </c>
      <c r="I785" s="66">
        <v>5.84</v>
      </c>
      <c r="J785" s="66">
        <v>72</v>
      </c>
      <c r="K785" s="66">
        <v>1</v>
      </c>
      <c r="L785" s="66">
        <v>2</v>
      </c>
      <c r="M785" s="66">
        <f>VLOOKUP(L785,'Stratification Schemes'!$J$2:$L$3,2,TRUE)</f>
        <v>9.59</v>
      </c>
      <c r="N785" s="66">
        <f>VLOOKUP(L785,'Stratification Schemes'!$J$2:$L$3,3,TRUE)</f>
        <v>10.42</v>
      </c>
      <c r="O785" s="66">
        <f t="shared" si="96"/>
        <v>2</v>
      </c>
      <c r="P785" s="66" t="s">
        <v>38</v>
      </c>
    </row>
    <row r="786" spans="1:19" s="57" customFormat="1" x14ac:dyDescent="0.25">
      <c r="A786" s="60">
        <v>41125</v>
      </c>
      <c r="B786" s="2">
        <v>0.67329861111111111</v>
      </c>
      <c r="C786" s="33">
        <f t="shared" si="98"/>
        <v>41125.673298611109</v>
      </c>
      <c r="D786" s="33">
        <f t="shared" si="93"/>
        <v>41125.666666666664</v>
      </c>
      <c r="E786" s="37">
        <f t="shared" si="94"/>
        <v>16</v>
      </c>
      <c r="F786" s="33">
        <f t="shared" si="95"/>
        <v>41125.625</v>
      </c>
      <c r="G786" s="66" t="s">
        <v>16</v>
      </c>
      <c r="H786" s="57">
        <f t="shared" si="97"/>
        <v>1</v>
      </c>
      <c r="I786" s="66">
        <v>2.36</v>
      </c>
      <c r="J786" s="66">
        <v>70.3</v>
      </c>
      <c r="K786" s="57">
        <v>1</v>
      </c>
      <c r="L786" s="57">
        <v>2</v>
      </c>
      <c r="M786" s="57">
        <f>VLOOKUP(L786,'Stratification Schemes'!$J$2:$L$3,2,TRUE)</f>
        <v>9.59</v>
      </c>
      <c r="N786" s="57">
        <f>VLOOKUP(L786,'Stratification Schemes'!$J$2:$L$3,3,TRUE)</f>
        <v>10.42</v>
      </c>
      <c r="O786" s="57">
        <f t="shared" si="96"/>
        <v>2</v>
      </c>
      <c r="P786" s="57" t="s">
        <v>38</v>
      </c>
    </row>
    <row r="787" spans="1:19" s="57" customFormat="1" x14ac:dyDescent="0.25">
      <c r="A787" s="14">
        <v>41125</v>
      </c>
      <c r="B787" s="13">
        <v>0.6853703703703703</v>
      </c>
      <c r="C787" s="33">
        <f>A787+B787</f>
        <v>41125.685370370367</v>
      </c>
      <c r="D787" s="33">
        <f t="shared" si="93"/>
        <v>41125.666666666664</v>
      </c>
      <c r="E787" s="37">
        <f t="shared" si="94"/>
        <v>16</v>
      </c>
      <c r="F787" s="33">
        <f t="shared" si="95"/>
        <v>41125.625</v>
      </c>
      <c r="G787" s="66" t="s">
        <v>52</v>
      </c>
      <c r="H787" s="57">
        <f t="shared" si="97"/>
        <v>-1</v>
      </c>
      <c r="I787" s="66">
        <v>13.81</v>
      </c>
      <c r="J787" s="66">
        <v>72.7</v>
      </c>
      <c r="K787" s="57">
        <v>2</v>
      </c>
      <c r="L787" s="57">
        <v>2</v>
      </c>
      <c r="M787" s="57">
        <f>VLOOKUP(L787,'Stratification Schemes'!$J$2:$L$3,2,TRUE)</f>
        <v>9.59</v>
      </c>
      <c r="N787" s="57">
        <f>VLOOKUP(L787,'Stratification Schemes'!$J$2:$L$3,3,TRUE)</f>
        <v>10.42</v>
      </c>
      <c r="O787" s="57">
        <f t="shared" si="96"/>
        <v>-2</v>
      </c>
      <c r="P787" s="57" t="s">
        <v>38</v>
      </c>
      <c r="Q787"/>
      <c r="R787"/>
      <c r="S787"/>
    </row>
    <row r="788" spans="1:19" s="57" customFormat="1" x14ac:dyDescent="0.25">
      <c r="A788" s="60">
        <v>41125</v>
      </c>
      <c r="B788" s="2">
        <v>0.69314814814814818</v>
      </c>
      <c r="C788" s="33">
        <f t="shared" ref="C788:C851" si="99">B788+A788</f>
        <v>41125.693148148152</v>
      </c>
      <c r="D788" s="33">
        <f t="shared" si="93"/>
        <v>41125.666666666664</v>
      </c>
      <c r="E788" s="37">
        <f t="shared" si="94"/>
        <v>16</v>
      </c>
      <c r="F788" s="33">
        <f t="shared" si="95"/>
        <v>41125.75</v>
      </c>
      <c r="G788" s="66" t="s">
        <v>16</v>
      </c>
      <c r="H788" s="57">
        <f t="shared" si="97"/>
        <v>1</v>
      </c>
      <c r="I788" s="66">
        <v>2.75</v>
      </c>
      <c r="J788" s="66">
        <v>84.1</v>
      </c>
      <c r="K788" s="57">
        <v>1</v>
      </c>
      <c r="L788" s="57">
        <v>2</v>
      </c>
      <c r="M788" s="57">
        <f>VLOOKUP(L788,'Stratification Schemes'!$J$2:$L$3,2,TRUE)</f>
        <v>9.59</v>
      </c>
      <c r="N788" s="57">
        <f>VLOOKUP(L788,'Stratification Schemes'!$J$2:$L$3,3,TRUE)</f>
        <v>10.42</v>
      </c>
      <c r="O788" s="57">
        <f t="shared" si="96"/>
        <v>2</v>
      </c>
      <c r="P788" s="57" t="s">
        <v>38</v>
      </c>
    </row>
    <row r="789" spans="1:19" s="57" customFormat="1" x14ac:dyDescent="0.25">
      <c r="A789" s="60">
        <v>41125</v>
      </c>
      <c r="B789" s="2">
        <v>0.69334490740740751</v>
      </c>
      <c r="C789" s="33">
        <f t="shared" si="99"/>
        <v>41125.693344907406</v>
      </c>
      <c r="D789" s="33">
        <f t="shared" si="93"/>
        <v>41125.666666666664</v>
      </c>
      <c r="E789" s="37">
        <f t="shared" si="94"/>
        <v>16</v>
      </c>
      <c r="F789" s="33">
        <f t="shared" si="95"/>
        <v>41125.75</v>
      </c>
      <c r="G789" s="66" t="s">
        <v>16</v>
      </c>
      <c r="H789" s="57">
        <f t="shared" si="97"/>
        <v>1</v>
      </c>
      <c r="I789" s="66">
        <v>1.72</v>
      </c>
      <c r="J789" s="66">
        <v>91.1</v>
      </c>
      <c r="K789" s="57">
        <v>1</v>
      </c>
      <c r="L789" s="57">
        <v>2</v>
      </c>
      <c r="M789" s="57">
        <f>VLOOKUP(L789,'Stratification Schemes'!$J$2:$L$3,2,TRUE)</f>
        <v>9.59</v>
      </c>
      <c r="N789" s="57">
        <f>VLOOKUP(L789,'Stratification Schemes'!$J$2:$L$3,3,TRUE)</f>
        <v>10.42</v>
      </c>
      <c r="O789" s="57">
        <f t="shared" si="96"/>
        <v>2</v>
      </c>
      <c r="P789" s="57" t="s">
        <v>38</v>
      </c>
    </row>
    <row r="790" spans="1:19" s="57" customFormat="1" x14ac:dyDescent="0.25">
      <c r="A790" s="60">
        <v>41125</v>
      </c>
      <c r="B790" s="2">
        <v>0.69384259259259251</v>
      </c>
      <c r="C790" s="33">
        <f t="shared" si="99"/>
        <v>41125.693842592591</v>
      </c>
      <c r="D790" s="33">
        <f t="shared" si="93"/>
        <v>41125.666666666664</v>
      </c>
      <c r="E790" s="37">
        <f t="shared" si="94"/>
        <v>16</v>
      </c>
      <c r="F790" s="33">
        <f t="shared" si="95"/>
        <v>41125.75</v>
      </c>
      <c r="G790" s="66" t="s">
        <v>16</v>
      </c>
      <c r="H790" s="57">
        <f t="shared" si="97"/>
        <v>1</v>
      </c>
      <c r="I790" s="66">
        <v>2.52</v>
      </c>
      <c r="J790" s="66">
        <v>72.099999999999994</v>
      </c>
      <c r="K790" s="57">
        <v>1</v>
      </c>
      <c r="L790" s="57">
        <v>2</v>
      </c>
      <c r="M790" s="57">
        <f>VLOOKUP(L790,'Stratification Schemes'!$J$2:$L$3,2,TRUE)</f>
        <v>9.59</v>
      </c>
      <c r="N790" s="57">
        <f>VLOOKUP(L790,'Stratification Schemes'!$J$2:$L$3,3,TRUE)</f>
        <v>10.42</v>
      </c>
      <c r="O790" s="57">
        <f t="shared" si="96"/>
        <v>2</v>
      </c>
      <c r="P790" s="57" t="s">
        <v>38</v>
      </c>
    </row>
    <row r="791" spans="1:19" s="57" customFormat="1" x14ac:dyDescent="0.25">
      <c r="A791" s="60">
        <v>41125</v>
      </c>
      <c r="B791" s="2">
        <v>0.69516203703703694</v>
      </c>
      <c r="C791" s="33">
        <f t="shared" si="99"/>
        <v>41125.695162037038</v>
      </c>
      <c r="D791" s="33">
        <f t="shared" si="93"/>
        <v>41125.666666666664</v>
      </c>
      <c r="E791" s="37">
        <f t="shared" si="94"/>
        <v>16</v>
      </c>
      <c r="F791" s="33">
        <f t="shared" si="95"/>
        <v>41125.75</v>
      </c>
      <c r="G791" s="66" t="s">
        <v>16</v>
      </c>
      <c r="H791" s="57">
        <f t="shared" si="97"/>
        <v>1</v>
      </c>
      <c r="I791" s="66">
        <v>7.02</v>
      </c>
      <c r="J791" s="66">
        <v>72.400000000000006</v>
      </c>
      <c r="K791" s="57">
        <v>1</v>
      </c>
      <c r="L791" s="57">
        <v>2</v>
      </c>
      <c r="M791" s="57">
        <f>VLOOKUP(L791,'Stratification Schemes'!$J$2:$L$3,2,TRUE)</f>
        <v>9.59</v>
      </c>
      <c r="N791" s="57">
        <f>VLOOKUP(L791,'Stratification Schemes'!$J$2:$L$3,3,TRUE)</f>
        <v>10.42</v>
      </c>
      <c r="O791" s="57">
        <f t="shared" si="96"/>
        <v>2</v>
      </c>
      <c r="P791" s="57" t="s">
        <v>38</v>
      </c>
    </row>
    <row r="792" spans="1:19" s="57" customFormat="1" x14ac:dyDescent="0.25">
      <c r="A792" s="60">
        <v>41125</v>
      </c>
      <c r="B792" s="2">
        <v>0.70991898148148147</v>
      </c>
      <c r="C792" s="33">
        <f t="shared" si="99"/>
        <v>41125.709918981483</v>
      </c>
      <c r="D792" s="33">
        <f t="shared" si="93"/>
        <v>41125.708333333336</v>
      </c>
      <c r="E792" s="37">
        <f t="shared" si="94"/>
        <v>17</v>
      </c>
      <c r="F792" s="33">
        <f t="shared" si="95"/>
        <v>41125.75</v>
      </c>
      <c r="G792" s="66" t="s">
        <v>16</v>
      </c>
      <c r="H792" s="57">
        <f t="shared" si="97"/>
        <v>1</v>
      </c>
      <c r="I792" s="66">
        <v>2.65</v>
      </c>
      <c r="J792" s="66">
        <v>78</v>
      </c>
      <c r="K792" s="66">
        <v>1</v>
      </c>
      <c r="L792" s="66">
        <v>2</v>
      </c>
      <c r="M792" s="66">
        <f>VLOOKUP(L792,'Stratification Schemes'!$J$2:$L$3,2,TRUE)</f>
        <v>9.59</v>
      </c>
      <c r="N792" s="66">
        <f>VLOOKUP(L792,'Stratification Schemes'!$J$2:$L$3,3,TRUE)</f>
        <v>10.42</v>
      </c>
      <c r="O792" s="66">
        <f t="shared" si="96"/>
        <v>2</v>
      </c>
      <c r="P792" s="66" t="s">
        <v>38</v>
      </c>
    </row>
    <row r="793" spans="1:19" s="57" customFormat="1" x14ac:dyDescent="0.25">
      <c r="A793" s="60">
        <v>41125</v>
      </c>
      <c r="B793" s="2">
        <v>0.71166666666666656</v>
      </c>
      <c r="C793" s="33">
        <f t="shared" si="99"/>
        <v>41125.71166666667</v>
      </c>
      <c r="D793" s="33">
        <f t="shared" si="93"/>
        <v>41125.708333333336</v>
      </c>
      <c r="E793" s="37">
        <f t="shared" si="94"/>
        <v>17</v>
      </c>
      <c r="F793" s="33">
        <f t="shared" si="95"/>
        <v>41125.75</v>
      </c>
      <c r="G793" s="66" t="s">
        <v>16</v>
      </c>
      <c r="H793" s="57">
        <f t="shared" si="97"/>
        <v>1</v>
      </c>
      <c r="I793" s="66">
        <v>3.62</v>
      </c>
      <c r="J793" s="66">
        <v>66.099999999999994</v>
      </c>
      <c r="K793" s="57">
        <v>1</v>
      </c>
      <c r="L793" s="57">
        <v>2</v>
      </c>
      <c r="M793" s="57">
        <f>VLOOKUP(L793,'Stratification Schemes'!$J$2:$L$3,2,TRUE)</f>
        <v>9.59</v>
      </c>
      <c r="N793" s="57">
        <f>VLOOKUP(L793,'Stratification Schemes'!$J$2:$L$3,3,TRUE)</f>
        <v>10.42</v>
      </c>
      <c r="O793" s="57">
        <f t="shared" si="96"/>
        <v>2</v>
      </c>
      <c r="P793" s="57" t="s">
        <v>38</v>
      </c>
    </row>
    <row r="794" spans="1:19" s="57" customFormat="1" x14ac:dyDescent="0.25">
      <c r="A794" s="60">
        <v>41125</v>
      </c>
      <c r="B794" s="2">
        <v>0.71237268518518515</v>
      </c>
      <c r="C794" s="33">
        <f t="shared" si="99"/>
        <v>41125.712372685186</v>
      </c>
      <c r="D794" s="33">
        <f t="shared" si="93"/>
        <v>41125.708333333336</v>
      </c>
      <c r="E794" s="37">
        <f t="shared" si="94"/>
        <v>17</v>
      </c>
      <c r="F794" s="33">
        <f t="shared" si="95"/>
        <v>41125.75</v>
      </c>
      <c r="G794" s="66" t="s">
        <v>16</v>
      </c>
      <c r="H794" s="57">
        <f t="shared" si="97"/>
        <v>1</v>
      </c>
      <c r="I794" s="66">
        <v>2.39</v>
      </c>
      <c r="J794" s="66">
        <v>85.4</v>
      </c>
      <c r="K794" s="57">
        <v>1</v>
      </c>
      <c r="L794" s="57">
        <v>2</v>
      </c>
      <c r="M794" s="57">
        <f>VLOOKUP(L794,'Stratification Schemes'!$J$2:$L$3,2,TRUE)</f>
        <v>9.59</v>
      </c>
      <c r="N794" s="57">
        <f>VLOOKUP(L794,'Stratification Schemes'!$J$2:$L$3,3,TRUE)</f>
        <v>10.42</v>
      </c>
      <c r="O794" s="57">
        <f t="shared" si="96"/>
        <v>2</v>
      </c>
      <c r="P794" s="57" t="s">
        <v>38</v>
      </c>
    </row>
    <row r="795" spans="1:19" s="57" customFormat="1" x14ac:dyDescent="0.25">
      <c r="A795" s="60">
        <v>41125</v>
      </c>
      <c r="B795" s="2">
        <v>0.71311342592592597</v>
      </c>
      <c r="C795" s="33">
        <f t="shared" si="99"/>
        <v>41125.713113425925</v>
      </c>
      <c r="D795" s="33">
        <f t="shared" si="93"/>
        <v>41125.708333333336</v>
      </c>
      <c r="E795" s="37">
        <f t="shared" si="94"/>
        <v>17</v>
      </c>
      <c r="F795" s="33">
        <f t="shared" si="95"/>
        <v>41125.75</v>
      </c>
      <c r="G795" s="66" t="s">
        <v>16</v>
      </c>
      <c r="H795" s="57">
        <f t="shared" si="97"/>
        <v>1</v>
      </c>
      <c r="I795" s="66">
        <v>5.61</v>
      </c>
      <c r="J795" s="66">
        <v>63.8</v>
      </c>
      <c r="K795" s="57">
        <v>1</v>
      </c>
      <c r="L795" s="57">
        <v>2</v>
      </c>
      <c r="M795" s="57">
        <f>VLOOKUP(L795,'Stratification Schemes'!$J$2:$L$3,2,TRUE)</f>
        <v>9.59</v>
      </c>
      <c r="N795" s="57">
        <f>VLOOKUP(L795,'Stratification Schemes'!$J$2:$L$3,3,TRUE)</f>
        <v>10.42</v>
      </c>
      <c r="O795" s="57">
        <f t="shared" si="96"/>
        <v>2</v>
      </c>
      <c r="P795" s="57" t="s">
        <v>38</v>
      </c>
    </row>
    <row r="796" spans="1:19" s="57" customFormat="1" x14ac:dyDescent="0.25">
      <c r="A796" s="60">
        <v>41125</v>
      </c>
      <c r="B796" s="2">
        <v>0.71494212962962955</v>
      </c>
      <c r="C796" s="33">
        <f t="shared" si="99"/>
        <v>41125.714942129627</v>
      </c>
      <c r="D796" s="33">
        <f t="shared" si="93"/>
        <v>41125.708333333336</v>
      </c>
      <c r="E796" s="37">
        <f t="shared" si="94"/>
        <v>17</v>
      </c>
      <c r="F796" s="33">
        <f t="shared" si="95"/>
        <v>41125.75</v>
      </c>
      <c r="G796" s="66" t="s">
        <v>16</v>
      </c>
      <c r="H796" s="57">
        <f t="shared" si="97"/>
        <v>1</v>
      </c>
      <c r="I796" s="66">
        <v>4.3600000000000003</v>
      </c>
      <c r="J796" s="66">
        <v>63.6</v>
      </c>
      <c r="K796" s="57">
        <v>1</v>
      </c>
      <c r="L796" s="57">
        <v>2</v>
      </c>
      <c r="M796" s="57">
        <f>VLOOKUP(L796,'Stratification Schemes'!$J$2:$L$3,2,TRUE)</f>
        <v>9.59</v>
      </c>
      <c r="N796" s="57">
        <f>VLOOKUP(L796,'Stratification Schemes'!$J$2:$L$3,3,TRUE)</f>
        <v>10.42</v>
      </c>
      <c r="O796" s="57">
        <f t="shared" si="96"/>
        <v>2</v>
      </c>
      <c r="P796" s="57" t="s">
        <v>38</v>
      </c>
    </row>
    <row r="797" spans="1:19" s="57" customFormat="1" x14ac:dyDescent="0.25">
      <c r="A797" s="60">
        <v>41125</v>
      </c>
      <c r="B797" s="2">
        <v>0.71642361111111119</v>
      </c>
      <c r="C797" s="33">
        <f t="shared" si="99"/>
        <v>41125.716423611113</v>
      </c>
      <c r="D797" s="33">
        <f t="shared" si="93"/>
        <v>41125.708333333336</v>
      </c>
      <c r="E797" s="37">
        <f t="shared" si="94"/>
        <v>17</v>
      </c>
      <c r="F797" s="33">
        <f t="shared" si="95"/>
        <v>41125.75</v>
      </c>
      <c r="G797" s="66" t="s">
        <v>16</v>
      </c>
      <c r="H797" s="57">
        <f t="shared" si="97"/>
        <v>1</v>
      </c>
      <c r="I797" s="66">
        <v>3.88</v>
      </c>
      <c r="J797" s="66">
        <v>68.3</v>
      </c>
      <c r="K797" s="66">
        <v>1</v>
      </c>
      <c r="L797" s="66">
        <v>2</v>
      </c>
      <c r="M797" s="66">
        <f>VLOOKUP(L797,'Stratification Schemes'!$J$2:$L$3,2,TRUE)</f>
        <v>9.59</v>
      </c>
      <c r="N797" s="66">
        <f>VLOOKUP(L797,'Stratification Schemes'!$J$2:$L$3,3,TRUE)</f>
        <v>10.42</v>
      </c>
      <c r="O797" s="66">
        <f t="shared" si="96"/>
        <v>2</v>
      </c>
      <c r="P797" s="66" t="s">
        <v>38</v>
      </c>
    </row>
    <row r="798" spans="1:19" s="57" customFormat="1" x14ac:dyDescent="0.25">
      <c r="A798" s="60">
        <v>41125</v>
      </c>
      <c r="B798" s="2">
        <v>0.71773148148148147</v>
      </c>
      <c r="C798" s="33">
        <f t="shared" si="99"/>
        <v>41125.717731481483</v>
      </c>
      <c r="D798" s="33">
        <f t="shared" si="93"/>
        <v>41125.708333333336</v>
      </c>
      <c r="E798" s="37">
        <f t="shared" si="94"/>
        <v>17</v>
      </c>
      <c r="F798" s="33">
        <f t="shared" si="95"/>
        <v>41125.75</v>
      </c>
      <c r="G798" s="66" t="s">
        <v>16</v>
      </c>
      <c r="H798" s="57">
        <f t="shared" si="97"/>
        <v>1</v>
      </c>
      <c r="I798" s="66">
        <v>2.71</v>
      </c>
      <c r="J798" s="66">
        <v>70.8</v>
      </c>
      <c r="K798" s="66">
        <v>1</v>
      </c>
      <c r="L798" s="66">
        <v>2</v>
      </c>
      <c r="M798" s="66">
        <f>VLOOKUP(L798,'Stratification Schemes'!$J$2:$L$3,2,TRUE)</f>
        <v>9.59</v>
      </c>
      <c r="N798" s="66">
        <f>VLOOKUP(L798,'Stratification Schemes'!$J$2:$L$3,3,TRUE)</f>
        <v>10.42</v>
      </c>
      <c r="O798" s="66">
        <f t="shared" si="96"/>
        <v>2</v>
      </c>
      <c r="P798" s="66" t="s">
        <v>38</v>
      </c>
    </row>
    <row r="799" spans="1:19" x14ac:dyDescent="0.25">
      <c r="A799" s="60">
        <v>41125</v>
      </c>
      <c r="B799" s="2">
        <v>0.71775462962962966</v>
      </c>
      <c r="C799" s="33">
        <f t="shared" si="99"/>
        <v>41125.71775462963</v>
      </c>
      <c r="D799" s="33">
        <f t="shared" si="93"/>
        <v>41125.708333333336</v>
      </c>
      <c r="E799" s="37">
        <f t="shared" si="94"/>
        <v>17</v>
      </c>
      <c r="F799" s="33">
        <f t="shared" si="95"/>
        <v>41125.75</v>
      </c>
      <c r="G799" s="66" t="s">
        <v>16</v>
      </c>
      <c r="H799" s="57">
        <f t="shared" si="97"/>
        <v>1</v>
      </c>
      <c r="I799" s="66">
        <v>2.2599999999999998</v>
      </c>
      <c r="J799" s="66">
        <v>66.099999999999994</v>
      </c>
      <c r="K799" s="66">
        <v>1</v>
      </c>
      <c r="L799" s="66">
        <v>2</v>
      </c>
      <c r="M799" s="66">
        <f>VLOOKUP(L799,'Stratification Schemes'!$J$2:$L$3,2,TRUE)</f>
        <v>9.59</v>
      </c>
      <c r="N799" s="66">
        <f>VLOOKUP(L799,'Stratification Schemes'!$J$2:$L$3,3,TRUE)</f>
        <v>10.42</v>
      </c>
      <c r="O799" s="66">
        <f t="shared" si="96"/>
        <v>2</v>
      </c>
      <c r="P799" s="66" t="s">
        <v>38</v>
      </c>
    </row>
    <row r="800" spans="1:19" x14ac:dyDescent="0.25">
      <c r="A800" s="60">
        <v>41125</v>
      </c>
      <c r="B800" s="2">
        <v>0.72972222222222216</v>
      </c>
      <c r="C800" s="33">
        <f t="shared" si="99"/>
        <v>41125.729722222219</v>
      </c>
      <c r="D800" s="33">
        <f t="shared" si="93"/>
        <v>41125.708333333336</v>
      </c>
      <c r="E800" s="37">
        <f t="shared" si="94"/>
        <v>17</v>
      </c>
      <c r="F800" s="33">
        <f t="shared" si="95"/>
        <v>41125.75</v>
      </c>
      <c r="G800" s="66" t="s">
        <v>16</v>
      </c>
      <c r="H800" s="57">
        <f t="shared" si="97"/>
        <v>1</v>
      </c>
      <c r="I800" s="66">
        <v>2.41</v>
      </c>
      <c r="J800" s="66">
        <v>100.7</v>
      </c>
      <c r="K800" s="56">
        <v>1</v>
      </c>
      <c r="L800" s="56">
        <v>2</v>
      </c>
      <c r="M800" s="40">
        <f>VLOOKUP(L800,'Stratification Schemes'!$J$2:$L$3,2,TRUE)</f>
        <v>9.59</v>
      </c>
      <c r="N800" s="40">
        <f>VLOOKUP(L800,'Stratification Schemes'!$J$2:$L$3,3,TRUE)</f>
        <v>10.42</v>
      </c>
      <c r="O800" s="40">
        <f t="shared" si="96"/>
        <v>2</v>
      </c>
      <c r="P800" s="40" t="s">
        <v>38</v>
      </c>
    </row>
    <row r="801" spans="1:19" x14ac:dyDescent="0.25">
      <c r="A801" s="60">
        <v>41125</v>
      </c>
      <c r="B801" s="2">
        <v>0.7322453703703703</v>
      </c>
      <c r="C801" s="33">
        <f t="shared" si="99"/>
        <v>41125.732245370367</v>
      </c>
      <c r="D801" s="33">
        <f t="shared" si="93"/>
        <v>41125.708333333336</v>
      </c>
      <c r="E801" s="37">
        <f t="shared" si="94"/>
        <v>17</v>
      </c>
      <c r="F801" s="33">
        <f t="shared" si="95"/>
        <v>41125.75</v>
      </c>
      <c r="G801" s="66" t="s">
        <v>16</v>
      </c>
      <c r="H801" s="57">
        <f t="shared" si="97"/>
        <v>1</v>
      </c>
      <c r="I801" s="66">
        <v>2.68</v>
      </c>
      <c r="J801" s="66">
        <v>78.3</v>
      </c>
      <c r="K801" s="56">
        <v>1</v>
      </c>
      <c r="L801" s="56">
        <v>2</v>
      </c>
      <c r="M801" s="40">
        <f>VLOOKUP(L801,'Stratification Schemes'!$J$2:$L$3,2,TRUE)</f>
        <v>9.59</v>
      </c>
      <c r="N801" s="40">
        <f>VLOOKUP(L801,'Stratification Schemes'!$J$2:$L$3,3,TRUE)</f>
        <v>10.42</v>
      </c>
      <c r="O801" s="40">
        <f t="shared" si="96"/>
        <v>2</v>
      </c>
      <c r="P801" s="40" t="s">
        <v>38</v>
      </c>
    </row>
    <row r="802" spans="1:19" x14ac:dyDescent="0.25">
      <c r="A802" s="60">
        <v>41125</v>
      </c>
      <c r="B802" s="2">
        <v>0.73474537037037047</v>
      </c>
      <c r="C802" s="33">
        <f t="shared" si="99"/>
        <v>41125.73474537037</v>
      </c>
      <c r="D802" s="33">
        <f t="shared" si="93"/>
        <v>41125.708333333336</v>
      </c>
      <c r="E802" s="37">
        <f t="shared" si="94"/>
        <v>17</v>
      </c>
      <c r="F802" s="33">
        <f t="shared" si="95"/>
        <v>41125.75</v>
      </c>
      <c r="G802" s="66" t="s">
        <v>16</v>
      </c>
      <c r="H802" s="57">
        <f t="shared" si="97"/>
        <v>1</v>
      </c>
      <c r="I802" s="66">
        <v>2.71</v>
      </c>
      <c r="J802" s="66">
        <v>71.7</v>
      </c>
      <c r="K802" s="56">
        <v>1</v>
      </c>
      <c r="L802" s="56">
        <v>2</v>
      </c>
      <c r="M802" s="40">
        <f>VLOOKUP(L802,'Stratification Schemes'!$J$2:$L$3,2,TRUE)</f>
        <v>9.59</v>
      </c>
      <c r="N802" s="40">
        <f>VLOOKUP(L802,'Stratification Schemes'!$J$2:$L$3,3,TRUE)</f>
        <v>10.42</v>
      </c>
      <c r="O802" s="40">
        <f t="shared" si="96"/>
        <v>2</v>
      </c>
      <c r="P802" s="40" t="s">
        <v>38</v>
      </c>
    </row>
    <row r="803" spans="1:19" x14ac:dyDescent="0.25">
      <c r="A803" s="60">
        <v>41125</v>
      </c>
      <c r="B803" s="2">
        <v>0.73572916666666666</v>
      </c>
      <c r="C803" s="33">
        <f t="shared" si="99"/>
        <v>41125.735729166663</v>
      </c>
      <c r="D803" s="33">
        <f t="shared" si="93"/>
        <v>41125.708333333336</v>
      </c>
      <c r="E803" s="37">
        <f t="shared" si="94"/>
        <v>17</v>
      </c>
      <c r="F803" s="33">
        <f t="shared" si="95"/>
        <v>41125.75</v>
      </c>
      <c r="G803" s="66" t="s">
        <v>16</v>
      </c>
      <c r="H803" s="57">
        <f t="shared" si="97"/>
        <v>1</v>
      </c>
      <c r="I803" s="66">
        <v>2.56</v>
      </c>
      <c r="J803" s="66">
        <v>77.099999999999994</v>
      </c>
      <c r="K803" s="56">
        <v>1</v>
      </c>
      <c r="L803" s="56">
        <v>2</v>
      </c>
      <c r="M803" s="40">
        <f>VLOOKUP(L803,'Stratification Schemes'!$J$2:$L$3,2,TRUE)</f>
        <v>9.59</v>
      </c>
      <c r="N803" s="40">
        <f>VLOOKUP(L803,'Stratification Schemes'!$J$2:$L$3,3,TRUE)</f>
        <v>10.42</v>
      </c>
      <c r="O803" s="40">
        <f t="shared" si="96"/>
        <v>2</v>
      </c>
      <c r="P803" s="40" t="s">
        <v>38</v>
      </c>
    </row>
    <row r="804" spans="1:19" x14ac:dyDescent="0.25">
      <c r="A804" s="60">
        <v>41125</v>
      </c>
      <c r="B804" s="2">
        <v>0.73637731481481483</v>
      </c>
      <c r="C804" s="33">
        <f t="shared" si="99"/>
        <v>41125.736377314817</v>
      </c>
      <c r="D804" s="33">
        <f t="shared" si="93"/>
        <v>41125.708333333336</v>
      </c>
      <c r="E804" s="37">
        <f t="shared" si="94"/>
        <v>17</v>
      </c>
      <c r="F804" s="33">
        <f t="shared" si="95"/>
        <v>41125.75</v>
      </c>
      <c r="G804" s="66" t="s">
        <v>16</v>
      </c>
      <c r="H804" s="57">
        <f t="shared" si="97"/>
        <v>1</v>
      </c>
      <c r="I804" s="66">
        <v>2.17</v>
      </c>
      <c r="J804" s="66">
        <v>96.1</v>
      </c>
      <c r="K804" s="56">
        <v>1</v>
      </c>
      <c r="L804" s="56">
        <v>2</v>
      </c>
      <c r="M804" s="40">
        <f>VLOOKUP(L804,'Stratification Schemes'!$J$2:$L$3,2,TRUE)</f>
        <v>9.59</v>
      </c>
      <c r="N804" s="40">
        <f>VLOOKUP(L804,'Stratification Schemes'!$J$2:$L$3,3,TRUE)</f>
        <v>10.42</v>
      </c>
      <c r="O804" s="40">
        <f t="shared" si="96"/>
        <v>2</v>
      </c>
      <c r="P804" s="40" t="s">
        <v>38</v>
      </c>
    </row>
    <row r="805" spans="1:19" x14ac:dyDescent="0.25">
      <c r="A805" s="60">
        <v>41125</v>
      </c>
      <c r="B805" s="2">
        <v>0.75594907407407408</v>
      </c>
      <c r="C805" s="33">
        <f t="shared" si="99"/>
        <v>41125.755949074075</v>
      </c>
      <c r="D805" s="33">
        <f t="shared" si="93"/>
        <v>41125.75</v>
      </c>
      <c r="E805" s="37">
        <f t="shared" si="94"/>
        <v>18</v>
      </c>
      <c r="F805" s="33">
        <f t="shared" si="95"/>
        <v>41125.75</v>
      </c>
      <c r="G805" s="66" t="s">
        <v>16</v>
      </c>
      <c r="H805" s="57">
        <f t="shared" si="97"/>
        <v>1</v>
      </c>
      <c r="I805" s="66">
        <v>2.68</v>
      </c>
      <c r="J805" s="66">
        <v>71.599999999999994</v>
      </c>
      <c r="K805" s="56">
        <v>2</v>
      </c>
      <c r="L805" s="56">
        <v>2</v>
      </c>
      <c r="M805" s="40">
        <f>VLOOKUP(L805,'Stratification Schemes'!$J$2:$L$3,2,TRUE)</f>
        <v>9.59</v>
      </c>
      <c r="N805" s="40">
        <f>VLOOKUP(L805,'Stratification Schemes'!$J$2:$L$3,3,TRUE)</f>
        <v>10.42</v>
      </c>
      <c r="O805" s="40">
        <f t="shared" si="96"/>
        <v>2</v>
      </c>
      <c r="P805" s="40" t="s">
        <v>38</v>
      </c>
    </row>
    <row r="806" spans="1:19" x14ac:dyDescent="0.25">
      <c r="A806" s="60">
        <v>41125</v>
      </c>
      <c r="B806" s="2">
        <v>0.75649305555555557</v>
      </c>
      <c r="C806" s="33">
        <f t="shared" si="99"/>
        <v>41125.756493055553</v>
      </c>
      <c r="D806" s="33">
        <f t="shared" si="93"/>
        <v>41125.75</v>
      </c>
      <c r="E806" s="37">
        <f t="shared" si="94"/>
        <v>18</v>
      </c>
      <c r="F806" s="33">
        <f t="shared" si="95"/>
        <v>41125.75</v>
      </c>
      <c r="G806" s="66" t="s">
        <v>16</v>
      </c>
      <c r="H806" s="57">
        <f t="shared" si="97"/>
        <v>1</v>
      </c>
      <c r="I806" s="66">
        <v>3.57</v>
      </c>
      <c r="J806" s="66">
        <v>85.5</v>
      </c>
      <c r="K806" s="66">
        <v>1</v>
      </c>
      <c r="L806" s="66">
        <v>2</v>
      </c>
      <c r="M806" s="66">
        <f>VLOOKUP(L806,'Stratification Schemes'!$J$2:$L$3,2,TRUE)</f>
        <v>9.59</v>
      </c>
      <c r="N806" s="66">
        <f>VLOOKUP(L806,'Stratification Schemes'!$J$2:$L$3,3,TRUE)</f>
        <v>10.42</v>
      </c>
      <c r="O806" s="66">
        <f t="shared" si="96"/>
        <v>2</v>
      </c>
      <c r="P806" s="66" t="s">
        <v>38</v>
      </c>
    </row>
    <row r="807" spans="1:19" x14ac:dyDescent="0.25">
      <c r="A807" s="60">
        <v>41125</v>
      </c>
      <c r="B807" s="2">
        <v>0.75858796296296294</v>
      </c>
      <c r="C807" s="33">
        <f t="shared" si="99"/>
        <v>41125.758587962962</v>
      </c>
      <c r="D807" s="33">
        <f t="shared" si="93"/>
        <v>41125.75</v>
      </c>
      <c r="E807" s="37">
        <f t="shared" si="94"/>
        <v>18</v>
      </c>
      <c r="F807" s="33">
        <f t="shared" si="95"/>
        <v>41125.75</v>
      </c>
      <c r="G807" s="66" t="s">
        <v>16</v>
      </c>
      <c r="H807" s="57">
        <f t="shared" si="97"/>
        <v>1</v>
      </c>
      <c r="I807" s="66">
        <v>2.0499999999999998</v>
      </c>
      <c r="J807" s="66">
        <v>81.400000000000006</v>
      </c>
      <c r="K807" s="56">
        <v>1</v>
      </c>
      <c r="L807" s="56">
        <v>2</v>
      </c>
      <c r="M807" s="40">
        <f>VLOOKUP(L807,'Stratification Schemes'!$J$2:$L$3,2,TRUE)</f>
        <v>9.59</v>
      </c>
      <c r="N807" s="40">
        <f>VLOOKUP(L807,'Stratification Schemes'!$J$2:$L$3,3,TRUE)</f>
        <v>10.42</v>
      </c>
      <c r="O807" s="40">
        <f t="shared" si="96"/>
        <v>2</v>
      </c>
      <c r="P807" s="40" t="s">
        <v>38</v>
      </c>
    </row>
    <row r="808" spans="1:19" x14ac:dyDescent="0.25">
      <c r="A808" s="60">
        <v>41125</v>
      </c>
      <c r="B808" s="2">
        <v>0.75950231481481489</v>
      </c>
      <c r="C808" s="33">
        <f t="shared" si="99"/>
        <v>41125.759502314817</v>
      </c>
      <c r="D808" s="33">
        <f t="shared" si="93"/>
        <v>41125.75</v>
      </c>
      <c r="E808" s="37">
        <f t="shared" si="94"/>
        <v>18</v>
      </c>
      <c r="F808" s="33">
        <f t="shared" si="95"/>
        <v>41125.75</v>
      </c>
      <c r="G808" s="66" t="s">
        <v>16</v>
      </c>
      <c r="H808" s="57">
        <f t="shared" si="97"/>
        <v>1</v>
      </c>
      <c r="I808" s="66">
        <v>3.68</v>
      </c>
      <c r="J808" s="66">
        <v>77.8</v>
      </c>
      <c r="K808" s="56">
        <v>1</v>
      </c>
      <c r="L808" s="56">
        <v>2</v>
      </c>
      <c r="M808" s="40">
        <f>VLOOKUP(L808,'Stratification Schemes'!$J$2:$L$3,2,TRUE)</f>
        <v>9.59</v>
      </c>
      <c r="N808" s="40">
        <f>VLOOKUP(L808,'Stratification Schemes'!$J$2:$L$3,3,TRUE)</f>
        <v>10.42</v>
      </c>
      <c r="O808" s="40">
        <f t="shared" si="96"/>
        <v>2</v>
      </c>
      <c r="P808" s="40" t="s">
        <v>38</v>
      </c>
    </row>
    <row r="809" spans="1:19" x14ac:dyDescent="0.25">
      <c r="A809" s="60">
        <v>41125</v>
      </c>
      <c r="B809" s="2">
        <v>0.75950231481481489</v>
      </c>
      <c r="C809" s="33">
        <f t="shared" si="99"/>
        <v>41125.759502314817</v>
      </c>
      <c r="D809" s="33">
        <f t="shared" si="93"/>
        <v>41125.75</v>
      </c>
      <c r="E809" s="37">
        <f t="shared" si="94"/>
        <v>18</v>
      </c>
      <c r="F809" s="33">
        <f t="shared" si="95"/>
        <v>41125.75</v>
      </c>
      <c r="G809" s="66" t="s">
        <v>16</v>
      </c>
      <c r="H809" s="57">
        <f t="shared" si="97"/>
        <v>1</v>
      </c>
      <c r="I809" s="66">
        <v>2.78</v>
      </c>
      <c r="J809" s="66">
        <v>73</v>
      </c>
      <c r="K809" s="56">
        <v>1</v>
      </c>
      <c r="L809" s="56">
        <v>2</v>
      </c>
      <c r="M809" s="40">
        <f>VLOOKUP(L809,'Stratification Schemes'!$J$2:$L$3,2,TRUE)</f>
        <v>9.59</v>
      </c>
      <c r="N809" s="40">
        <f>VLOOKUP(L809,'Stratification Schemes'!$J$2:$L$3,3,TRUE)</f>
        <v>10.42</v>
      </c>
      <c r="O809" s="40">
        <f t="shared" si="96"/>
        <v>2</v>
      </c>
      <c r="P809" s="40" t="s">
        <v>38</v>
      </c>
      <c r="Q809"/>
      <c r="R809"/>
      <c r="S809"/>
    </row>
    <row r="810" spans="1:19" x14ac:dyDescent="0.25">
      <c r="A810" s="60">
        <v>41125</v>
      </c>
      <c r="B810" s="2">
        <v>0.77107638888888896</v>
      </c>
      <c r="C810" s="33">
        <f t="shared" si="99"/>
        <v>41125.77107638889</v>
      </c>
      <c r="D810" s="33">
        <f t="shared" si="93"/>
        <v>41125.75</v>
      </c>
      <c r="E810" s="37">
        <f t="shared" si="94"/>
        <v>18</v>
      </c>
      <c r="F810" s="33">
        <f t="shared" si="95"/>
        <v>41125.75</v>
      </c>
      <c r="G810" s="66" t="s">
        <v>16</v>
      </c>
      <c r="H810" s="57">
        <f t="shared" si="97"/>
        <v>1</v>
      </c>
      <c r="I810" s="66">
        <v>1.98</v>
      </c>
      <c r="J810" s="66">
        <v>70.7</v>
      </c>
      <c r="K810" s="56">
        <v>1</v>
      </c>
      <c r="L810" s="56">
        <v>2</v>
      </c>
      <c r="M810" s="40">
        <f>VLOOKUP(L810,'Stratification Schemes'!$J$2:$L$3,2,TRUE)</f>
        <v>9.59</v>
      </c>
      <c r="N810" s="40">
        <f>VLOOKUP(L810,'Stratification Schemes'!$J$2:$L$3,3,TRUE)</f>
        <v>10.42</v>
      </c>
      <c r="O810" s="40">
        <f t="shared" si="96"/>
        <v>2</v>
      </c>
      <c r="P810" s="40" t="s">
        <v>38</v>
      </c>
    </row>
    <row r="811" spans="1:19" x14ac:dyDescent="0.25">
      <c r="A811" s="60">
        <v>41125</v>
      </c>
      <c r="B811" s="2">
        <v>0.771550925925926</v>
      </c>
      <c r="C811" s="33">
        <f t="shared" si="99"/>
        <v>41125.771550925929</v>
      </c>
      <c r="D811" s="33">
        <f t="shared" si="93"/>
        <v>41125.75</v>
      </c>
      <c r="E811" s="37">
        <f t="shared" si="94"/>
        <v>18</v>
      </c>
      <c r="F811" s="33">
        <f t="shared" si="95"/>
        <v>41125.75</v>
      </c>
      <c r="G811" s="66" t="s">
        <v>16</v>
      </c>
      <c r="H811" s="57">
        <f t="shared" si="97"/>
        <v>1</v>
      </c>
      <c r="I811" s="66">
        <v>2.6</v>
      </c>
      <c r="J811" s="66">
        <v>77.400000000000006</v>
      </c>
      <c r="K811" s="66">
        <v>1</v>
      </c>
      <c r="L811" s="66">
        <v>2</v>
      </c>
      <c r="M811" s="66">
        <f>VLOOKUP(L811,'Stratification Schemes'!$J$2:$L$3,2,TRUE)</f>
        <v>9.59</v>
      </c>
      <c r="N811" s="66">
        <f>VLOOKUP(L811,'Stratification Schemes'!$J$2:$L$3,3,TRUE)</f>
        <v>10.42</v>
      </c>
      <c r="O811" s="66">
        <f t="shared" si="96"/>
        <v>2</v>
      </c>
      <c r="P811" s="66" t="s">
        <v>38</v>
      </c>
    </row>
    <row r="812" spans="1:19" x14ac:dyDescent="0.25">
      <c r="A812" s="60">
        <v>41125</v>
      </c>
      <c r="B812" s="2">
        <v>0.77156249999999993</v>
      </c>
      <c r="C812" s="33">
        <f t="shared" si="99"/>
        <v>41125.771562499998</v>
      </c>
      <c r="D812" s="33">
        <f t="shared" si="93"/>
        <v>41125.75</v>
      </c>
      <c r="E812" s="37">
        <f t="shared" si="94"/>
        <v>18</v>
      </c>
      <c r="F812" s="33">
        <f t="shared" si="95"/>
        <v>41125.75</v>
      </c>
      <c r="G812" s="66" t="s">
        <v>16</v>
      </c>
      <c r="H812" s="57">
        <f t="shared" si="97"/>
        <v>1</v>
      </c>
      <c r="I812" s="66">
        <v>3.77</v>
      </c>
      <c r="J812" s="66">
        <v>67.599999999999994</v>
      </c>
      <c r="K812" s="66">
        <v>1</v>
      </c>
      <c r="L812" s="66">
        <v>2</v>
      </c>
      <c r="M812" s="66">
        <f>VLOOKUP(L812,'Stratification Schemes'!$J$2:$L$3,2,TRUE)</f>
        <v>9.59</v>
      </c>
      <c r="N812" s="66">
        <f>VLOOKUP(L812,'Stratification Schemes'!$J$2:$L$3,3,TRUE)</f>
        <v>10.42</v>
      </c>
      <c r="O812" s="66">
        <f t="shared" si="96"/>
        <v>2</v>
      </c>
      <c r="P812" s="66" t="s">
        <v>38</v>
      </c>
    </row>
    <row r="813" spans="1:19" x14ac:dyDescent="0.25">
      <c r="A813" s="60">
        <v>41125</v>
      </c>
      <c r="B813" s="2">
        <v>0.79435185185185186</v>
      </c>
      <c r="C813" s="33">
        <f t="shared" si="99"/>
        <v>41125.794351851851</v>
      </c>
      <c r="D813" s="33">
        <f t="shared" si="93"/>
        <v>41125.791666666664</v>
      </c>
      <c r="E813" s="37">
        <f t="shared" si="94"/>
        <v>19</v>
      </c>
      <c r="F813" s="33">
        <f t="shared" si="95"/>
        <v>41125.75</v>
      </c>
      <c r="G813" s="66" t="s">
        <v>16</v>
      </c>
      <c r="H813" s="57">
        <f t="shared" si="97"/>
        <v>1</v>
      </c>
      <c r="I813" s="66">
        <v>2.29</v>
      </c>
      <c r="J813" s="66">
        <v>82.5</v>
      </c>
      <c r="K813" s="66">
        <v>1</v>
      </c>
      <c r="L813" s="66">
        <v>2</v>
      </c>
      <c r="M813" s="66">
        <f>VLOOKUP(L813,'Stratification Schemes'!$J$2:$L$3,2,TRUE)</f>
        <v>9.59</v>
      </c>
      <c r="N813" s="66">
        <f>VLOOKUP(L813,'Stratification Schemes'!$J$2:$L$3,3,TRUE)</f>
        <v>10.42</v>
      </c>
      <c r="O813" s="66">
        <f t="shared" si="96"/>
        <v>2</v>
      </c>
      <c r="P813" s="66" t="s">
        <v>38</v>
      </c>
    </row>
    <row r="814" spans="1:19" x14ac:dyDescent="0.25">
      <c r="A814" s="60">
        <v>41125</v>
      </c>
      <c r="B814" s="2">
        <v>0.8002893518518519</v>
      </c>
      <c r="C814" s="33">
        <f t="shared" si="99"/>
        <v>41125.80028935185</v>
      </c>
      <c r="D814" s="33">
        <f t="shared" si="93"/>
        <v>41125.791666666664</v>
      </c>
      <c r="E814" s="37">
        <f t="shared" si="94"/>
        <v>19</v>
      </c>
      <c r="F814" s="33">
        <f t="shared" si="95"/>
        <v>41125.75</v>
      </c>
      <c r="G814" s="66" t="s">
        <v>16</v>
      </c>
      <c r="H814" s="57">
        <f t="shared" si="97"/>
        <v>1</v>
      </c>
      <c r="I814" s="66">
        <v>3.75</v>
      </c>
      <c r="J814" s="66">
        <v>73.2</v>
      </c>
      <c r="K814" s="66">
        <v>1</v>
      </c>
      <c r="L814" s="66">
        <v>2</v>
      </c>
      <c r="M814" s="66">
        <f>VLOOKUP(L814,'Stratification Schemes'!$J$2:$L$3,2,TRUE)</f>
        <v>9.59</v>
      </c>
      <c r="N814" s="66">
        <f>VLOOKUP(L814,'Stratification Schemes'!$J$2:$L$3,3,TRUE)</f>
        <v>10.42</v>
      </c>
      <c r="O814" s="66">
        <f t="shared" si="96"/>
        <v>2</v>
      </c>
      <c r="P814" s="66" t="s">
        <v>38</v>
      </c>
      <c r="Q814"/>
      <c r="R814"/>
      <c r="S814"/>
    </row>
    <row r="815" spans="1:19" x14ac:dyDescent="0.25">
      <c r="A815" s="60">
        <v>41125</v>
      </c>
      <c r="B815" s="2">
        <v>0.81269675925925933</v>
      </c>
      <c r="C815" s="33">
        <f t="shared" si="99"/>
        <v>41125.812696759262</v>
      </c>
      <c r="D815" s="33">
        <f t="shared" si="93"/>
        <v>41125.791666666664</v>
      </c>
      <c r="E815" s="37">
        <f t="shared" si="94"/>
        <v>19</v>
      </c>
      <c r="F815" s="33">
        <f t="shared" si="95"/>
        <v>41125.875</v>
      </c>
      <c r="G815" s="66" t="s">
        <v>16</v>
      </c>
      <c r="H815" s="57">
        <f t="shared" si="97"/>
        <v>1</v>
      </c>
      <c r="I815" s="66">
        <v>2.67</v>
      </c>
      <c r="J815" s="66">
        <v>74.5</v>
      </c>
      <c r="K815" s="56">
        <v>1</v>
      </c>
      <c r="L815" s="56">
        <v>2</v>
      </c>
      <c r="M815" s="40">
        <f>VLOOKUP(L815,'Stratification Schemes'!$J$2:$L$3,2,TRUE)</f>
        <v>9.59</v>
      </c>
      <c r="N815" s="40">
        <f>VLOOKUP(L815,'Stratification Schemes'!$J$2:$L$3,3,TRUE)</f>
        <v>10.42</v>
      </c>
      <c r="O815" s="40">
        <f t="shared" si="96"/>
        <v>2</v>
      </c>
      <c r="P815" s="40" t="s">
        <v>38</v>
      </c>
    </row>
    <row r="816" spans="1:19" x14ac:dyDescent="0.25">
      <c r="A816" s="60">
        <v>41125</v>
      </c>
      <c r="B816" s="2">
        <v>0.81283564814814813</v>
      </c>
      <c r="C816" s="33">
        <f t="shared" si="99"/>
        <v>41125.812835648147</v>
      </c>
      <c r="D816" s="33">
        <f t="shared" si="93"/>
        <v>41125.791666666664</v>
      </c>
      <c r="E816" s="37">
        <f t="shared" si="94"/>
        <v>19</v>
      </c>
      <c r="F816" s="33">
        <f t="shared" si="95"/>
        <v>41125.875</v>
      </c>
      <c r="G816" s="66" t="s">
        <v>16</v>
      </c>
      <c r="H816" s="57">
        <f t="shared" si="97"/>
        <v>1</v>
      </c>
      <c r="I816" s="66">
        <v>1.1000000000000001</v>
      </c>
      <c r="J816" s="66">
        <v>83.2</v>
      </c>
      <c r="K816" s="56">
        <v>1</v>
      </c>
      <c r="L816" s="56">
        <v>2</v>
      </c>
      <c r="M816" s="40">
        <f>VLOOKUP(L816,'Stratification Schemes'!$J$2:$L$3,2,TRUE)</f>
        <v>9.59</v>
      </c>
      <c r="N816" s="40">
        <f>VLOOKUP(L816,'Stratification Schemes'!$J$2:$L$3,3,TRUE)</f>
        <v>10.42</v>
      </c>
      <c r="O816" s="40">
        <f t="shared" si="96"/>
        <v>2</v>
      </c>
      <c r="P816" s="40" t="s">
        <v>38</v>
      </c>
    </row>
    <row r="817" spans="1:16" x14ac:dyDescent="0.25">
      <c r="A817" s="60">
        <v>41125</v>
      </c>
      <c r="B817" s="2">
        <v>0.81568287037037035</v>
      </c>
      <c r="C817" s="33">
        <f t="shared" si="99"/>
        <v>41125.815682870372</v>
      </c>
      <c r="D817" s="33">
        <f t="shared" si="93"/>
        <v>41125.791666666664</v>
      </c>
      <c r="E817" s="37">
        <f t="shared" si="94"/>
        <v>19</v>
      </c>
      <c r="F817" s="33">
        <f t="shared" si="95"/>
        <v>41125.875</v>
      </c>
      <c r="G817" s="66" t="s">
        <v>16</v>
      </c>
      <c r="H817" s="57">
        <f t="shared" si="97"/>
        <v>1</v>
      </c>
      <c r="I817" s="66">
        <v>2.2400000000000002</v>
      </c>
      <c r="J817" s="66">
        <v>77.400000000000006</v>
      </c>
      <c r="K817" s="56">
        <v>1</v>
      </c>
      <c r="L817" s="56">
        <v>2</v>
      </c>
      <c r="M817" s="40">
        <f>VLOOKUP(L817,'Stratification Schemes'!$J$2:$L$3,2,TRUE)</f>
        <v>9.59</v>
      </c>
      <c r="N817" s="40">
        <f>VLOOKUP(L817,'Stratification Schemes'!$J$2:$L$3,3,TRUE)</f>
        <v>10.42</v>
      </c>
      <c r="O817" s="40">
        <f t="shared" si="96"/>
        <v>2</v>
      </c>
      <c r="P817" s="40" t="s">
        <v>38</v>
      </c>
    </row>
    <row r="818" spans="1:16" x14ac:dyDescent="0.25">
      <c r="A818" s="60">
        <v>41125</v>
      </c>
      <c r="B818" s="2">
        <v>0.81678240740740737</v>
      </c>
      <c r="C818" s="33">
        <f t="shared" si="99"/>
        <v>41125.816782407404</v>
      </c>
      <c r="D818" s="33">
        <f t="shared" si="93"/>
        <v>41125.791666666664</v>
      </c>
      <c r="E818" s="37">
        <f t="shared" si="94"/>
        <v>19</v>
      </c>
      <c r="F818" s="33">
        <f t="shared" si="95"/>
        <v>41125.875</v>
      </c>
      <c r="G818" s="66" t="s">
        <v>16</v>
      </c>
      <c r="H818" s="57">
        <f t="shared" si="97"/>
        <v>1</v>
      </c>
      <c r="I818" s="66">
        <v>2.2200000000000002</v>
      </c>
      <c r="J818" s="66">
        <v>77.099999999999994</v>
      </c>
      <c r="K818" s="66">
        <v>1</v>
      </c>
      <c r="L818" s="66">
        <v>2</v>
      </c>
      <c r="M818" s="66">
        <f>VLOOKUP(L818,'Stratification Schemes'!$J$2:$L$3,2,TRUE)</f>
        <v>9.59</v>
      </c>
      <c r="N818" s="66">
        <f>VLOOKUP(L818,'Stratification Schemes'!$J$2:$L$3,3,TRUE)</f>
        <v>10.42</v>
      </c>
      <c r="O818" s="66">
        <f t="shared" si="96"/>
        <v>2</v>
      </c>
      <c r="P818" s="66" t="s">
        <v>38</v>
      </c>
    </row>
    <row r="819" spans="1:16" x14ac:dyDescent="0.25">
      <c r="A819" s="60">
        <v>41125</v>
      </c>
      <c r="B819" s="2">
        <v>0.81847222222222227</v>
      </c>
      <c r="C819" s="33">
        <f t="shared" si="99"/>
        <v>41125.818472222221</v>
      </c>
      <c r="D819" s="33">
        <f t="shared" si="93"/>
        <v>41125.791666666664</v>
      </c>
      <c r="E819" s="37">
        <f t="shared" si="94"/>
        <v>19</v>
      </c>
      <c r="F819" s="33">
        <f t="shared" si="95"/>
        <v>41125.875</v>
      </c>
      <c r="G819" s="66" t="s">
        <v>16</v>
      </c>
      <c r="H819" s="57">
        <f t="shared" si="97"/>
        <v>1</v>
      </c>
      <c r="I819" s="66">
        <v>2.69</v>
      </c>
      <c r="J819" s="66">
        <v>83</v>
      </c>
      <c r="K819" s="56">
        <v>1</v>
      </c>
      <c r="L819" s="56">
        <v>2</v>
      </c>
      <c r="M819" s="40">
        <f>VLOOKUP(L819,'Stratification Schemes'!$J$2:$L$3,2,TRUE)</f>
        <v>9.59</v>
      </c>
      <c r="N819" s="40">
        <f>VLOOKUP(L819,'Stratification Schemes'!$J$2:$L$3,3,TRUE)</f>
        <v>10.42</v>
      </c>
      <c r="O819" s="40">
        <f t="shared" si="96"/>
        <v>2</v>
      </c>
      <c r="P819" s="40" t="s">
        <v>38</v>
      </c>
    </row>
    <row r="820" spans="1:16" x14ac:dyDescent="0.25">
      <c r="A820" s="60">
        <v>41125</v>
      </c>
      <c r="B820" s="2">
        <v>0.81909722222222225</v>
      </c>
      <c r="C820" s="33">
        <f t="shared" si="99"/>
        <v>41125.819097222222</v>
      </c>
      <c r="D820" s="33">
        <f t="shared" si="93"/>
        <v>41125.791666666664</v>
      </c>
      <c r="E820" s="37">
        <f t="shared" si="94"/>
        <v>19</v>
      </c>
      <c r="F820" s="33">
        <f t="shared" si="95"/>
        <v>41125.875</v>
      </c>
      <c r="G820" s="66" t="s">
        <v>16</v>
      </c>
      <c r="H820" s="57">
        <f t="shared" si="97"/>
        <v>1</v>
      </c>
      <c r="I820" s="66">
        <v>2.52</v>
      </c>
      <c r="J820" s="66">
        <v>101.4</v>
      </c>
      <c r="K820" s="56">
        <v>1</v>
      </c>
      <c r="L820" s="56">
        <v>2</v>
      </c>
      <c r="M820" s="40">
        <f>VLOOKUP(L820,'Stratification Schemes'!$J$2:$L$3,2,TRUE)</f>
        <v>9.59</v>
      </c>
      <c r="N820" s="40">
        <f>VLOOKUP(L820,'Stratification Schemes'!$J$2:$L$3,3,TRUE)</f>
        <v>10.42</v>
      </c>
      <c r="O820" s="40">
        <f t="shared" si="96"/>
        <v>2</v>
      </c>
      <c r="P820" s="40" t="s">
        <v>38</v>
      </c>
    </row>
    <row r="821" spans="1:16" x14ac:dyDescent="0.25">
      <c r="A821" s="60">
        <v>41125</v>
      </c>
      <c r="B821" s="2">
        <v>0.82181712962962961</v>
      </c>
      <c r="C821" s="33">
        <f t="shared" si="99"/>
        <v>41125.821817129632</v>
      </c>
      <c r="D821" s="33">
        <f t="shared" si="93"/>
        <v>41125.791666666664</v>
      </c>
      <c r="E821" s="37">
        <f t="shared" si="94"/>
        <v>19</v>
      </c>
      <c r="F821" s="33">
        <f t="shared" si="95"/>
        <v>41125.875</v>
      </c>
      <c r="G821" s="66" t="s">
        <v>16</v>
      </c>
      <c r="H821" s="57">
        <f t="shared" si="97"/>
        <v>1</v>
      </c>
      <c r="I821" s="66">
        <v>2.06</v>
      </c>
      <c r="J821" s="66">
        <v>91.3</v>
      </c>
      <c r="K821" s="66">
        <v>1</v>
      </c>
      <c r="L821" s="66">
        <v>2</v>
      </c>
      <c r="M821" s="66">
        <f>VLOOKUP(L821,'Stratification Schemes'!$J$2:$L$3,2,TRUE)</f>
        <v>9.59</v>
      </c>
      <c r="N821" s="66">
        <f>VLOOKUP(L821,'Stratification Schemes'!$J$2:$L$3,3,TRUE)</f>
        <v>10.42</v>
      </c>
      <c r="O821" s="66">
        <f t="shared" si="96"/>
        <v>2</v>
      </c>
      <c r="P821" s="66" t="s">
        <v>38</v>
      </c>
    </row>
    <row r="822" spans="1:16" x14ac:dyDescent="0.25">
      <c r="A822" s="60">
        <v>41125</v>
      </c>
      <c r="B822" s="2">
        <v>0.84018518518518526</v>
      </c>
      <c r="C822" s="33">
        <f t="shared" si="99"/>
        <v>41125.840185185189</v>
      </c>
      <c r="D822" s="33">
        <f t="shared" si="93"/>
        <v>41125.833333333336</v>
      </c>
      <c r="E822" s="37">
        <f t="shared" si="94"/>
        <v>20</v>
      </c>
      <c r="F822" s="33">
        <f t="shared" si="95"/>
        <v>41125.875</v>
      </c>
      <c r="G822" s="66" t="s">
        <v>16</v>
      </c>
      <c r="H822" s="57">
        <f t="shared" si="97"/>
        <v>1</v>
      </c>
      <c r="I822" s="66">
        <v>2.74</v>
      </c>
      <c r="J822" s="66">
        <v>98.8</v>
      </c>
      <c r="K822" s="56">
        <v>1</v>
      </c>
      <c r="L822" s="56">
        <v>2</v>
      </c>
      <c r="M822" s="40">
        <f>VLOOKUP(L822,'Stratification Schemes'!$J$2:$L$3,2,TRUE)</f>
        <v>9.59</v>
      </c>
      <c r="N822" s="40">
        <f>VLOOKUP(L822,'Stratification Schemes'!$J$2:$L$3,3,TRUE)</f>
        <v>10.42</v>
      </c>
      <c r="O822" s="40">
        <f t="shared" si="96"/>
        <v>2</v>
      </c>
      <c r="P822" s="40" t="s">
        <v>38</v>
      </c>
    </row>
    <row r="823" spans="1:16" x14ac:dyDescent="0.25">
      <c r="A823" s="60">
        <v>41125</v>
      </c>
      <c r="B823" s="2">
        <v>0.84103009259259265</v>
      </c>
      <c r="C823" s="33">
        <f t="shared" si="99"/>
        <v>41125.84103009259</v>
      </c>
      <c r="D823" s="33">
        <f t="shared" si="93"/>
        <v>41125.833333333336</v>
      </c>
      <c r="E823" s="37">
        <f t="shared" si="94"/>
        <v>20</v>
      </c>
      <c r="F823" s="33">
        <f t="shared" si="95"/>
        <v>41125.875</v>
      </c>
      <c r="G823" s="66" t="s">
        <v>16</v>
      </c>
      <c r="H823" s="57">
        <f t="shared" si="97"/>
        <v>1</v>
      </c>
      <c r="I823" s="66">
        <v>0</v>
      </c>
      <c r="J823" s="66">
        <v>86.5</v>
      </c>
      <c r="K823" s="56">
        <v>1</v>
      </c>
      <c r="L823" s="56">
        <v>2</v>
      </c>
      <c r="M823" s="40">
        <f>VLOOKUP(L823,'Stratification Schemes'!$J$2:$L$3,2,TRUE)</f>
        <v>9.59</v>
      </c>
      <c r="N823" s="40">
        <f>VLOOKUP(L823,'Stratification Schemes'!$J$2:$L$3,3,TRUE)</f>
        <v>10.42</v>
      </c>
      <c r="O823" s="40">
        <f t="shared" si="96"/>
        <v>2</v>
      </c>
      <c r="P823" s="40" t="s">
        <v>38</v>
      </c>
    </row>
    <row r="824" spans="1:16" x14ac:dyDescent="0.25">
      <c r="A824" s="60">
        <v>41125</v>
      </c>
      <c r="B824" s="2">
        <v>0.85832175925925924</v>
      </c>
      <c r="C824" s="33">
        <f t="shared" si="99"/>
        <v>41125.85832175926</v>
      </c>
      <c r="D824" s="33">
        <f t="shared" si="93"/>
        <v>41125.833333333336</v>
      </c>
      <c r="E824" s="37">
        <f t="shared" si="94"/>
        <v>20</v>
      </c>
      <c r="F824" s="33">
        <f t="shared" si="95"/>
        <v>41125.875</v>
      </c>
      <c r="G824" s="66" t="s">
        <v>16</v>
      </c>
      <c r="H824" s="57">
        <f t="shared" si="97"/>
        <v>1</v>
      </c>
      <c r="I824" s="66">
        <v>3.55</v>
      </c>
      <c r="J824" s="66">
        <v>88.1</v>
      </c>
      <c r="K824" s="66">
        <v>1</v>
      </c>
      <c r="L824" s="66">
        <v>2</v>
      </c>
      <c r="M824" s="66">
        <f>VLOOKUP(L824,'Stratification Schemes'!$J$2:$L$3,2,TRUE)</f>
        <v>9.59</v>
      </c>
      <c r="N824" s="66">
        <f>VLOOKUP(L824,'Stratification Schemes'!$J$2:$L$3,3,TRUE)</f>
        <v>10.42</v>
      </c>
      <c r="O824" s="66">
        <f t="shared" si="96"/>
        <v>2</v>
      </c>
      <c r="P824" s="66" t="s">
        <v>38</v>
      </c>
    </row>
    <row r="825" spans="1:16" x14ac:dyDescent="0.25">
      <c r="A825" s="60">
        <v>41125</v>
      </c>
      <c r="B825" s="2">
        <v>0.86127314814814815</v>
      </c>
      <c r="C825" s="33">
        <f t="shared" si="99"/>
        <v>41125.861273148148</v>
      </c>
      <c r="D825" s="33">
        <f t="shared" si="93"/>
        <v>41125.833333333336</v>
      </c>
      <c r="E825" s="37">
        <f t="shared" si="94"/>
        <v>20</v>
      </c>
      <c r="F825" s="33">
        <f t="shared" si="95"/>
        <v>41125.875</v>
      </c>
      <c r="G825" s="66" t="s">
        <v>16</v>
      </c>
      <c r="H825" s="57">
        <f t="shared" si="97"/>
        <v>1</v>
      </c>
      <c r="I825" s="66">
        <v>4.4400000000000004</v>
      </c>
      <c r="J825" s="66">
        <v>56.6</v>
      </c>
      <c r="K825" s="56">
        <v>1</v>
      </c>
      <c r="L825" s="56">
        <v>2</v>
      </c>
      <c r="M825" s="40">
        <f>VLOOKUP(L825,'Stratification Schemes'!$J$2:$L$3,2,TRUE)</f>
        <v>9.59</v>
      </c>
      <c r="N825" s="40">
        <f>VLOOKUP(L825,'Stratification Schemes'!$J$2:$L$3,3,TRUE)</f>
        <v>10.42</v>
      </c>
      <c r="O825" s="40">
        <f t="shared" si="96"/>
        <v>2</v>
      </c>
      <c r="P825" s="40" t="s">
        <v>38</v>
      </c>
    </row>
    <row r="826" spans="1:16" x14ac:dyDescent="0.25">
      <c r="A826" s="60">
        <v>41125</v>
      </c>
      <c r="B826" s="2">
        <v>0.87508101851851849</v>
      </c>
      <c r="C826" s="33">
        <f t="shared" si="99"/>
        <v>41125.875081018516</v>
      </c>
      <c r="D826" s="33">
        <f t="shared" si="93"/>
        <v>41125.875</v>
      </c>
      <c r="E826" s="37">
        <f t="shared" si="94"/>
        <v>21</v>
      </c>
      <c r="F826" s="33">
        <f t="shared" si="95"/>
        <v>41125.875</v>
      </c>
      <c r="G826" s="66" t="s">
        <v>16</v>
      </c>
      <c r="H826" s="57">
        <f t="shared" si="97"/>
        <v>1</v>
      </c>
      <c r="I826" s="66">
        <v>2.21</v>
      </c>
      <c r="J826" s="66">
        <v>88.5</v>
      </c>
      <c r="K826" s="56">
        <v>1</v>
      </c>
      <c r="L826" s="56">
        <v>2</v>
      </c>
      <c r="M826" s="40">
        <f>VLOOKUP(L826,'Stratification Schemes'!$J$2:$L$3,2,TRUE)</f>
        <v>9.59</v>
      </c>
      <c r="N826" s="40">
        <f>VLOOKUP(L826,'Stratification Schemes'!$J$2:$L$3,3,TRUE)</f>
        <v>10.42</v>
      </c>
      <c r="O826" s="40">
        <f t="shared" si="96"/>
        <v>2</v>
      </c>
      <c r="P826" s="40" t="s">
        <v>38</v>
      </c>
    </row>
    <row r="827" spans="1:16" x14ac:dyDescent="0.25">
      <c r="A827" s="60">
        <v>41125</v>
      </c>
      <c r="B827" s="2">
        <v>0.87630787037037028</v>
      </c>
      <c r="C827" s="33">
        <f t="shared" si="99"/>
        <v>41125.876307870371</v>
      </c>
      <c r="D827" s="33">
        <f t="shared" si="93"/>
        <v>41125.875</v>
      </c>
      <c r="E827" s="37">
        <f t="shared" si="94"/>
        <v>21</v>
      </c>
      <c r="F827" s="33">
        <f t="shared" si="95"/>
        <v>41125.875</v>
      </c>
      <c r="G827" s="66" t="s">
        <v>16</v>
      </c>
      <c r="H827" s="57">
        <f t="shared" si="97"/>
        <v>1</v>
      </c>
      <c r="I827" s="66">
        <v>5.63</v>
      </c>
      <c r="J827" s="66">
        <v>58.9</v>
      </c>
      <c r="K827" s="56">
        <v>1</v>
      </c>
      <c r="L827" s="56">
        <v>2</v>
      </c>
      <c r="M827" s="40">
        <f>VLOOKUP(L827,'Stratification Schemes'!$J$2:$L$3,2,TRUE)</f>
        <v>9.59</v>
      </c>
      <c r="N827" s="40">
        <f>VLOOKUP(L827,'Stratification Schemes'!$J$2:$L$3,3,TRUE)</f>
        <v>10.42</v>
      </c>
      <c r="O827" s="40">
        <f t="shared" si="96"/>
        <v>2</v>
      </c>
      <c r="P827" s="40" t="s">
        <v>38</v>
      </c>
    </row>
    <row r="828" spans="1:16" x14ac:dyDescent="0.25">
      <c r="A828" s="60">
        <v>41125</v>
      </c>
      <c r="B828" s="2">
        <v>0.87649305555555557</v>
      </c>
      <c r="C828" s="33">
        <f t="shared" si="99"/>
        <v>41125.876493055555</v>
      </c>
      <c r="D828" s="33">
        <f t="shared" si="93"/>
        <v>41125.875</v>
      </c>
      <c r="E828" s="37">
        <f t="shared" si="94"/>
        <v>21</v>
      </c>
      <c r="F828" s="33">
        <f t="shared" si="95"/>
        <v>41125.875</v>
      </c>
      <c r="G828" s="66" t="s">
        <v>16</v>
      </c>
      <c r="H828" s="57">
        <f t="shared" si="97"/>
        <v>1</v>
      </c>
      <c r="I828" s="66">
        <v>0</v>
      </c>
      <c r="J828" s="66">
        <v>78.599999999999994</v>
      </c>
      <c r="K828" s="56">
        <v>1</v>
      </c>
      <c r="L828" s="56">
        <v>2</v>
      </c>
      <c r="M828" s="40">
        <f>VLOOKUP(L828,'Stratification Schemes'!$J$2:$L$3,2,TRUE)</f>
        <v>9.59</v>
      </c>
      <c r="N828" s="40">
        <f>VLOOKUP(L828,'Stratification Schemes'!$J$2:$L$3,3,TRUE)</f>
        <v>10.42</v>
      </c>
      <c r="O828" s="40">
        <f t="shared" si="96"/>
        <v>2</v>
      </c>
      <c r="P828" s="40" t="s">
        <v>38</v>
      </c>
    </row>
    <row r="829" spans="1:16" x14ac:dyDescent="0.25">
      <c r="A829" s="60">
        <v>41125</v>
      </c>
      <c r="B829" s="2">
        <v>0.87753472222222229</v>
      </c>
      <c r="C829" s="33">
        <f t="shared" si="99"/>
        <v>41125.877534722225</v>
      </c>
      <c r="D829" s="33">
        <f t="shared" si="93"/>
        <v>41125.875</v>
      </c>
      <c r="E829" s="37">
        <f t="shared" si="94"/>
        <v>21</v>
      </c>
      <c r="F829" s="33">
        <f t="shared" si="95"/>
        <v>41125.875</v>
      </c>
      <c r="G829" s="66" t="s">
        <v>16</v>
      </c>
      <c r="H829" s="57">
        <f t="shared" si="97"/>
        <v>1</v>
      </c>
      <c r="I829" s="66">
        <v>5.0999999999999996</v>
      </c>
      <c r="J829" s="66">
        <v>77.2</v>
      </c>
      <c r="K829" s="56">
        <v>1</v>
      </c>
      <c r="L829" s="56">
        <v>2</v>
      </c>
      <c r="M829" s="40">
        <f>VLOOKUP(L829,'Stratification Schemes'!$J$2:$L$3,2,TRUE)</f>
        <v>9.59</v>
      </c>
      <c r="N829" s="40">
        <f>VLOOKUP(L829,'Stratification Schemes'!$J$2:$L$3,3,TRUE)</f>
        <v>10.42</v>
      </c>
      <c r="O829" s="40">
        <f t="shared" si="96"/>
        <v>2</v>
      </c>
      <c r="P829" s="40" t="s">
        <v>38</v>
      </c>
    </row>
    <row r="830" spans="1:16" x14ac:dyDescent="0.25">
      <c r="A830" s="60">
        <v>41125</v>
      </c>
      <c r="B830" s="2">
        <v>0.87946759259259266</v>
      </c>
      <c r="C830" s="33">
        <f t="shared" si="99"/>
        <v>41125.879467592589</v>
      </c>
      <c r="D830" s="33">
        <f t="shared" si="93"/>
        <v>41125.875</v>
      </c>
      <c r="E830" s="37">
        <f t="shared" si="94"/>
        <v>21</v>
      </c>
      <c r="F830" s="33">
        <f t="shared" si="95"/>
        <v>41125.875</v>
      </c>
      <c r="G830" s="66" t="s">
        <v>16</v>
      </c>
      <c r="H830" s="57">
        <f t="shared" si="97"/>
        <v>1</v>
      </c>
      <c r="I830" s="66">
        <v>9.66</v>
      </c>
      <c r="J830" s="66">
        <v>70.3</v>
      </c>
      <c r="K830" s="66">
        <v>1</v>
      </c>
      <c r="L830" s="66">
        <v>2</v>
      </c>
      <c r="M830" s="66">
        <f>VLOOKUP(L830,'Stratification Schemes'!$J$2:$L$3,2,TRUE)</f>
        <v>9.59</v>
      </c>
      <c r="N830" s="66">
        <f>VLOOKUP(L830,'Stratification Schemes'!$J$2:$L$3,3,TRUE)</f>
        <v>10.42</v>
      </c>
      <c r="O830" s="66">
        <f t="shared" si="96"/>
        <v>1</v>
      </c>
      <c r="P830" s="66" t="s">
        <v>38</v>
      </c>
    </row>
    <row r="831" spans="1:16" x14ac:dyDescent="0.25">
      <c r="A831" s="60">
        <v>41125</v>
      </c>
      <c r="B831" s="2">
        <v>0.88282407407407415</v>
      </c>
      <c r="C831" s="33">
        <f t="shared" si="99"/>
        <v>41125.882824074077</v>
      </c>
      <c r="D831" s="33">
        <f t="shared" si="93"/>
        <v>41125.875</v>
      </c>
      <c r="E831" s="37">
        <f t="shared" si="94"/>
        <v>21</v>
      </c>
      <c r="F831" s="33">
        <f t="shared" si="95"/>
        <v>41125.875</v>
      </c>
      <c r="G831" s="66" t="s">
        <v>52</v>
      </c>
      <c r="H831" s="57">
        <f t="shared" si="97"/>
        <v>-1</v>
      </c>
      <c r="I831" s="66">
        <v>7.01</v>
      </c>
      <c r="J831" s="66">
        <v>76.3</v>
      </c>
      <c r="K831" s="56">
        <v>1</v>
      </c>
      <c r="L831" s="56">
        <v>2</v>
      </c>
      <c r="M831" s="40">
        <f>VLOOKUP(L831,'Stratification Schemes'!$J$2:$L$3,2,TRUE)</f>
        <v>9.59</v>
      </c>
      <c r="N831" s="40">
        <f>VLOOKUP(L831,'Stratification Schemes'!$J$2:$L$3,3,TRUE)</f>
        <v>10.42</v>
      </c>
      <c r="O831" s="40">
        <f t="shared" si="96"/>
        <v>-2</v>
      </c>
      <c r="P831" s="40" t="s">
        <v>38</v>
      </c>
    </row>
    <row r="832" spans="1:16" x14ac:dyDescent="0.25">
      <c r="A832" s="60">
        <v>41125</v>
      </c>
      <c r="B832" s="2">
        <v>0.89615740740740746</v>
      </c>
      <c r="C832" s="33">
        <f t="shared" si="99"/>
        <v>41125.896157407406</v>
      </c>
      <c r="D832" s="33">
        <f t="shared" si="93"/>
        <v>41125.875</v>
      </c>
      <c r="E832" s="37">
        <f t="shared" si="94"/>
        <v>21</v>
      </c>
      <c r="F832" s="33">
        <f t="shared" si="95"/>
        <v>41125.875</v>
      </c>
      <c r="G832" s="66" t="s">
        <v>16</v>
      </c>
      <c r="H832" s="57">
        <f t="shared" si="97"/>
        <v>1</v>
      </c>
      <c r="I832" s="66">
        <v>2.74</v>
      </c>
      <c r="J832" s="66">
        <v>78.8</v>
      </c>
      <c r="K832" s="56">
        <v>1</v>
      </c>
      <c r="L832" s="56">
        <v>2</v>
      </c>
      <c r="M832" s="40">
        <f>VLOOKUP(L832,'Stratification Schemes'!$J$2:$L$3,2,TRUE)</f>
        <v>9.59</v>
      </c>
      <c r="N832" s="40">
        <f>VLOOKUP(L832,'Stratification Schemes'!$J$2:$L$3,3,TRUE)</f>
        <v>10.42</v>
      </c>
      <c r="O832" s="40">
        <f t="shared" si="96"/>
        <v>2</v>
      </c>
      <c r="P832" s="40" t="s">
        <v>38</v>
      </c>
    </row>
    <row r="833" spans="1:16" x14ac:dyDescent="0.25">
      <c r="A833" s="60">
        <v>41125</v>
      </c>
      <c r="B833" s="2">
        <v>0.90530092592592604</v>
      </c>
      <c r="C833" s="33">
        <f t="shared" si="99"/>
        <v>41125.905300925922</v>
      </c>
      <c r="D833" s="33">
        <f t="shared" si="93"/>
        <v>41125.875</v>
      </c>
      <c r="E833" s="37">
        <f t="shared" si="94"/>
        <v>21</v>
      </c>
      <c r="F833" s="33">
        <f t="shared" si="95"/>
        <v>41125.875</v>
      </c>
      <c r="G833" s="66" t="s">
        <v>16</v>
      </c>
      <c r="H833" s="57">
        <f t="shared" si="97"/>
        <v>1</v>
      </c>
      <c r="I833" s="66">
        <v>2.33</v>
      </c>
      <c r="J833" s="66">
        <v>79.599999999999994</v>
      </c>
      <c r="K833" s="56">
        <v>1</v>
      </c>
      <c r="L833" s="56">
        <v>2</v>
      </c>
      <c r="M833" s="40">
        <f>VLOOKUP(L833,'Stratification Schemes'!$J$2:$L$3,2,TRUE)</f>
        <v>9.59</v>
      </c>
      <c r="N833" s="40">
        <f>VLOOKUP(L833,'Stratification Schemes'!$J$2:$L$3,3,TRUE)</f>
        <v>10.42</v>
      </c>
      <c r="O833" s="40">
        <f t="shared" si="96"/>
        <v>2</v>
      </c>
      <c r="P833" s="40" t="s">
        <v>38</v>
      </c>
    </row>
    <row r="834" spans="1:16" x14ac:dyDescent="0.25">
      <c r="A834" s="60">
        <v>41125</v>
      </c>
      <c r="B834" s="2">
        <v>0.92144675925925934</v>
      </c>
      <c r="C834" s="33">
        <f t="shared" si="99"/>
        <v>41125.921446759261</v>
      </c>
      <c r="D834" s="33">
        <f t="shared" ref="D834:D897" si="100">A834+(1/24)*E834</f>
        <v>41125.916666666664</v>
      </c>
      <c r="E834" s="37">
        <f t="shared" ref="E834:E897" si="101">VALUE(TEXT(C834,"hh"))</f>
        <v>22</v>
      </c>
      <c r="F834" s="33">
        <f t="shared" ref="F834:F897" si="102">MROUND(C834,0.125)</f>
        <v>41125.875</v>
      </c>
      <c r="G834" s="66" t="s">
        <v>16</v>
      </c>
      <c r="H834" s="57">
        <f t="shared" si="97"/>
        <v>1</v>
      </c>
      <c r="I834" s="66">
        <v>1.79</v>
      </c>
      <c r="J834" s="66">
        <v>91.2</v>
      </c>
      <c r="K834" s="56">
        <v>1</v>
      </c>
      <c r="L834" s="56">
        <v>2</v>
      </c>
      <c r="M834" s="40">
        <f>VLOOKUP(L834,'Stratification Schemes'!$J$2:$L$3,2,TRUE)</f>
        <v>9.59</v>
      </c>
      <c r="N834" s="40">
        <f>VLOOKUP(L834,'Stratification Schemes'!$J$2:$L$3,3,TRUE)</f>
        <v>10.42</v>
      </c>
      <c r="O834" s="40">
        <f t="shared" ref="O834:O897" si="103">IF(AND(I834&gt;M834,I834&lt;N834),1*H834,2*H834)</f>
        <v>2</v>
      </c>
      <c r="P834" s="40" t="s">
        <v>38</v>
      </c>
    </row>
    <row r="835" spans="1:16" x14ac:dyDescent="0.25">
      <c r="A835" s="60">
        <v>41125</v>
      </c>
      <c r="B835" s="2">
        <v>0.9250694444444445</v>
      </c>
      <c r="C835" s="33">
        <f t="shared" si="99"/>
        <v>41125.925069444442</v>
      </c>
      <c r="D835" s="33">
        <f t="shared" si="100"/>
        <v>41125.916666666664</v>
      </c>
      <c r="E835" s="37">
        <f t="shared" si="101"/>
        <v>22</v>
      </c>
      <c r="F835" s="33">
        <f t="shared" si="102"/>
        <v>41125.875</v>
      </c>
      <c r="G835" s="66" t="s">
        <v>16</v>
      </c>
      <c r="H835" s="57">
        <f t="shared" ref="H835:H898" si="104">IF(G835="Up", 1, -1)</f>
        <v>1</v>
      </c>
      <c r="I835" s="66">
        <v>5.56</v>
      </c>
      <c r="J835" s="66">
        <v>61.4</v>
      </c>
      <c r="K835" s="56">
        <v>1</v>
      </c>
      <c r="L835" s="56">
        <v>2</v>
      </c>
      <c r="M835" s="40">
        <f>VLOOKUP(L835,'Stratification Schemes'!$J$2:$L$3,2,TRUE)</f>
        <v>9.59</v>
      </c>
      <c r="N835" s="40">
        <f>VLOOKUP(L835,'Stratification Schemes'!$J$2:$L$3,3,TRUE)</f>
        <v>10.42</v>
      </c>
      <c r="O835" s="40">
        <f t="shared" si="103"/>
        <v>2</v>
      </c>
      <c r="P835" s="40" t="s">
        <v>38</v>
      </c>
    </row>
    <row r="836" spans="1:16" x14ac:dyDescent="0.25">
      <c r="A836" s="60">
        <v>41125</v>
      </c>
      <c r="B836" s="2">
        <v>0.92571759259259256</v>
      </c>
      <c r="C836" s="33">
        <f t="shared" si="99"/>
        <v>41125.925717592596</v>
      </c>
      <c r="D836" s="33">
        <f t="shared" si="100"/>
        <v>41125.916666666664</v>
      </c>
      <c r="E836" s="37">
        <f t="shared" si="101"/>
        <v>22</v>
      </c>
      <c r="F836" s="33">
        <f t="shared" si="102"/>
        <v>41125.875</v>
      </c>
      <c r="G836" s="66" t="s">
        <v>16</v>
      </c>
      <c r="H836" s="57">
        <f t="shared" si="104"/>
        <v>1</v>
      </c>
      <c r="I836" s="66">
        <v>2.93</v>
      </c>
      <c r="J836" s="66">
        <v>74.7</v>
      </c>
      <c r="K836" s="56">
        <v>1</v>
      </c>
      <c r="L836" s="56">
        <v>2</v>
      </c>
      <c r="M836" s="40">
        <f>VLOOKUP(L836,'Stratification Schemes'!$J$2:$L$3,2,TRUE)</f>
        <v>9.59</v>
      </c>
      <c r="N836" s="40">
        <f>VLOOKUP(L836,'Stratification Schemes'!$J$2:$L$3,3,TRUE)</f>
        <v>10.42</v>
      </c>
      <c r="O836" s="40">
        <f t="shared" si="103"/>
        <v>2</v>
      </c>
      <c r="P836" s="40" t="s">
        <v>38</v>
      </c>
    </row>
    <row r="837" spans="1:16" x14ac:dyDescent="0.25">
      <c r="A837" s="60">
        <v>41125</v>
      </c>
      <c r="B837" s="2">
        <v>0.92601851851851846</v>
      </c>
      <c r="C837" s="33">
        <f t="shared" si="99"/>
        <v>41125.926018518519</v>
      </c>
      <c r="D837" s="33">
        <f t="shared" si="100"/>
        <v>41125.916666666664</v>
      </c>
      <c r="E837" s="37">
        <f t="shared" si="101"/>
        <v>22</v>
      </c>
      <c r="F837" s="33">
        <f t="shared" si="102"/>
        <v>41125.875</v>
      </c>
      <c r="G837" s="66" t="s">
        <v>16</v>
      </c>
      <c r="H837" s="57">
        <f t="shared" si="104"/>
        <v>1</v>
      </c>
      <c r="I837" s="66">
        <v>2.0499999999999998</v>
      </c>
      <c r="J837" s="66">
        <v>70.2</v>
      </c>
      <c r="K837" s="56">
        <v>1</v>
      </c>
      <c r="L837" s="56">
        <v>2</v>
      </c>
      <c r="M837" s="40">
        <f>VLOOKUP(L837,'Stratification Schemes'!$J$2:$L$3,2,TRUE)</f>
        <v>9.59</v>
      </c>
      <c r="N837" s="40">
        <f>VLOOKUP(L837,'Stratification Schemes'!$J$2:$L$3,3,TRUE)</f>
        <v>10.42</v>
      </c>
      <c r="O837" s="40">
        <f t="shared" si="103"/>
        <v>2</v>
      </c>
      <c r="P837" s="40" t="s">
        <v>38</v>
      </c>
    </row>
    <row r="838" spans="1:16" x14ac:dyDescent="0.25">
      <c r="A838" s="60">
        <v>41125</v>
      </c>
      <c r="B838" s="2">
        <v>0.92628472222222225</v>
      </c>
      <c r="C838" s="33">
        <f t="shared" si="99"/>
        <v>41125.92628472222</v>
      </c>
      <c r="D838" s="33">
        <f t="shared" si="100"/>
        <v>41125.916666666664</v>
      </c>
      <c r="E838" s="37">
        <f t="shared" si="101"/>
        <v>22</v>
      </c>
      <c r="F838" s="33">
        <f t="shared" si="102"/>
        <v>41125.875</v>
      </c>
      <c r="G838" s="66" t="s">
        <v>16</v>
      </c>
      <c r="H838" s="57">
        <f t="shared" si="104"/>
        <v>1</v>
      </c>
      <c r="I838" s="66">
        <v>5.27</v>
      </c>
      <c r="J838" s="66">
        <v>65.7</v>
      </c>
      <c r="K838" s="66">
        <v>1</v>
      </c>
      <c r="L838" s="66">
        <v>2</v>
      </c>
      <c r="M838" s="66">
        <f>VLOOKUP(L838,'Stratification Schemes'!$J$2:$L$3,2,TRUE)</f>
        <v>9.59</v>
      </c>
      <c r="N838" s="66">
        <f>VLOOKUP(L838,'Stratification Schemes'!$J$2:$L$3,3,TRUE)</f>
        <v>10.42</v>
      </c>
      <c r="O838" s="66">
        <f t="shared" si="103"/>
        <v>2</v>
      </c>
      <c r="P838" s="66" t="s">
        <v>38</v>
      </c>
    </row>
    <row r="839" spans="1:16" x14ac:dyDescent="0.25">
      <c r="A839" s="60">
        <v>41125</v>
      </c>
      <c r="B839" s="2">
        <v>0.92700231481481488</v>
      </c>
      <c r="C839" s="33">
        <f t="shared" si="99"/>
        <v>41125.927002314813</v>
      </c>
      <c r="D839" s="33">
        <f t="shared" si="100"/>
        <v>41125.916666666664</v>
      </c>
      <c r="E839" s="37">
        <f t="shared" si="101"/>
        <v>22</v>
      </c>
      <c r="F839" s="33">
        <f t="shared" si="102"/>
        <v>41125.875</v>
      </c>
      <c r="G839" s="66" t="s">
        <v>16</v>
      </c>
      <c r="H839" s="57">
        <f t="shared" si="104"/>
        <v>1</v>
      </c>
      <c r="I839" s="66">
        <v>3.79</v>
      </c>
      <c r="J839" s="66">
        <v>77.3</v>
      </c>
      <c r="K839" s="66">
        <v>1</v>
      </c>
      <c r="L839" s="66">
        <v>2</v>
      </c>
      <c r="M839" s="66">
        <f>VLOOKUP(L839,'Stratification Schemes'!$J$2:$L$3,2,TRUE)</f>
        <v>9.59</v>
      </c>
      <c r="N839" s="66">
        <f>VLOOKUP(L839,'Stratification Schemes'!$J$2:$L$3,3,TRUE)</f>
        <v>10.42</v>
      </c>
      <c r="O839" s="66">
        <f t="shared" si="103"/>
        <v>2</v>
      </c>
      <c r="P839" s="66" t="s">
        <v>38</v>
      </c>
    </row>
    <row r="840" spans="1:16" x14ac:dyDescent="0.25">
      <c r="A840" s="60">
        <v>41125</v>
      </c>
      <c r="B840" s="2">
        <v>0.93866898148148159</v>
      </c>
      <c r="C840" s="33">
        <f t="shared" si="99"/>
        <v>41125.938668981478</v>
      </c>
      <c r="D840" s="33">
        <f t="shared" si="100"/>
        <v>41125.916666666664</v>
      </c>
      <c r="E840" s="37">
        <f t="shared" si="101"/>
        <v>22</v>
      </c>
      <c r="F840" s="33">
        <f t="shared" si="102"/>
        <v>41126</v>
      </c>
      <c r="G840" s="66" t="s">
        <v>16</v>
      </c>
      <c r="H840" s="57">
        <f t="shared" si="104"/>
        <v>1</v>
      </c>
      <c r="I840" s="66">
        <v>2.74</v>
      </c>
      <c r="J840" s="66">
        <v>84.6</v>
      </c>
      <c r="K840" s="56">
        <v>1</v>
      </c>
      <c r="L840" s="56">
        <v>2</v>
      </c>
      <c r="M840" s="40">
        <f>VLOOKUP(L840,'Stratification Schemes'!$J$2:$L$3,2,TRUE)</f>
        <v>9.59</v>
      </c>
      <c r="N840" s="40">
        <f>VLOOKUP(L840,'Stratification Schemes'!$J$2:$L$3,3,TRUE)</f>
        <v>10.42</v>
      </c>
      <c r="O840" s="40">
        <f t="shared" si="103"/>
        <v>2</v>
      </c>
      <c r="P840" s="40" t="s">
        <v>38</v>
      </c>
    </row>
    <row r="841" spans="1:16" x14ac:dyDescent="0.25">
      <c r="A841" s="60">
        <v>41125</v>
      </c>
      <c r="B841" s="2">
        <v>0.94112268518518516</v>
      </c>
      <c r="C841" s="33">
        <f t="shared" si="99"/>
        <v>41125.941122685188</v>
      </c>
      <c r="D841" s="33">
        <f t="shared" si="100"/>
        <v>41125.916666666664</v>
      </c>
      <c r="E841" s="37">
        <f t="shared" si="101"/>
        <v>22</v>
      </c>
      <c r="F841" s="33">
        <f t="shared" si="102"/>
        <v>41126</v>
      </c>
      <c r="G841" s="66" t="s">
        <v>16</v>
      </c>
      <c r="H841" s="57">
        <f t="shared" si="104"/>
        <v>1</v>
      </c>
      <c r="I841" s="66">
        <v>2.17</v>
      </c>
      <c r="J841" s="66">
        <v>100.1</v>
      </c>
      <c r="K841" s="56">
        <v>1</v>
      </c>
      <c r="L841" s="56">
        <v>2</v>
      </c>
      <c r="M841" s="40">
        <f>VLOOKUP(L841,'Stratification Schemes'!$J$2:$L$3,2,TRUE)</f>
        <v>9.59</v>
      </c>
      <c r="N841" s="40">
        <f>VLOOKUP(L841,'Stratification Schemes'!$J$2:$L$3,3,TRUE)</f>
        <v>10.42</v>
      </c>
      <c r="O841" s="40">
        <f t="shared" si="103"/>
        <v>2</v>
      </c>
      <c r="P841" s="40" t="s">
        <v>38</v>
      </c>
    </row>
    <row r="842" spans="1:16" x14ac:dyDescent="0.25">
      <c r="A842" s="60">
        <v>41125</v>
      </c>
      <c r="B842" s="2">
        <v>0.9431250000000001</v>
      </c>
      <c r="C842" s="33">
        <f t="shared" si="99"/>
        <v>41125.943124999998</v>
      </c>
      <c r="D842" s="33">
        <f t="shared" si="100"/>
        <v>41125.916666666664</v>
      </c>
      <c r="E842" s="37">
        <f t="shared" si="101"/>
        <v>22</v>
      </c>
      <c r="F842" s="33">
        <f t="shared" si="102"/>
        <v>41126</v>
      </c>
      <c r="G842" s="66" t="s">
        <v>16</v>
      </c>
      <c r="H842" s="57">
        <f t="shared" si="104"/>
        <v>1</v>
      </c>
      <c r="I842" s="66">
        <v>2.23</v>
      </c>
      <c r="J842" s="66">
        <v>89.6</v>
      </c>
      <c r="K842" s="56">
        <v>1</v>
      </c>
      <c r="L842" s="56">
        <v>2</v>
      </c>
      <c r="M842" s="40">
        <f>VLOOKUP(L842,'Stratification Schemes'!$J$2:$L$3,2,TRUE)</f>
        <v>9.59</v>
      </c>
      <c r="N842" s="40">
        <f>VLOOKUP(L842,'Stratification Schemes'!$J$2:$L$3,3,TRUE)</f>
        <v>10.42</v>
      </c>
      <c r="O842" s="40">
        <f t="shared" si="103"/>
        <v>2</v>
      </c>
      <c r="P842" s="40" t="s">
        <v>38</v>
      </c>
    </row>
    <row r="843" spans="1:16" x14ac:dyDescent="0.25">
      <c r="A843" s="60">
        <v>41125</v>
      </c>
      <c r="B843" s="2">
        <v>0.94331018518518517</v>
      </c>
      <c r="C843" s="33">
        <f t="shared" si="99"/>
        <v>41125.943310185183</v>
      </c>
      <c r="D843" s="33">
        <f t="shared" si="100"/>
        <v>41125.916666666664</v>
      </c>
      <c r="E843" s="37">
        <f t="shared" si="101"/>
        <v>22</v>
      </c>
      <c r="F843" s="33">
        <f t="shared" si="102"/>
        <v>41126</v>
      </c>
      <c r="G843" s="66" t="s">
        <v>16</v>
      </c>
      <c r="H843" s="57">
        <f t="shared" si="104"/>
        <v>1</v>
      </c>
      <c r="I843" s="66">
        <v>2.88</v>
      </c>
      <c r="J843" s="66">
        <v>90.9</v>
      </c>
      <c r="K843" s="56">
        <v>1</v>
      </c>
      <c r="L843" s="56">
        <v>2</v>
      </c>
      <c r="M843" s="40">
        <f>VLOOKUP(L843,'Stratification Schemes'!$J$2:$L$3,2,TRUE)</f>
        <v>9.59</v>
      </c>
      <c r="N843" s="40">
        <f>VLOOKUP(L843,'Stratification Schemes'!$J$2:$L$3,3,TRUE)</f>
        <v>10.42</v>
      </c>
      <c r="O843" s="40">
        <f t="shared" si="103"/>
        <v>2</v>
      </c>
      <c r="P843" s="40" t="s">
        <v>38</v>
      </c>
    </row>
    <row r="844" spans="1:16" x14ac:dyDescent="0.25">
      <c r="A844" s="60">
        <v>41125</v>
      </c>
      <c r="B844" s="2">
        <v>0.94552083333333325</v>
      </c>
      <c r="C844" s="33">
        <f t="shared" si="99"/>
        <v>41125.945520833331</v>
      </c>
      <c r="D844" s="33">
        <f t="shared" si="100"/>
        <v>41125.916666666664</v>
      </c>
      <c r="E844" s="37">
        <f t="shared" si="101"/>
        <v>22</v>
      </c>
      <c r="F844" s="33">
        <f t="shared" si="102"/>
        <v>41126</v>
      </c>
      <c r="G844" s="66" t="s">
        <v>16</v>
      </c>
      <c r="H844" s="57">
        <f t="shared" si="104"/>
        <v>1</v>
      </c>
      <c r="I844" s="66">
        <v>4.6500000000000004</v>
      </c>
      <c r="J844" s="66">
        <v>69.2</v>
      </c>
      <c r="K844" s="56">
        <v>1</v>
      </c>
      <c r="L844" s="56">
        <v>2</v>
      </c>
      <c r="M844" s="40">
        <f>VLOOKUP(L844,'Stratification Schemes'!$J$2:$L$3,2,TRUE)</f>
        <v>9.59</v>
      </c>
      <c r="N844" s="40">
        <f>VLOOKUP(L844,'Stratification Schemes'!$J$2:$L$3,3,TRUE)</f>
        <v>10.42</v>
      </c>
      <c r="O844" s="40">
        <f t="shared" si="103"/>
        <v>2</v>
      </c>
      <c r="P844" s="40" t="s">
        <v>38</v>
      </c>
    </row>
    <row r="845" spans="1:16" x14ac:dyDescent="0.25">
      <c r="A845" s="60">
        <v>41125</v>
      </c>
      <c r="B845" s="2">
        <v>0.94700231481481489</v>
      </c>
      <c r="C845" s="33">
        <f t="shared" si="99"/>
        <v>41125.947002314817</v>
      </c>
      <c r="D845" s="33">
        <f t="shared" si="100"/>
        <v>41125.916666666664</v>
      </c>
      <c r="E845" s="37">
        <f t="shared" si="101"/>
        <v>22</v>
      </c>
      <c r="F845" s="33">
        <f t="shared" si="102"/>
        <v>41126</v>
      </c>
      <c r="G845" s="66" t="s">
        <v>16</v>
      </c>
      <c r="H845" s="57">
        <f t="shared" si="104"/>
        <v>1</v>
      </c>
      <c r="I845" s="66">
        <v>4.24</v>
      </c>
      <c r="J845" s="66">
        <v>81.8</v>
      </c>
      <c r="K845" s="66">
        <v>1</v>
      </c>
      <c r="L845" s="66">
        <v>2</v>
      </c>
      <c r="M845" s="66">
        <f>VLOOKUP(L845,'Stratification Schemes'!$J$2:$L$3,2,TRUE)</f>
        <v>9.59</v>
      </c>
      <c r="N845" s="66">
        <f>VLOOKUP(L845,'Stratification Schemes'!$J$2:$L$3,3,TRUE)</f>
        <v>10.42</v>
      </c>
      <c r="O845" s="66">
        <f t="shared" si="103"/>
        <v>2</v>
      </c>
      <c r="P845" s="66" t="s">
        <v>38</v>
      </c>
    </row>
    <row r="846" spans="1:16" x14ac:dyDescent="0.25">
      <c r="A846" s="60">
        <v>41125</v>
      </c>
      <c r="B846" s="2">
        <v>0.95953703703703708</v>
      </c>
      <c r="C846" s="33">
        <f t="shared" si="99"/>
        <v>41125.959537037037</v>
      </c>
      <c r="D846" s="33">
        <f t="shared" si="100"/>
        <v>41125.958333333336</v>
      </c>
      <c r="E846" s="37">
        <f t="shared" si="101"/>
        <v>23</v>
      </c>
      <c r="F846" s="33">
        <f t="shared" si="102"/>
        <v>41126</v>
      </c>
      <c r="G846" s="66" t="s">
        <v>16</v>
      </c>
      <c r="H846" s="57">
        <f t="shared" si="104"/>
        <v>1</v>
      </c>
      <c r="I846" s="66">
        <v>2.23</v>
      </c>
      <c r="J846" s="66">
        <v>90</v>
      </c>
      <c r="K846" s="56">
        <v>1</v>
      </c>
      <c r="L846" s="56">
        <v>2</v>
      </c>
      <c r="M846" s="40">
        <f>VLOOKUP(L846,'Stratification Schemes'!$J$2:$L$3,2,TRUE)</f>
        <v>9.59</v>
      </c>
      <c r="N846" s="40">
        <f>VLOOKUP(L846,'Stratification Schemes'!$J$2:$L$3,3,TRUE)</f>
        <v>10.42</v>
      </c>
      <c r="O846" s="40">
        <f t="shared" si="103"/>
        <v>2</v>
      </c>
      <c r="P846" s="40" t="s">
        <v>38</v>
      </c>
    </row>
    <row r="847" spans="1:16" x14ac:dyDescent="0.25">
      <c r="A847" s="60">
        <v>41125</v>
      </c>
      <c r="B847" s="2">
        <v>0.96197916666666661</v>
      </c>
      <c r="C847" s="33">
        <f t="shared" si="99"/>
        <v>41125.96197916667</v>
      </c>
      <c r="D847" s="33">
        <f t="shared" si="100"/>
        <v>41125.958333333336</v>
      </c>
      <c r="E847" s="37">
        <f t="shared" si="101"/>
        <v>23</v>
      </c>
      <c r="F847" s="33">
        <f t="shared" si="102"/>
        <v>41126</v>
      </c>
      <c r="G847" s="66" t="s">
        <v>16</v>
      </c>
      <c r="H847" s="57">
        <f t="shared" si="104"/>
        <v>1</v>
      </c>
      <c r="I847" s="66">
        <v>5.92</v>
      </c>
      <c r="J847" s="66">
        <v>82.3</v>
      </c>
      <c r="K847" s="56">
        <v>1</v>
      </c>
      <c r="L847" s="56">
        <v>2</v>
      </c>
      <c r="M847" s="40">
        <f>VLOOKUP(L847,'Stratification Schemes'!$J$2:$L$3,2,TRUE)</f>
        <v>9.59</v>
      </c>
      <c r="N847" s="40">
        <f>VLOOKUP(L847,'Stratification Schemes'!$J$2:$L$3,3,TRUE)</f>
        <v>10.42</v>
      </c>
      <c r="O847" s="40">
        <f t="shared" si="103"/>
        <v>2</v>
      </c>
      <c r="P847" s="40" t="s">
        <v>38</v>
      </c>
    </row>
    <row r="848" spans="1:16" x14ac:dyDescent="0.25">
      <c r="A848" s="60">
        <v>41125</v>
      </c>
      <c r="B848" s="2">
        <v>0.9643518518518519</v>
      </c>
      <c r="C848" s="33">
        <f t="shared" si="99"/>
        <v>41125.96435185185</v>
      </c>
      <c r="D848" s="33">
        <f t="shared" si="100"/>
        <v>41125.958333333336</v>
      </c>
      <c r="E848" s="37">
        <f t="shared" si="101"/>
        <v>23</v>
      </c>
      <c r="F848" s="33">
        <f t="shared" si="102"/>
        <v>41126</v>
      </c>
      <c r="G848" s="66" t="s">
        <v>16</v>
      </c>
      <c r="H848" s="57">
        <f t="shared" si="104"/>
        <v>1</v>
      </c>
      <c r="I848" s="66">
        <v>1.91</v>
      </c>
      <c r="J848" s="66">
        <v>86.9</v>
      </c>
      <c r="K848" s="56">
        <v>1</v>
      </c>
      <c r="L848" s="56">
        <v>2</v>
      </c>
      <c r="M848" s="40">
        <f>VLOOKUP(L848,'Stratification Schemes'!$J$2:$L$3,2,TRUE)</f>
        <v>9.59</v>
      </c>
      <c r="N848" s="40">
        <f>VLOOKUP(L848,'Stratification Schemes'!$J$2:$L$3,3,TRUE)</f>
        <v>10.42</v>
      </c>
      <c r="O848" s="40">
        <f t="shared" si="103"/>
        <v>2</v>
      </c>
      <c r="P848" s="40" t="s">
        <v>38</v>
      </c>
    </row>
    <row r="849" spans="1:19" x14ac:dyDescent="0.25">
      <c r="A849" s="60">
        <v>41125</v>
      </c>
      <c r="B849" s="2">
        <v>0.98002314814814817</v>
      </c>
      <c r="C849" s="33">
        <f t="shared" si="99"/>
        <v>41125.980023148149</v>
      </c>
      <c r="D849" s="33">
        <f t="shared" si="100"/>
        <v>41125.958333333336</v>
      </c>
      <c r="E849" s="37">
        <f t="shared" si="101"/>
        <v>23</v>
      </c>
      <c r="F849" s="33">
        <f t="shared" si="102"/>
        <v>41126</v>
      </c>
      <c r="G849" s="66" t="s">
        <v>16</v>
      </c>
      <c r="H849" s="57">
        <f t="shared" si="104"/>
        <v>1</v>
      </c>
      <c r="I849" s="66">
        <v>3.04</v>
      </c>
      <c r="J849" s="66">
        <v>72.7</v>
      </c>
      <c r="K849" s="56">
        <v>1</v>
      </c>
      <c r="L849" s="56">
        <v>2</v>
      </c>
      <c r="M849" s="40">
        <f>VLOOKUP(L849,'Stratification Schemes'!$J$2:$L$3,2,TRUE)</f>
        <v>9.59</v>
      </c>
      <c r="N849" s="40">
        <f>VLOOKUP(L849,'Stratification Schemes'!$J$2:$L$3,3,TRUE)</f>
        <v>10.42</v>
      </c>
      <c r="O849" s="40">
        <f t="shared" si="103"/>
        <v>2</v>
      </c>
      <c r="P849" s="40" t="s">
        <v>38</v>
      </c>
      <c r="Q849"/>
      <c r="R849"/>
      <c r="S849"/>
    </row>
    <row r="850" spans="1:19" x14ac:dyDescent="0.25">
      <c r="A850" s="60">
        <v>41125</v>
      </c>
      <c r="B850" s="2">
        <v>0.98443287037037042</v>
      </c>
      <c r="C850" s="33">
        <f t="shared" si="99"/>
        <v>41125.984432870369</v>
      </c>
      <c r="D850" s="33">
        <f t="shared" si="100"/>
        <v>41125.958333333336</v>
      </c>
      <c r="E850" s="37">
        <f t="shared" si="101"/>
        <v>23</v>
      </c>
      <c r="F850" s="33">
        <f t="shared" si="102"/>
        <v>41126</v>
      </c>
      <c r="G850" s="66" t="s">
        <v>16</v>
      </c>
      <c r="H850" s="57">
        <f t="shared" si="104"/>
        <v>1</v>
      </c>
      <c r="I850" s="66">
        <v>4.6500000000000004</v>
      </c>
      <c r="J850" s="66">
        <v>85.7</v>
      </c>
      <c r="K850" s="56">
        <v>1</v>
      </c>
      <c r="L850" s="56">
        <v>2</v>
      </c>
      <c r="M850" s="40">
        <f>VLOOKUP(L850,'Stratification Schemes'!$J$2:$L$3,2,TRUE)</f>
        <v>9.59</v>
      </c>
      <c r="N850" s="40">
        <f>VLOOKUP(L850,'Stratification Schemes'!$J$2:$L$3,3,TRUE)</f>
        <v>10.42</v>
      </c>
      <c r="O850" s="40">
        <f t="shared" si="103"/>
        <v>2</v>
      </c>
      <c r="P850" s="40" t="s">
        <v>38</v>
      </c>
    </row>
    <row r="851" spans="1:19" x14ac:dyDescent="0.25">
      <c r="A851" s="60">
        <v>41125</v>
      </c>
      <c r="B851" s="2">
        <v>0.98443287037037042</v>
      </c>
      <c r="C851" s="33">
        <f t="shared" si="99"/>
        <v>41125.984432870369</v>
      </c>
      <c r="D851" s="33">
        <f t="shared" si="100"/>
        <v>41125.958333333336</v>
      </c>
      <c r="E851" s="37">
        <f t="shared" si="101"/>
        <v>23</v>
      </c>
      <c r="F851" s="33">
        <f t="shared" si="102"/>
        <v>41126</v>
      </c>
      <c r="G851" s="66" t="s">
        <v>16</v>
      </c>
      <c r="H851" s="57">
        <f t="shared" si="104"/>
        <v>1</v>
      </c>
      <c r="I851" s="66">
        <v>3.38</v>
      </c>
      <c r="J851" s="66">
        <v>78.099999999999994</v>
      </c>
      <c r="K851" s="66">
        <v>1</v>
      </c>
      <c r="L851" s="66">
        <v>2</v>
      </c>
      <c r="M851" s="66">
        <f>VLOOKUP(L851,'Stratification Schemes'!$J$2:$L$3,2,TRUE)</f>
        <v>9.59</v>
      </c>
      <c r="N851" s="66">
        <f>VLOOKUP(L851,'Stratification Schemes'!$J$2:$L$3,3,TRUE)</f>
        <v>10.42</v>
      </c>
      <c r="O851" s="66">
        <f t="shared" si="103"/>
        <v>2</v>
      </c>
      <c r="P851" s="66" t="s">
        <v>38</v>
      </c>
    </row>
    <row r="852" spans="1:19" x14ac:dyDescent="0.25">
      <c r="A852" s="60">
        <v>41126</v>
      </c>
      <c r="B852" s="2">
        <v>2.207175925925926E-2</v>
      </c>
      <c r="C852" s="33">
        <f t="shared" ref="C852:C915" si="105">B852+A852</f>
        <v>41126.02207175926</v>
      </c>
      <c r="D852" s="33">
        <f t="shared" si="100"/>
        <v>41126</v>
      </c>
      <c r="E852" s="37">
        <f t="shared" si="101"/>
        <v>0</v>
      </c>
      <c r="F852" s="33">
        <f t="shared" si="102"/>
        <v>41126</v>
      </c>
      <c r="G852" s="66" t="s">
        <v>16</v>
      </c>
      <c r="H852" s="57">
        <f t="shared" si="104"/>
        <v>1</v>
      </c>
      <c r="I852" s="66">
        <v>2.65</v>
      </c>
      <c r="J852" s="66">
        <v>81.599999999999994</v>
      </c>
      <c r="K852" s="66">
        <v>1</v>
      </c>
      <c r="L852" s="66">
        <v>2</v>
      </c>
      <c r="M852" s="66">
        <f>VLOOKUP(L852,'Stratification Schemes'!$J$2:$L$3,2,TRUE)</f>
        <v>9.59</v>
      </c>
      <c r="N852" s="66">
        <f>VLOOKUP(L852,'Stratification Schemes'!$J$2:$L$3,3,TRUE)</f>
        <v>10.42</v>
      </c>
      <c r="O852" s="66">
        <f t="shared" si="103"/>
        <v>2</v>
      </c>
      <c r="P852" s="66" t="s">
        <v>38</v>
      </c>
    </row>
    <row r="853" spans="1:19" x14ac:dyDescent="0.25">
      <c r="A853" s="60">
        <v>41126</v>
      </c>
      <c r="B853" s="2">
        <v>2.2141203703703705E-2</v>
      </c>
      <c r="C853" s="33">
        <f t="shared" si="105"/>
        <v>41126.022141203706</v>
      </c>
      <c r="D853" s="33">
        <f t="shared" si="100"/>
        <v>41126</v>
      </c>
      <c r="E853" s="37">
        <f t="shared" si="101"/>
        <v>0</v>
      </c>
      <c r="F853" s="33">
        <f t="shared" si="102"/>
        <v>41126</v>
      </c>
      <c r="G853" s="66" t="s">
        <v>16</v>
      </c>
      <c r="H853" s="57">
        <f t="shared" si="104"/>
        <v>1</v>
      </c>
      <c r="I853" s="66">
        <v>0</v>
      </c>
      <c r="J853" s="66">
        <v>54.2</v>
      </c>
      <c r="K853" s="56">
        <v>1</v>
      </c>
      <c r="L853" s="56">
        <v>2</v>
      </c>
      <c r="M853" s="40">
        <f>VLOOKUP(L853,'Stratification Schemes'!$J$2:$L$3,2,TRUE)</f>
        <v>9.59</v>
      </c>
      <c r="N853" s="40">
        <f>VLOOKUP(L853,'Stratification Schemes'!$J$2:$L$3,3,TRUE)</f>
        <v>10.42</v>
      </c>
      <c r="O853" s="40">
        <f t="shared" si="103"/>
        <v>2</v>
      </c>
      <c r="P853" s="40" t="s">
        <v>38</v>
      </c>
    </row>
    <row r="854" spans="1:19" x14ac:dyDescent="0.25">
      <c r="A854" s="60">
        <v>41126</v>
      </c>
      <c r="B854" s="2">
        <v>2.2291666666666668E-2</v>
      </c>
      <c r="C854" s="33">
        <f t="shared" si="105"/>
        <v>41126.022291666668</v>
      </c>
      <c r="D854" s="33">
        <f t="shared" si="100"/>
        <v>41126</v>
      </c>
      <c r="E854" s="37">
        <f t="shared" si="101"/>
        <v>0</v>
      </c>
      <c r="F854" s="33">
        <f t="shared" si="102"/>
        <v>41126</v>
      </c>
      <c r="G854" s="66" t="s">
        <v>16</v>
      </c>
      <c r="H854" s="57">
        <f t="shared" si="104"/>
        <v>1</v>
      </c>
      <c r="I854" s="66">
        <v>1.95</v>
      </c>
      <c r="J854" s="66">
        <v>79.900000000000006</v>
      </c>
      <c r="K854" s="56">
        <v>1</v>
      </c>
      <c r="L854" s="56">
        <v>2</v>
      </c>
      <c r="M854" s="40">
        <f>VLOOKUP(L854,'Stratification Schemes'!$J$2:$L$3,2,TRUE)</f>
        <v>9.59</v>
      </c>
      <c r="N854" s="40">
        <f>VLOOKUP(L854,'Stratification Schemes'!$J$2:$L$3,3,TRUE)</f>
        <v>10.42</v>
      </c>
      <c r="O854" s="40">
        <f t="shared" si="103"/>
        <v>2</v>
      </c>
      <c r="P854" s="40" t="s">
        <v>38</v>
      </c>
    </row>
    <row r="855" spans="1:19" x14ac:dyDescent="0.25">
      <c r="A855" s="60">
        <v>41126</v>
      </c>
      <c r="B855" s="2">
        <v>2.2916666666666669E-2</v>
      </c>
      <c r="C855" s="33">
        <f t="shared" si="105"/>
        <v>41126.022916666669</v>
      </c>
      <c r="D855" s="33">
        <f t="shared" si="100"/>
        <v>41126</v>
      </c>
      <c r="E855" s="37">
        <f t="shared" si="101"/>
        <v>0</v>
      </c>
      <c r="F855" s="33">
        <f t="shared" si="102"/>
        <v>41126</v>
      </c>
      <c r="G855" s="66" t="s">
        <v>52</v>
      </c>
      <c r="H855" s="57">
        <f t="shared" si="104"/>
        <v>-1</v>
      </c>
      <c r="I855" s="66">
        <v>6.74</v>
      </c>
      <c r="J855" s="66">
        <v>68</v>
      </c>
      <c r="K855" s="56">
        <v>1</v>
      </c>
      <c r="L855" s="56">
        <v>2</v>
      </c>
      <c r="M855" s="40">
        <f>VLOOKUP(L855,'Stratification Schemes'!$J$2:$L$3,2,TRUE)</f>
        <v>9.59</v>
      </c>
      <c r="N855" s="40">
        <f>VLOOKUP(L855,'Stratification Schemes'!$J$2:$L$3,3,TRUE)</f>
        <v>10.42</v>
      </c>
      <c r="O855" s="40">
        <f t="shared" si="103"/>
        <v>-2</v>
      </c>
      <c r="P855" s="40" t="s">
        <v>38</v>
      </c>
    </row>
    <row r="856" spans="1:19" x14ac:dyDescent="0.25">
      <c r="A856" s="60">
        <v>41126</v>
      </c>
      <c r="B856" s="2">
        <v>0.11206018518518518</v>
      </c>
      <c r="C856" s="33">
        <f t="shared" si="105"/>
        <v>41126.112060185187</v>
      </c>
      <c r="D856" s="33">
        <f t="shared" si="100"/>
        <v>41126.083333333336</v>
      </c>
      <c r="E856" s="37">
        <f t="shared" si="101"/>
        <v>2</v>
      </c>
      <c r="F856" s="33">
        <f t="shared" si="102"/>
        <v>41126.125</v>
      </c>
      <c r="G856" s="66" t="s">
        <v>16</v>
      </c>
      <c r="H856" s="57">
        <f t="shared" si="104"/>
        <v>1</v>
      </c>
      <c r="I856" s="66">
        <v>3.62</v>
      </c>
      <c r="J856" s="66">
        <v>81</v>
      </c>
      <c r="K856" s="66">
        <v>1</v>
      </c>
      <c r="L856" s="66">
        <v>2</v>
      </c>
      <c r="M856" s="66">
        <f>VLOOKUP(L856,'Stratification Schemes'!$J$2:$L$3,2,TRUE)</f>
        <v>9.59</v>
      </c>
      <c r="N856" s="66">
        <f>VLOOKUP(L856,'Stratification Schemes'!$J$2:$L$3,3,TRUE)</f>
        <v>10.42</v>
      </c>
      <c r="O856" s="66">
        <f t="shared" si="103"/>
        <v>2</v>
      </c>
      <c r="P856" s="66" t="s">
        <v>38</v>
      </c>
    </row>
    <row r="857" spans="1:19" x14ac:dyDescent="0.25">
      <c r="A857" s="60">
        <v>41126</v>
      </c>
      <c r="B857" s="2">
        <v>0.18887731481481482</v>
      </c>
      <c r="C857" s="33">
        <f t="shared" si="105"/>
        <v>41126.188877314817</v>
      </c>
      <c r="D857" s="33">
        <f t="shared" si="100"/>
        <v>41126.166666666664</v>
      </c>
      <c r="E857" s="37">
        <f t="shared" si="101"/>
        <v>4</v>
      </c>
      <c r="F857" s="33">
        <f t="shared" si="102"/>
        <v>41126.25</v>
      </c>
      <c r="G857" s="66" t="s">
        <v>16</v>
      </c>
      <c r="H857" s="57">
        <f t="shared" si="104"/>
        <v>1</v>
      </c>
      <c r="I857" s="66">
        <v>3.87</v>
      </c>
      <c r="J857" s="66">
        <v>70.5</v>
      </c>
      <c r="K857" s="56">
        <v>1</v>
      </c>
      <c r="L857" s="56">
        <v>2</v>
      </c>
      <c r="M857" s="40">
        <f>VLOOKUP(L857,'Stratification Schemes'!$J$2:$L$3,2,TRUE)</f>
        <v>9.59</v>
      </c>
      <c r="N857" s="40">
        <f>VLOOKUP(L857,'Stratification Schemes'!$J$2:$L$3,3,TRUE)</f>
        <v>10.42</v>
      </c>
      <c r="O857" s="40">
        <f t="shared" si="103"/>
        <v>2</v>
      </c>
      <c r="P857" s="40" t="s">
        <v>38</v>
      </c>
    </row>
    <row r="858" spans="1:19" x14ac:dyDescent="0.25">
      <c r="A858" s="60">
        <v>41126</v>
      </c>
      <c r="B858" s="2">
        <v>0.25230324074074073</v>
      </c>
      <c r="C858" s="33">
        <f t="shared" si="105"/>
        <v>41126.252303240741</v>
      </c>
      <c r="D858" s="33">
        <f t="shared" si="100"/>
        <v>41126.25</v>
      </c>
      <c r="E858" s="37">
        <f t="shared" si="101"/>
        <v>6</v>
      </c>
      <c r="F858" s="33">
        <f t="shared" si="102"/>
        <v>41126.25</v>
      </c>
      <c r="G858" s="66" t="s">
        <v>16</v>
      </c>
      <c r="H858" s="57">
        <f t="shared" si="104"/>
        <v>1</v>
      </c>
      <c r="I858" s="66">
        <v>2.66</v>
      </c>
      <c r="J858" s="66">
        <v>88.5</v>
      </c>
      <c r="K858" s="56">
        <v>1</v>
      </c>
      <c r="L858" s="56">
        <v>2</v>
      </c>
      <c r="M858" s="40">
        <f>VLOOKUP(L858,'Stratification Schemes'!$J$2:$L$3,2,TRUE)</f>
        <v>9.59</v>
      </c>
      <c r="N858" s="40">
        <f>VLOOKUP(L858,'Stratification Schemes'!$J$2:$L$3,3,TRUE)</f>
        <v>10.42</v>
      </c>
      <c r="O858" s="40">
        <f t="shared" si="103"/>
        <v>2</v>
      </c>
      <c r="P858" s="40" t="s">
        <v>38</v>
      </c>
    </row>
    <row r="859" spans="1:19" x14ac:dyDescent="0.25">
      <c r="A859" s="60">
        <v>41126</v>
      </c>
      <c r="B859" s="2">
        <v>0.25447916666666665</v>
      </c>
      <c r="C859" s="33">
        <f t="shared" si="105"/>
        <v>41126.254479166666</v>
      </c>
      <c r="D859" s="33">
        <f t="shared" si="100"/>
        <v>41126.25</v>
      </c>
      <c r="E859" s="37">
        <f t="shared" si="101"/>
        <v>6</v>
      </c>
      <c r="F859" s="33">
        <f t="shared" si="102"/>
        <v>41126.25</v>
      </c>
      <c r="G859" s="66" t="s">
        <v>16</v>
      </c>
      <c r="H859" s="57">
        <f t="shared" si="104"/>
        <v>1</v>
      </c>
      <c r="I859" s="66">
        <v>0</v>
      </c>
      <c r="J859" s="66">
        <v>82.5</v>
      </c>
      <c r="K859" s="56">
        <v>1</v>
      </c>
      <c r="L859" s="56">
        <v>2</v>
      </c>
      <c r="M859" s="40">
        <f>VLOOKUP(L859,'Stratification Schemes'!$J$2:$L$3,2,TRUE)</f>
        <v>9.59</v>
      </c>
      <c r="N859" s="40">
        <f>VLOOKUP(L859,'Stratification Schemes'!$J$2:$L$3,3,TRUE)</f>
        <v>10.42</v>
      </c>
      <c r="O859" s="40">
        <f t="shared" si="103"/>
        <v>2</v>
      </c>
      <c r="P859" s="40" t="s">
        <v>38</v>
      </c>
    </row>
    <row r="860" spans="1:19" x14ac:dyDescent="0.25">
      <c r="A860" s="60">
        <v>41126</v>
      </c>
      <c r="B860" s="2">
        <v>0.25890046296296293</v>
      </c>
      <c r="C860" s="33">
        <f t="shared" si="105"/>
        <v>41126.258900462963</v>
      </c>
      <c r="D860" s="33">
        <f t="shared" si="100"/>
        <v>41126.25</v>
      </c>
      <c r="E860" s="37">
        <f t="shared" si="101"/>
        <v>6</v>
      </c>
      <c r="F860" s="33">
        <f t="shared" si="102"/>
        <v>41126.25</v>
      </c>
      <c r="G860" s="66" t="s">
        <v>16</v>
      </c>
      <c r="H860" s="57">
        <f t="shared" si="104"/>
        <v>1</v>
      </c>
      <c r="I860" s="66">
        <v>2.74</v>
      </c>
      <c r="J860" s="66">
        <v>71.5</v>
      </c>
      <c r="K860" s="56">
        <v>1</v>
      </c>
      <c r="L860" s="56">
        <v>2</v>
      </c>
      <c r="M860" s="40">
        <f>VLOOKUP(L860,'Stratification Schemes'!$J$2:$L$3,2,TRUE)</f>
        <v>9.59</v>
      </c>
      <c r="N860" s="40">
        <f>VLOOKUP(L860,'Stratification Schemes'!$J$2:$L$3,3,TRUE)</f>
        <v>10.42</v>
      </c>
      <c r="O860" s="40">
        <f t="shared" si="103"/>
        <v>2</v>
      </c>
      <c r="P860" s="40" t="s">
        <v>38</v>
      </c>
    </row>
    <row r="861" spans="1:19" x14ac:dyDescent="0.25">
      <c r="A861" s="60">
        <v>41126</v>
      </c>
      <c r="B861" s="2">
        <v>0.27480324074074075</v>
      </c>
      <c r="C861" s="33">
        <f t="shared" si="105"/>
        <v>41126.27480324074</v>
      </c>
      <c r="D861" s="33">
        <f t="shared" si="100"/>
        <v>41126.25</v>
      </c>
      <c r="E861" s="37">
        <f t="shared" si="101"/>
        <v>6</v>
      </c>
      <c r="F861" s="33">
        <f t="shared" si="102"/>
        <v>41126.25</v>
      </c>
      <c r="G861" s="66" t="s">
        <v>16</v>
      </c>
      <c r="H861" s="57">
        <f t="shared" si="104"/>
        <v>1</v>
      </c>
      <c r="I861" s="66">
        <v>3.03</v>
      </c>
      <c r="J861" s="66">
        <v>66</v>
      </c>
      <c r="K861" s="56">
        <v>1</v>
      </c>
      <c r="L861" s="56">
        <v>2</v>
      </c>
      <c r="M861" s="40">
        <f>VLOOKUP(L861,'Stratification Schemes'!$J$2:$L$3,2,TRUE)</f>
        <v>9.59</v>
      </c>
      <c r="N861" s="40">
        <f>VLOOKUP(L861,'Stratification Schemes'!$J$2:$L$3,3,TRUE)</f>
        <v>10.42</v>
      </c>
      <c r="O861" s="40">
        <f t="shared" si="103"/>
        <v>2</v>
      </c>
      <c r="P861" s="40" t="s">
        <v>38</v>
      </c>
    </row>
    <row r="862" spans="1:19" x14ac:dyDescent="0.25">
      <c r="A862" s="60">
        <v>41126</v>
      </c>
      <c r="B862" s="2">
        <v>0.29417824074074073</v>
      </c>
      <c r="C862" s="33">
        <f t="shared" si="105"/>
        <v>41126.294178240743</v>
      </c>
      <c r="D862" s="33">
        <f t="shared" si="100"/>
        <v>41126.291666666664</v>
      </c>
      <c r="E862" s="37">
        <f t="shared" si="101"/>
        <v>7</v>
      </c>
      <c r="F862" s="33">
        <f t="shared" si="102"/>
        <v>41126.25</v>
      </c>
      <c r="G862" s="66" t="s">
        <v>16</v>
      </c>
      <c r="H862" s="57">
        <f t="shared" si="104"/>
        <v>1</v>
      </c>
      <c r="I862" s="66">
        <v>6.06</v>
      </c>
      <c r="J862" s="66">
        <v>73.5</v>
      </c>
      <c r="K862" s="56">
        <v>1</v>
      </c>
      <c r="L862" s="56">
        <v>2</v>
      </c>
      <c r="M862" s="40">
        <f>VLOOKUP(L862,'Stratification Schemes'!$J$2:$L$3,2,TRUE)</f>
        <v>9.59</v>
      </c>
      <c r="N862" s="40">
        <f>VLOOKUP(L862,'Stratification Schemes'!$J$2:$L$3,3,TRUE)</f>
        <v>10.42</v>
      </c>
      <c r="O862" s="40">
        <f t="shared" si="103"/>
        <v>2</v>
      </c>
      <c r="P862" s="40" t="s">
        <v>38</v>
      </c>
    </row>
    <row r="863" spans="1:19" x14ac:dyDescent="0.25">
      <c r="A863" s="60">
        <v>41126</v>
      </c>
      <c r="B863" s="2">
        <v>0.36415509259259254</v>
      </c>
      <c r="C863" s="33">
        <f t="shared" si="105"/>
        <v>41126.364155092589</v>
      </c>
      <c r="D863" s="33">
        <f t="shared" si="100"/>
        <v>41126.333333333336</v>
      </c>
      <c r="E863" s="37">
        <f t="shared" si="101"/>
        <v>8</v>
      </c>
      <c r="F863" s="33">
        <f t="shared" si="102"/>
        <v>41126.375</v>
      </c>
      <c r="G863" s="66" t="s">
        <v>16</v>
      </c>
      <c r="H863" s="57">
        <f t="shared" si="104"/>
        <v>1</v>
      </c>
      <c r="I863" s="66">
        <v>2.12</v>
      </c>
      <c r="J863" s="66">
        <v>65.099999999999994</v>
      </c>
      <c r="K863" s="56">
        <v>1</v>
      </c>
      <c r="L863" s="56">
        <v>2</v>
      </c>
      <c r="M863" s="40">
        <f>VLOOKUP(L863,'Stratification Schemes'!$J$2:$L$3,2,TRUE)</f>
        <v>9.59</v>
      </c>
      <c r="N863" s="40">
        <f>VLOOKUP(L863,'Stratification Schemes'!$J$2:$L$3,3,TRUE)</f>
        <v>10.42</v>
      </c>
      <c r="O863" s="40">
        <f t="shared" si="103"/>
        <v>2</v>
      </c>
      <c r="P863" s="40" t="s">
        <v>38</v>
      </c>
    </row>
    <row r="864" spans="1:19" x14ac:dyDescent="0.25">
      <c r="A864" s="60">
        <v>41126</v>
      </c>
      <c r="B864" s="2">
        <v>0.4210416666666667</v>
      </c>
      <c r="C864" s="33">
        <f t="shared" si="105"/>
        <v>41126.421041666668</v>
      </c>
      <c r="D864" s="33">
        <f t="shared" si="100"/>
        <v>41126.416666666664</v>
      </c>
      <c r="E864" s="37">
        <f t="shared" si="101"/>
        <v>10</v>
      </c>
      <c r="F864" s="33">
        <f t="shared" si="102"/>
        <v>41126.375</v>
      </c>
      <c r="G864" s="66" t="s">
        <v>16</v>
      </c>
      <c r="H864" s="57">
        <f t="shared" si="104"/>
        <v>1</v>
      </c>
      <c r="I864" s="66">
        <v>2.99</v>
      </c>
      <c r="J864" s="66">
        <v>74</v>
      </c>
      <c r="K864" s="66">
        <v>1</v>
      </c>
      <c r="L864" s="66">
        <v>2</v>
      </c>
      <c r="M864" s="66">
        <f>VLOOKUP(L864,'Stratification Schemes'!$J$2:$L$3,2,TRUE)</f>
        <v>9.59</v>
      </c>
      <c r="N864" s="66">
        <f>VLOOKUP(L864,'Stratification Schemes'!$J$2:$L$3,3,TRUE)</f>
        <v>10.42</v>
      </c>
      <c r="O864" s="66">
        <f t="shared" si="103"/>
        <v>2</v>
      </c>
      <c r="P864" s="66" t="s">
        <v>38</v>
      </c>
    </row>
    <row r="865" spans="1:19" x14ac:dyDescent="0.25">
      <c r="A865" s="60">
        <v>41126</v>
      </c>
      <c r="B865" s="2">
        <v>0.43907407407407412</v>
      </c>
      <c r="C865" s="33">
        <f t="shared" si="105"/>
        <v>41126.439074074071</v>
      </c>
      <c r="D865" s="33">
        <f t="shared" si="100"/>
        <v>41126.416666666664</v>
      </c>
      <c r="E865" s="37">
        <f t="shared" si="101"/>
        <v>10</v>
      </c>
      <c r="F865" s="33">
        <f t="shared" si="102"/>
        <v>41126.5</v>
      </c>
      <c r="G865" s="66" t="s">
        <v>16</v>
      </c>
      <c r="H865" s="57">
        <f t="shared" si="104"/>
        <v>1</v>
      </c>
      <c r="I865" s="66">
        <v>2.06</v>
      </c>
      <c r="J865" s="66">
        <v>77</v>
      </c>
      <c r="K865" s="66">
        <v>1</v>
      </c>
      <c r="L865" s="66">
        <v>2</v>
      </c>
      <c r="M865" s="66">
        <f>VLOOKUP(L865,'Stratification Schemes'!$J$2:$L$3,2,TRUE)</f>
        <v>9.59</v>
      </c>
      <c r="N865" s="66">
        <f>VLOOKUP(L865,'Stratification Schemes'!$J$2:$L$3,3,TRUE)</f>
        <v>10.42</v>
      </c>
      <c r="O865" s="66">
        <f t="shared" si="103"/>
        <v>2</v>
      </c>
      <c r="P865" s="66" t="s">
        <v>38</v>
      </c>
    </row>
    <row r="866" spans="1:19" x14ac:dyDescent="0.25">
      <c r="A866" s="60">
        <v>41126</v>
      </c>
      <c r="B866" s="2">
        <v>0.44040509259259258</v>
      </c>
      <c r="C866" s="33">
        <f t="shared" si="105"/>
        <v>41126.440405092595</v>
      </c>
      <c r="D866" s="33">
        <f t="shared" si="100"/>
        <v>41126.416666666664</v>
      </c>
      <c r="E866" s="37">
        <f t="shared" si="101"/>
        <v>10</v>
      </c>
      <c r="F866" s="33">
        <f t="shared" si="102"/>
        <v>41126.5</v>
      </c>
      <c r="G866" s="66" t="s">
        <v>16</v>
      </c>
      <c r="H866" s="57">
        <f t="shared" si="104"/>
        <v>1</v>
      </c>
      <c r="I866" s="66">
        <v>3.41</v>
      </c>
      <c r="J866" s="66">
        <v>77</v>
      </c>
      <c r="K866" s="56">
        <v>1</v>
      </c>
      <c r="L866" s="56">
        <v>2</v>
      </c>
      <c r="M866" s="40">
        <f>VLOOKUP(L866,'Stratification Schemes'!$J$2:$L$3,2,TRUE)</f>
        <v>9.59</v>
      </c>
      <c r="N866" s="40">
        <f>VLOOKUP(L866,'Stratification Schemes'!$J$2:$L$3,3,TRUE)</f>
        <v>10.42</v>
      </c>
      <c r="O866" s="40">
        <f t="shared" si="103"/>
        <v>2</v>
      </c>
      <c r="P866" s="40" t="s">
        <v>38</v>
      </c>
    </row>
    <row r="867" spans="1:19" x14ac:dyDescent="0.25">
      <c r="A867" s="60">
        <v>41126</v>
      </c>
      <c r="B867" s="2">
        <v>0.44064814814814812</v>
      </c>
      <c r="C867" s="33">
        <f t="shared" si="105"/>
        <v>41126.440648148149</v>
      </c>
      <c r="D867" s="33">
        <f t="shared" si="100"/>
        <v>41126.416666666664</v>
      </c>
      <c r="E867" s="37">
        <f t="shared" si="101"/>
        <v>10</v>
      </c>
      <c r="F867" s="33">
        <f t="shared" si="102"/>
        <v>41126.5</v>
      </c>
      <c r="G867" s="66" t="s">
        <v>16</v>
      </c>
      <c r="H867" s="57">
        <f t="shared" si="104"/>
        <v>1</v>
      </c>
      <c r="I867" s="66">
        <v>2.0499999999999998</v>
      </c>
      <c r="J867" s="66">
        <v>76.2</v>
      </c>
      <c r="K867" s="56">
        <v>1</v>
      </c>
      <c r="L867" s="56">
        <v>2</v>
      </c>
      <c r="M867" s="40">
        <f>VLOOKUP(L867,'Stratification Schemes'!$J$2:$L$3,2,TRUE)</f>
        <v>9.59</v>
      </c>
      <c r="N867" s="40">
        <f>VLOOKUP(L867,'Stratification Schemes'!$J$2:$L$3,3,TRUE)</f>
        <v>10.42</v>
      </c>
      <c r="O867" s="40">
        <f t="shared" si="103"/>
        <v>2</v>
      </c>
      <c r="P867" s="40" t="s">
        <v>38</v>
      </c>
    </row>
    <row r="868" spans="1:19" x14ac:dyDescent="0.25">
      <c r="A868" s="60">
        <v>41126</v>
      </c>
      <c r="B868" s="2">
        <v>0.44534722222222217</v>
      </c>
      <c r="C868" s="33">
        <f t="shared" si="105"/>
        <v>41126.445347222223</v>
      </c>
      <c r="D868" s="33">
        <f t="shared" si="100"/>
        <v>41126.416666666664</v>
      </c>
      <c r="E868" s="37">
        <f t="shared" si="101"/>
        <v>10</v>
      </c>
      <c r="F868" s="33">
        <f t="shared" si="102"/>
        <v>41126.5</v>
      </c>
      <c r="G868" s="66" t="s">
        <v>16</v>
      </c>
      <c r="H868" s="57">
        <f t="shared" si="104"/>
        <v>1</v>
      </c>
      <c r="I868" s="66">
        <v>7.15</v>
      </c>
      <c r="J868" s="66">
        <v>67.8</v>
      </c>
      <c r="K868" s="66">
        <v>1</v>
      </c>
      <c r="L868" s="66">
        <v>2</v>
      </c>
      <c r="M868" s="66">
        <f>VLOOKUP(L868,'Stratification Schemes'!$J$2:$L$3,2,TRUE)</f>
        <v>9.59</v>
      </c>
      <c r="N868" s="66">
        <f>VLOOKUP(L868,'Stratification Schemes'!$J$2:$L$3,3,TRUE)</f>
        <v>10.42</v>
      </c>
      <c r="O868" s="66">
        <f t="shared" si="103"/>
        <v>2</v>
      </c>
      <c r="P868" s="66" t="s">
        <v>38</v>
      </c>
    </row>
    <row r="869" spans="1:19" x14ac:dyDescent="0.25">
      <c r="A869" s="60">
        <v>41126</v>
      </c>
      <c r="B869" s="2">
        <v>0.44611111111111112</v>
      </c>
      <c r="C869" s="33">
        <f t="shared" si="105"/>
        <v>41126.446111111109</v>
      </c>
      <c r="D869" s="33">
        <f t="shared" si="100"/>
        <v>41126.416666666664</v>
      </c>
      <c r="E869" s="37">
        <f t="shared" si="101"/>
        <v>10</v>
      </c>
      <c r="F869" s="33">
        <f t="shared" si="102"/>
        <v>41126.5</v>
      </c>
      <c r="G869" s="66" t="s">
        <v>16</v>
      </c>
      <c r="H869" s="57">
        <f t="shared" si="104"/>
        <v>1</v>
      </c>
      <c r="I869" s="66">
        <v>2.27</v>
      </c>
      <c r="J869" s="66">
        <v>80.5</v>
      </c>
      <c r="K869" s="66">
        <v>1</v>
      </c>
      <c r="L869" s="66">
        <v>2</v>
      </c>
      <c r="M869" s="66">
        <f>VLOOKUP(L869,'Stratification Schemes'!$J$2:$L$3,2,TRUE)</f>
        <v>9.59</v>
      </c>
      <c r="N869" s="66">
        <f>VLOOKUP(L869,'Stratification Schemes'!$J$2:$L$3,3,TRUE)</f>
        <v>10.42</v>
      </c>
      <c r="O869" s="66">
        <f t="shared" si="103"/>
        <v>2</v>
      </c>
      <c r="P869" s="66" t="s">
        <v>38</v>
      </c>
    </row>
    <row r="870" spans="1:19" x14ac:dyDescent="0.25">
      <c r="A870" s="60">
        <v>41126</v>
      </c>
      <c r="B870" s="2">
        <v>0.44638888888888889</v>
      </c>
      <c r="C870" s="33">
        <f t="shared" si="105"/>
        <v>41126.446388888886</v>
      </c>
      <c r="D870" s="33">
        <f t="shared" si="100"/>
        <v>41126.416666666664</v>
      </c>
      <c r="E870" s="37">
        <f t="shared" si="101"/>
        <v>10</v>
      </c>
      <c r="F870" s="33">
        <f t="shared" si="102"/>
        <v>41126.5</v>
      </c>
      <c r="G870" s="66" t="s">
        <v>16</v>
      </c>
      <c r="H870" s="57">
        <f t="shared" si="104"/>
        <v>1</v>
      </c>
      <c r="I870" s="66">
        <v>3.26</v>
      </c>
      <c r="J870" s="66">
        <v>85.2</v>
      </c>
      <c r="K870" s="66">
        <v>1</v>
      </c>
      <c r="L870" s="66">
        <v>2</v>
      </c>
      <c r="M870" s="66">
        <f>VLOOKUP(L870,'Stratification Schemes'!$J$2:$L$3,2,TRUE)</f>
        <v>9.59</v>
      </c>
      <c r="N870" s="66">
        <f>VLOOKUP(L870,'Stratification Schemes'!$J$2:$L$3,3,TRUE)</f>
        <v>10.42</v>
      </c>
      <c r="O870" s="66">
        <f t="shared" si="103"/>
        <v>2</v>
      </c>
      <c r="P870" s="66" t="s">
        <v>38</v>
      </c>
    </row>
    <row r="871" spans="1:19" x14ac:dyDescent="0.25">
      <c r="A871" s="60">
        <v>41126</v>
      </c>
      <c r="B871" s="2">
        <v>0.45997685185185189</v>
      </c>
      <c r="C871" s="33">
        <f t="shared" si="105"/>
        <v>41126.459976851853</v>
      </c>
      <c r="D871" s="33">
        <f t="shared" si="100"/>
        <v>41126.458333333336</v>
      </c>
      <c r="E871" s="37">
        <f t="shared" si="101"/>
        <v>11</v>
      </c>
      <c r="F871" s="33">
        <f t="shared" si="102"/>
        <v>41126.5</v>
      </c>
      <c r="G871" s="66" t="s">
        <v>16</v>
      </c>
      <c r="H871" s="57">
        <f t="shared" si="104"/>
        <v>1</v>
      </c>
      <c r="I871" s="66">
        <v>4.93</v>
      </c>
      <c r="J871" s="66">
        <v>53.5</v>
      </c>
      <c r="K871" s="66">
        <v>1</v>
      </c>
      <c r="L871" s="66">
        <v>2</v>
      </c>
      <c r="M871" s="66">
        <f>VLOOKUP(L871,'Stratification Schemes'!$J$2:$L$3,2,TRUE)</f>
        <v>9.59</v>
      </c>
      <c r="N871" s="66">
        <f>VLOOKUP(L871,'Stratification Schemes'!$J$2:$L$3,3,TRUE)</f>
        <v>10.42</v>
      </c>
      <c r="O871" s="66">
        <f t="shared" si="103"/>
        <v>2</v>
      </c>
      <c r="P871" s="66" t="s">
        <v>38</v>
      </c>
    </row>
    <row r="872" spans="1:19" x14ac:dyDescent="0.25">
      <c r="A872" s="60">
        <v>41126</v>
      </c>
      <c r="B872" s="2">
        <v>0.46309027777777773</v>
      </c>
      <c r="C872" s="33">
        <f t="shared" si="105"/>
        <v>41126.463090277779</v>
      </c>
      <c r="D872" s="33">
        <f t="shared" si="100"/>
        <v>41126.458333333336</v>
      </c>
      <c r="E872" s="37">
        <f t="shared" si="101"/>
        <v>11</v>
      </c>
      <c r="F872" s="33">
        <f t="shared" si="102"/>
        <v>41126.5</v>
      </c>
      <c r="G872" s="66" t="s">
        <v>16</v>
      </c>
      <c r="H872" s="57">
        <f t="shared" si="104"/>
        <v>1</v>
      </c>
      <c r="I872" s="66">
        <v>3.65</v>
      </c>
      <c r="J872" s="66">
        <v>63.9</v>
      </c>
      <c r="K872" s="56">
        <v>1</v>
      </c>
      <c r="L872" s="56">
        <v>2</v>
      </c>
      <c r="M872" s="40">
        <f>VLOOKUP(L872,'Stratification Schemes'!$J$2:$L$3,2,TRUE)</f>
        <v>9.59</v>
      </c>
      <c r="N872" s="40">
        <f>VLOOKUP(L872,'Stratification Schemes'!$J$2:$L$3,3,TRUE)</f>
        <v>10.42</v>
      </c>
      <c r="O872" s="40">
        <f t="shared" si="103"/>
        <v>2</v>
      </c>
      <c r="P872" s="40" t="s">
        <v>38</v>
      </c>
    </row>
    <row r="873" spans="1:19" x14ac:dyDescent="0.25">
      <c r="A873" s="60">
        <v>41126</v>
      </c>
      <c r="B873" s="2">
        <v>0.46319444444444446</v>
      </c>
      <c r="C873" s="33">
        <f t="shared" si="105"/>
        <v>41126.463194444441</v>
      </c>
      <c r="D873" s="33">
        <f t="shared" si="100"/>
        <v>41126.458333333336</v>
      </c>
      <c r="E873" s="37">
        <f t="shared" si="101"/>
        <v>11</v>
      </c>
      <c r="F873" s="33">
        <f t="shared" si="102"/>
        <v>41126.5</v>
      </c>
      <c r="G873" s="66" t="s">
        <v>16</v>
      </c>
      <c r="H873" s="57">
        <f t="shared" si="104"/>
        <v>1</v>
      </c>
      <c r="I873" s="66">
        <v>2.2000000000000002</v>
      </c>
      <c r="J873" s="66">
        <v>73</v>
      </c>
      <c r="K873" s="56">
        <v>1</v>
      </c>
      <c r="L873" s="56">
        <v>2</v>
      </c>
      <c r="M873" s="40">
        <f>VLOOKUP(L873,'Stratification Schemes'!$J$2:$L$3,2,TRUE)</f>
        <v>9.59</v>
      </c>
      <c r="N873" s="40">
        <f>VLOOKUP(L873,'Stratification Schemes'!$J$2:$L$3,3,TRUE)</f>
        <v>10.42</v>
      </c>
      <c r="O873" s="40">
        <f t="shared" si="103"/>
        <v>2</v>
      </c>
      <c r="P873" s="40" t="s">
        <v>38</v>
      </c>
      <c r="Q873"/>
      <c r="R873"/>
      <c r="S873"/>
    </row>
    <row r="874" spans="1:19" x14ac:dyDescent="0.25">
      <c r="A874" s="60">
        <v>41126</v>
      </c>
      <c r="B874" s="2">
        <v>0.46591435185185182</v>
      </c>
      <c r="C874" s="33">
        <f t="shared" si="105"/>
        <v>41126.465914351851</v>
      </c>
      <c r="D874" s="33">
        <f t="shared" si="100"/>
        <v>41126.458333333336</v>
      </c>
      <c r="E874" s="37">
        <f t="shared" si="101"/>
        <v>11</v>
      </c>
      <c r="F874" s="33">
        <f t="shared" si="102"/>
        <v>41126.5</v>
      </c>
      <c r="G874" s="66" t="s">
        <v>16</v>
      </c>
      <c r="H874" s="57">
        <f t="shared" si="104"/>
        <v>1</v>
      </c>
      <c r="I874" s="66">
        <v>2.2599999999999998</v>
      </c>
      <c r="J874" s="66">
        <v>104</v>
      </c>
      <c r="K874" s="66">
        <v>1</v>
      </c>
      <c r="L874" s="66">
        <v>2</v>
      </c>
      <c r="M874" s="66">
        <f>VLOOKUP(L874,'Stratification Schemes'!$J$2:$L$3,2,TRUE)</f>
        <v>9.59</v>
      </c>
      <c r="N874" s="66">
        <f>VLOOKUP(L874,'Stratification Schemes'!$J$2:$L$3,3,TRUE)</f>
        <v>10.42</v>
      </c>
      <c r="O874" s="66">
        <f t="shared" si="103"/>
        <v>2</v>
      </c>
      <c r="P874" s="66" t="s">
        <v>38</v>
      </c>
    </row>
    <row r="875" spans="1:19" x14ac:dyDescent="0.25">
      <c r="A875" s="60">
        <v>41126</v>
      </c>
      <c r="B875" s="2">
        <v>0.46687499999999998</v>
      </c>
      <c r="C875" s="33">
        <f t="shared" si="105"/>
        <v>41126.466874999998</v>
      </c>
      <c r="D875" s="33">
        <f t="shared" si="100"/>
        <v>41126.458333333336</v>
      </c>
      <c r="E875" s="37">
        <f t="shared" si="101"/>
        <v>11</v>
      </c>
      <c r="F875" s="33">
        <f t="shared" si="102"/>
        <v>41126.5</v>
      </c>
      <c r="G875" s="66" t="s">
        <v>16</v>
      </c>
      <c r="H875" s="57">
        <f t="shared" si="104"/>
        <v>1</v>
      </c>
      <c r="I875" s="66">
        <v>2.96</v>
      </c>
      <c r="J875" s="66">
        <v>86.2</v>
      </c>
      <c r="K875" s="56">
        <v>1</v>
      </c>
      <c r="L875" s="56">
        <v>2</v>
      </c>
      <c r="M875" s="40">
        <f>VLOOKUP(L875,'Stratification Schemes'!$J$2:$L$3,2,TRUE)</f>
        <v>9.59</v>
      </c>
      <c r="N875" s="40">
        <f>VLOOKUP(L875,'Stratification Schemes'!$J$2:$L$3,3,TRUE)</f>
        <v>10.42</v>
      </c>
      <c r="O875" s="40">
        <f t="shared" si="103"/>
        <v>2</v>
      </c>
      <c r="P875" s="40" t="s">
        <v>38</v>
      </c>
    </row>
    <row r="876" spans="1:19" x14ac:dyDescent="0.25">
      <c r="A876" s="60">
        <v>41126</v>
      </c>
      <c r="B876" s="2">
        <v>0.48545138888888889</v>
      </c>
      <c r="C876" s="33">
        <f t="shared" si="105"/>
        <v>41126.485451388886</v>
      </c>
      <c r="D876" s="33">
        <f t="shared" si="100"/>
        <v>41126.458333333336</v>
      </c>
      <c r="E876" s="37">
        <f t="shared" si="101"/>
        <v>11</v>
      </c>
      <c r="F876" s="33">
        <f t="shared" si="102"/>
        <v>41126.5</v>
      </c>
      <c r="G876" s="66" t="s">
        <v>16</v>
      </c>
      <c r="H876" s="57">
        <f t="shared" si="104"/>
        <v>1</v>
      </c>
      <c r="I876" s="66">
        <v>3.19</v>
      </c>
      <c r="J876" s="66">
        <v>73.400000000000006</v>
      </c>
      <c r="K876" s="56">
        <v>1</v>
      </c>
      <c r="L876" s="56">
        <v>2</v>
      </c>
      <c r="M876" s="40">
        <f>VLOOKUP(L876,'Stratification Schemes'!$J$2:$L$3,2,TRUE)</f>
        <v>9.59</v>
      </c>
      <c r="N876" s="40">
        <f>VLOOKUP(L876,'Stratification Schemes'!$J$2:$L$3,3,TRUE)</f>
        <v>10.42</v>
      </c>
      <c r="O876" s="40">
        <f t="shared" si="103"/>
        <v>2</v>
      </c>
      <c r="P876" s="40" t="s">
        <v>38</v>
      </c>
    </row>
    <row r="877" spans="1:19" x14ac:dyDescent="0.25">
      <c r="A877" s="60">
        <v>41126</v>
      </c>
      <c r="B877" s="2">
        <v>0.4889236111111111</v>
      </c>
      <c r="C877" s="33">
        <f t="shared" si="105"/>
        <v>41126.488923611112</v>
      </c>
      <c r="D877" s="33">
        <f t="shared" si="100"/>
        <v>41126.458333333336</v>
      </c>
      <c r="E877" s="37">
        <f t="shared" si="101"/>
        <v>11</v>
      </c>
      <c r="F877" s="33">
        <f t="shared" si="102"/>
        <v>41126.5</v>
      </c>
      <c r="G877" s="66" t="s">
        <v>16</v>
      </c>
      <c r="H877" s="57">
        <f t="shared" si="104"/>
        <v>1</v>
      </c>
      <c r="I877" s="66">
        <v>2.56</v>
      </c>
      <c r="J877" s="66">
        <v>83.6</v>
      </c>
      <c r="K877" s="56">
        <v>1</v>
      </c>
      <c r="L877" s="56">
        <v>2</v>
      </c>
      <c r="M877" s="40">
        <f>VLOOKUP(L877,'Stratification Schemes'!$J$2:$L$3,2,TRUE)</f>
        <v>9.59</v>
      </c>
      <c r="N877" s="40">
        <f>VLOOKUP(L877,'Stratification Schemes'!$J$2:$L$3,3,TRUE)</f>
        <v>10.42</v>
      </c>
      <c r="O877" s="40">
        <f t="shared" si="103"/>
        <v>2</v>
      </c>
      <c r="P877" s="40" t="s">
        <v>38</v>
      </c>
    </row>
    <row r="878" spans="1:19" x14ac:dyDescent="0.25">
      <c r="A878" s="60">
        <v>41126</v>
      </c>
      <c r="B878" s="2">
        <v>0.50089120370370377</v>
      </c>
      <c r="C878" s="33">
        <f t="shared" si="105"/>
        <v>41126.500891203701</v>
      </c>
      <c r="D878" s="33">
        <f t="shared" si="100"/>
        <v>41126.5</v>
      </c>
      <c r="E878" s="37">
        <f t="shared" si="101"/>
        <v>12</v>
      </c>
      <c r="F878" s="33">
        <f t="shared" si="102"/>
        <v>41126.5</v>
      </c>
      <c r="G878" s="66" t="s">
        <v>16</v>
      </c>
      <c r="H878" s="57">
        <f t="shared" si="104"/>
        <v>1</v>
      </c>
      <c r="I878" s="66">
        <v>3.28</v>
      </c>
      <c r="J878" s="66">
        <v>81.900000000000006</v>
      </c>
      <c r="K878" s="56">
        <v>1</v>
      </c>
      <c r="L878" s="56">
        <v>2</v>
      </c>
      <c r="M878" s="40">
        <f>VLOOKUP(L878,'Stratification Schemes'!$J$2:$L$3,2,TRUE)</f>
        <v>9.59</v>
      </c>
      <c r="N878" s="40">
        <f>VLOOKUP(L878,'Stratification Schemes'!$J$2:$L$3,3,TRUE)</f>
        <v>10.42</v>
      </c>
      <c r="O878" s="40">
        <f t="shared" si="103"/>
        <v>2</v>
      </c>
      <c r="P878" s="40" t="s">
        <v>38</v>
      </c>
    </row>
    <row r="879" spans="1:19" x14ac:dyDescent="0.25">
      <c r="A879" s="60">
        <v>41126</v>
      </c>
      <c r="B879" s="2">
        <v>0.50479166666666664</v>
      </c>
      <c r="C879" s="33">
        <f t="shared" si="105"/>
        <v>41126.504791666666</v>
      </c>
      <c r="D879" s="33">
        <f t="shared" si="100"/>
        <v>41126.5</v>
      </c>
      <c r="E879" s="37">
        <f t="shared" si="101"/>
        <v>12</v>
      </c>
      <c r="F879" s="33">
        <f t="shared" si="102"/>
        <v>41126.5</v>
      </c>
      <c r="G879" s="66" t="s">
        <v>16</v>
      </c>
      <c r="H879" s="57">
        <f t="shared" si="104"/>
        <v>1</v>
      </c>
      <c r="I879" s="66">
        <v>1.93</v>
      </c>
      <c r="J879" s="66">
        <v>99</v>
      </c>
      <c r="K879" s="56">
        <v>1</v>
      </c>
      <c r="L879" s="56">
        <v>2</v>
      </c>
      <c r="M879" s="40">
        <f>VLOOKUP(L879,'Stratification Schemes'!$J$2:$L$3,2,TRUE)</f>
        <v>9.59</v>
      </c>
      <c r="N879" s="40">
        <f>VLOOKUP(L879,'Stratification Schemes'!$J$2:$L$3,3,TRUE)</f>
        <v>10.42</v>
      </c>
      <c r="O879" s="40">
        <f t="shared" si="103"/>
        <v>2</v>
      </c>
      <c r="P879" s="40" t="s">
        <v>38</v>
      </c>
    </row>
    <row r="880" spans="1:19" x14ac:dyDescent="0.25">
      <c r="A880" s="60">
        <v>41126</v>
      </c>
      <c r="B880" s="2">
        <v>0.50996527777777778</v>
      </c>
      <c r="C880" s="33">
        <f t="shared" si="105"/>
        <v>41126.509965277779</v>
      </c>
      <c r="D880" s="33">
        <f t="shared" si="100"/>
        <v>41126.5</v>
      </c>
      <c r="E880" s="37">
        <f t="shared" si="101"/>
        <v>12</v>
      </c>
      <c r="F880" s="33">
        <f t="shared" si="102"/>
        <v>41126.5</v>
      </c>
      <c r="G880" s="66" t="s">
        <v>16</v>
      </c>
      <c r="H880" s="57">
        <f t="shared" si="104"/>
        <v>1</v>
      </c>
      <c r="I880" s="66">
        <v>3.65</v>
      </c>
      <c r="J880" s="66">
        <v>77.400000000000006</v>
      </c>
      <c r="K880" s="56">
        <v>1</v>
      </c>
      <c r="L880" s="56">
        <v>2</v>
      </c>
      <c r="M880" s="40">
        <f>VLOOKUP(L880,'Stratification Schemes'!$J$2:$L$3,2,TRUE)</f>
        <v>9.59</v>
      </c>
      <c r="N880" s="40">
        <f>VLOOKUP(L880,'Stratification Schemes'!$J$2:$L$3,3,TRUE)</f>
        <v>10.42</v>
      </c>
      <c r="O880" s="40">
        <f t="shared" si="103"/>
        <v>2</v>
      </c>
      <c r="P880" s="40" t="s">
        <v>38</v>
      </c>
    </row>
    <row r="881" spans="1:19" x14ac:dyDescent="0.25">
      <c r="A881" s="59">
        <v>41126</v>
      </c>
      <c r="B881" s="2">
        <v>0.54362268518518519</v>
      </c>
      <c r="C881" s="33">
        <f t="shared" si="105"/>
        <v>41126.543622685182</v>
      </c>
      <c r="D881" s="33">
        <f t="shared" si="100"/>
        <v>41126.541666666664</v>
      </c>
      <c r="E881" s="37">
        <f t="shared" si="101"/>
        <v>13</v>
      </c>
      <c r="F881" s="33">
        <f t="shared" si="102"/>
        <v>41126.5</v>
      </c>
      <c r="G881" s="39" t="s">
        <v>16</v>
      </c>
      <c r="H881" s="57">
        <f t="shared" si="104"/>
        <v>1</v>
      </c>
      <c r="I881" s="66">
        <v>2.21</v>
      </c>
      <c r="J881" s="66">
        <v>83.5</v>
      </c>
      <c r="K881" s="56">
        <v>1</v>
      </c>
      <c r="L881" s="56">
        <v>2</v>
      </c>
      <c r="M881" s="40">
        <f>VLOOKUP(L881,'Stratification Schemes'!$J$2:$L$3,2,TRUE)</f>
        <v>9.59</v>
      </c>
      <c r="N881" s="40">
        <f>VLOOKUP(L881,'Stratification Schemes'!$J$2:$L$3,3,TRUE)</f>
        <v>10.42</v>
      </c>
      <c r="O881" s="40">
        <f t="shared" si="103"/>
        <v>2</v>
      </c>
      <c r="P881" s="40" t="s">
        <v>38</v>
      </c>
    </row>
    <row r="882" spans="1:19" x14ac:dyDescent="0.25">
      <c r="A882" s="59">
        <v>41126</v>
      </c>
      <c r="B882" s="2">
        <v>0.54369212962962965</v>
      </c>
      <c r="C882" s="33">
        <f t="shared" si="105"/>
        <v>41126.543692129628</v>
      </c>
      <c r="D882" s="33">
        <f t="shared" si="100"/>
        <v>41126.541666666664</v>
      </c>
      <c r="E882" s="37">
        <f t="shared" si="101"/>
        <v>13</v>
      </c>
      <c r="F882" s="33">
        <f t="shared" si="102"/>
        <v>41126.5</v>
      </c>
      <c r="G882" s="39" t="s">
        <v>16</v>
      </c>
      <c r="H882" s="57">
        <f t="shared" si="104"/>
        <v>1</v>
      </c>
      <c r="I882" s="66">
        <v>8.02</v>
      </c>
      <c r="J882" s="66">
        <v>89.3</v>
      </c>
      <c r="K882" s="56">
        <v>1</v>
      </c>
      <c r="L882" s="56">
        <v>2</v>
      </c>
      <c r="M882" s="40">
        <f>VLOOKUP(L882,'Stratification Schemes'!$J$2:$L$3,2,TRUE)</f>
        <v>9.59</v>
      </c>
      <c r="N882" s="40">
        <f>VLOOKUP(L882,'Stratification Schemes'!$J$2:$L$3,3,TRUE)</f>
        <v>10.42</v>
      </c>
      <c r="O882" s="40">
        <f t="shared" si="103"/>
        <v>2</v>
      </c>
      <c r="P882" s="40" t="s">
        <v>38</v>
      </c>
    </row>
    <row r="883" spans="1:19" x14ac:dyDescent="0.25">
      <c r="A883" s="59">
        <v>41126</v>
      </c>
      <c r="B883" s="2">
        <v>0.54546296296296293</v>
      </c>
      <c r="C883" s="33">
        <f t="shared" si="105"/>
        <v>41126.54546296296</v>
      </c>
      <c r="D883" s="33">
        <f t="shared" si="100"/>
        <v>41126.541666666664</v>
      </c>
      <c r="E883" s="37">
        <f t="shared" si="101"/>
        <v>13</v>
      </c>
      <c r="F883" s="33">
        <f t="shared" si="102"/>
        <v>41126.5</v>
      </c>
      <c r="G883" s="39" t="s">
        <v>16</v>
      </c>
      <c r="H883" s="57">
        <f t="shared" si="104"/>
        <v>1</v>
      </c>
      <c r="I883" s="66">
        <v>2.2000000000000002</v>
      </c>
      <c r="J883" s="66">
        <v>78.099999999999994</v>
      </c>
      <c r="K883" s="66">
        <v>1</v>
      </c>
      <c r="L883" s="66">
        <v>2</v>
      </c>
      <c r="M883" s="66">
        <f>VLOOKUP(L883,'Stratification Schemes'!$J$2:$L$3,2,TRUE)</f>
        <v>9.59</v>
      </c>
      <c r="N883" s="66">
        <f>VLOOKUP(L883,'Stratification Schemes'!$J$2:$L$3,3,TRUE)</f>
        <v>10.42</v>
      </c>
      <c r="O883" s="66">
        <f t="shared" si="103"/>
        <v>2</v>
      </c>
      <c r="P883" s="66" t="s">
        <v>38</v>
      </c>
    </row>
    <row r="884" spans="1:19" x14ac:dyDescent="0.25">
      <c r="A884" s="59">
        <v>41126</v>
      </c>
      <c r="B884" s="2">
        <v>0.54615740740740748</v>
      </c>
      <c r="C884" s="33">
        <f t="shared" si="105"/>
        <v>41126.546157407407</v>
      </c>
      <c r="D884" s="33">
        <f t="shared" si="100"/>
        <v>41126.541666666664</v>
      </c>
      <c r="E884" s="37">
        <f t="shared" si="101"/>
        <v>13</v>
      </c>
      <c r="F884" s="33">
        <f t="shared" si="102"/>
        <v>41126.5</v>
      </c>
      <c r="G884" s="39" t="s">
        <v>16</v>
      </c>
      <c r="H884" s="57">
        <f t="shared" si="104"/>
        <v>1</v>
      </c>
      <c r="I884" s="66">
        <v>2.16</v>
      </c>
      <c r="J884" s="66">
        <v>76</v>
      </c>
      <c r="K884" s="66">
        <v>1</v>
      </c>
      <c r="L884" s="66">
        <v>2</v>
      </c>
      <c r="M884" s="66">
        <f>VLOOKUP(L884,'Stratification Schemes'!$J$2:$L$3,2,TRUE)</f>
        <v>9.59</v>
      </c>
      <c r="N884" s="66">
        <f>VLOOKUP(L884,'Stratification Schemes'!$J$2:$L$3,3,TRUE)</f>
        <v>10.42</v>
      </c>
      <c r="O884" s="66">
        <f t="shared" si="103"/>
        <v>2</v>
      </c>
      <c r="P884" s="66" t="s">
        <v>38</v>
      </c>
    </row>
    <row r="885" spans="1:19" x14ac:dyDescent="0.25">
      <c r="A885" s="59">
        <v>41126</v>
      </c>
      <c r="B885" s="2">
        <v>0.55041666666666667</v>
      </c>
      <c r="C885" s="33">
        <f t="shared" si="105"/>
        <v>41126.550416666665</v>
      </c>
      <c r="D885" s="33">
        <f t="shared" si="100"/>
        <v>41126.541666666664</v>
      </c>
      <c r="E885" s="37">
        <f t="shared" si="101"/>
        <v>13</v>
      </c>
      <c r="F885" s="33">
        <f t="shared" si="102"/>
        <v>41126.5</v>
      </c>
      <c r="G885" s="39" t="s">
        <v>16</v>
      </c>
      <c r="H885" s="57">
        <f t="shared" si="104"/>
        <v>1</v>
      </c>
      <c r="I885" s="66">
        <v>7.11</v>
      </c>
      <c r="J885" s="66">
        <v>84.2</v>
      </c>
      <c r="K885" s="56">
        <v>1</v>
      </c>
      <c r="L885" s="56">
        <v>2</v>
      </c>
      <c r="M885" s="40">
        <f>VLOOKUP(L885,'Stratification Schemes'!$J$2:$L$3,2,TRUE)</f>
        <v>9.59</v>
      </c>
      <c r="N885" s="40">
        <f>VLOOKUP(L885,'Stratification Schemes'!$J$2:$L$3,3,TRUE)</f>
        <v>10.42</v>
      </c>
      <c r="O885" s="40">
        <f t="shared" si="103"/>
        <v>2</v>
      </c>
      <c r="P885" s="40" t="s">
        <v>38</v>
      </c>
    </row>
    <row r="886" spans="1:19" x14ac:dyDescent="0.25">
      <c r="A886" s="59">
        <v>41126</v>
      </c>
      <c r="B886" s="2">
        <v>0.56410879629629629</v>
      </c>
      <c r="C886" s="33">
        <f t="shared" si="105"/>
        <v>41126.564108796294</v>
      </c>
      <c r="D886" s="33">
        <f t="shared" si="100"/>
        <v>41126.541666666664</v>
      </c>
      <c r="E886" s="37">
        <f t="shared" si="101"/>
        <v>13</v>
      </c>
      <c r="F886" s="33">
        <f t="shared" si="102"/>
        <v>41126.625</v>
      </c>
      <c r="G886" s="39" t="s">
        <v>16</v>
      </c>
      <c r="H886" s="57">
        <f t="shared" si="104"/>
        <v>1</v>
      </c>
      <c r="I886" s="66">
        <v>1.95</v>
      </c>
      <c r="J886" s="66">
        <v>98.2</v>
      </c>
      <c r="K886" s="56">
        <v>1</v>
      </c>
      <c r="L886" s="56">
        <v>2</v>
      </c>
      <c r="M886" s="40">
        <f>VLOOKUP(L886,'Stratification Schemes'!$J$2:$L$3,2,TRUE)</f>
        <v>9.59</v>
      </c>
      <c r="N886" s="40">
        <f>VLOOKUP(L886,'Stratification Schemes'!$J$2:$L$3,3,TRUE)</f>
        <v>10.42</v>
      </c>
      <c r="O886" s="40">
        <f t="shared" si="103"/>
        <v>2</v>
      </c>
      <c r="P886" s="40" t="s">
        <v>38</v>
      </c>
      <c r="Q886"/>
      <c r="R886"/>
      <c r="S886"/>
    </row>
    <row r="887" spans="1:19" x14ac:dyDescent="0.25">
      <c r="A887" s="59">
        <v>41126</v>
      </c>
      <c r="B887" s="2">
        <v>0.56412037037037044</v>
      </c>
      <c r="C887" s="33">
        <f t="shared" si="105"/>
        <v>41126.564120370371</v>
      </c>
      <c r="D887" s="33">
        <f t="shared" si="100"/>
        <v>41126.541666666664</v>
      </c>
      <c r="E887" s="37">
        <f t="shared" si="101"/>
        <v>13</v>
      </c>
      <c r="F887" s="33">
        <f t="shared" si="102"/>
        <v>41126.625</v>
      </c>
      <c r="G887" s="39" t="s">
        <v>16</v>
      </c>
      <c r="H887" s="57">
        <f t="shared" si="104"/>
        <v>1</v>
      </c>
      <c r="I887" s="66">
        <v>3.67</v>
      </c>
      <c r="J887" s="66">
        <v>64.400000000000006</v>
      </c>
      <c r="K887" s="56">
        <v>1</v>
      </c>
      <c r="L887" s="56">
        <v>2</v>
      </c>
      <c r="M887" s="40">
        <f>VLOOKUP(L887,'Stratification Schemes'!$J$2:$L$3,2,TRUE)</f>
        <v>9.59</v>
      </c>
      <c r="N887" s="40">
        <f>VLOOKUP(L887,'Stratification Schemes'!$J$2:$L$3,3,TRUE)</f>
        <v>10.42</v>
      </c>
      <c r="O887" s="40">
        <f t="shared" si="103"/>
        <v>2</v>
      </c>
      <c r="P887" s="40" t="s">
        <v>38</v>
      </c>
    </row>
    <row r="888" spans="1:19" x14ac:dyDescent="0.25">
      <c r="A888" s="59">
        <v>41126</v>
      </c>
      <c r="B888" s="2">
        <v>0.57004629629629633</v>
      </c>
      <c r="C888" s="33">
        <f t="shared" si="105"/>
        <v>41126.5700462963</v>
      </c>
      <c r="D888" s="33">
        <f t="shared" si="100"/>
        <v>41126.541666666664</v>
      </c>
      <c r="E888" s="37">
        <f t="shared" si="101"/>
        <v>13</v>
      </c>
      <c r="F888" s="33">
        <f t="shared" si="102"/>
        <v>41126.625</v>
      </c>
      <c r="G888" s="39" t="s">
        <v>16</v>
      </c>
      <c r="H888" s="57">
        <f t="shared" si="104"/>
        <v>1</v>
      </c>
      <c r="I888" s="66">
        <v>2.88</v>
      </c>
      <c r="J888" s="66">
        <v>83</v>
      </c>
      <c r="K888" s="56">
        <v>1</v>
      </c>
      <c r="L888" s="56">
        <v>2</v>
      </c>
      <c r="M888" s="40">
        <f>VLOOKUP(L888,'Stratification Schemes'!$J$2:$L$3,2,TRUE)</f>
        <v>9.59</v>
      </c>
      <c r="N888" s="40">
        <f>VLOOKUP(L888,'Stratification Schemes'!$J$2:$L$3,3,TRUE)</f>
        <v>10.42</v>
      </c>
      <c r="O888" s="40">
        <f t="shared" si="103"/>
        <v>2</v>
      </c>
      <c r="P888" s="40" t="s">
        <v>38</v>
      </c>
    </row>
    <row r="889" spans="1:19" x14ac:dyDescent="0.25">
      <c r="A889" s="59">
        <v>41126</v>
      </c>
      <c r="B889" s="2">
        <v>0.58635416666666662</v>
      </c>
      <c r="C889" s="33">
        <f t="shared" si="105"/>
        <v>41126.586354166669</v>
      </c>
      <c r="D889" s="33">
        <f t="shared" si="100"/>
        <v>41126.583333333336</v>
      </c>
      <c r="E889" s="37">
        <f t="shared" si="101"/>
        <v>14</v>
      </c>
      <c r="F889" s="33">
        <f t="shared" si="102"/>
        <v>41126.625</v>
      </c>
      <c r="G889" s="39" t="s">
        <v>16</v>
      </c>
      <c r="H889" s="57">
        <f t="shared" si="104"/>
        <v>1</v>
      </c>
      <c r="I889" s="66">
        <v>1.68</v>
      </c>
      <c r="J889" s="66">
        <v>77.8</v>
      </c>
      <c r="K889" s="56">
        <v>1</v>
      </c>
      <c r="L889" s="56">
        <v>2</v>
      </c>
      <c r="M889" s="40">
        <f>VLOOKUP(L889,'Stratification Schemes'!$J$2:$L$3,2,TRUE)</f>
        <v>9.59</v>
      </c>
      <c r="N889" s="40">
        <f>VLOOKUP(L889,'Stratification Schemes'!$J$2:$L$3,3,TRUE)</f>
        <v>10.42</v>
      </c>
      <c r="O889" s="40">
        <f t="shared" si="103"/>
        <v>2</v>
      </c>
      <c r="P889" s="40" t="s">
        <v>38</v>
      </c>
    </row>
    <row r="890" spans="1:19" x14ac:dyDescent="0.25">
      <c r="A890" s="59">
        <v>41126</v>
      </c>
      <c r="B890" s="2">
        <v>0.58728009259259262</v>
      </c>
      <c r="C890" s="33">
        <f t="shared" si="105"/>
        <v>41126.587280092594</v>
      </c>
      <c r="D890" s="33">
        <f t="shared" si="100"/>
        <v>41126.583333333336</v>
      </c>
      <c r="E890" s="37">
        <f t="shared" si="101"/>
        <v>14</v>
      </c>
      <c r="F890" s="33">
        <f t="shared" si="102"/>
        <v>41126.625</v>
      </c>
      <c r="G890" s="39" t="s">
        <v>16</v>
      </c>
      <c r="H890" s="57">
        <f t="shared" si="104"/>
        <v>1</v>
      </c>
      <c r="I890" s="66">
        <v>2.84</v>
      </c>
      <c r="J890" s="66">
        <v>84.8</v>
      </c>
      <c r="K890" s="66">
        <v>1</v>
      </c>
      <c r="L890" s="66">
        <v>2</v>
      </c>
      <c r="M890" s="66">
        <f>VLOOKUP(L890,'Stratification Schemes'!$J$2:$L$3,2,TRUE)</f>
        <v>9.59</v>
      </c>
      <c r="N890" s="66">
        <f>VLOOKUP(L890,'Stratification Schemes'!$J$2:$L$3,3,TRUE)</f>
        <v>10.42</v>
      </c>
      <c r="O890" s="66">
        <f t="shared" si="103"/>
        <v>2</v>
      </c>
      <c r="P890" s="66" t="s">
        <v>38</v>
      </c>
    </row>
    <row r="891" spans="1:19" x14ac:dyDescent="0.25">
      <c r="A891" s="59">
        <v>41126</v>
      </c>
      <c r="B891" s="2">
        <v>0.58863425925925927</v>
      </c>
      <c r="C891" s="33">
        <f t="shared" si="105"/>
        <v>41126.588634259257</v>
      </c>
      <c r="D891" s="33">
        <f t="shared" si="100"/>
        <v>41126.583333333336</v>
      </c>
      <c r="E891" s="37">
        <f t="shared" si="101"/>
        <v>14</v>
      </c>
      <c r="F891" s="33">
        <f t="shared" si="102"/>
        <v>41126.625</v>
      </c>
      <c r="G891" s="39" t="s">
        <v>16</v>
      </c>
      <c r="H891" s="57">
        <f t="shared" si="104"/>
        <v>1</v>
      </c>
      <c r="I891" s="66">
        <v>5.61</v>
      </c>
      <c r="J891" s="66">
        <v>70.5</v>
      </c>
      <c r="K891" s="66">
        <v>1</v>
      </c>
      <c r="L891" s="66">
        <v>2</v>
      </c>
      <c r="M891" s="66">
        <f>VLOOKUP(L891,'Stratification Schemes'!$J$2:$L$3,2,TRUE)</f>
        <v>9.59</v>
      </c>
      <c r="N891" s="66">
        <f>VLOOKUP(L891,'Stratification Schemes'!$J$2:$L$3,3,TRUE)</f>
        <v>10.42</v>
      </c>
      <c r="O891" s="66">
        <f t="shared" si="103"/>
        <v>2</v>
      </c>
      <c r="P891" s="66" t="s">
        <v>38</v>
      </c>
    </row>
    <row r="892" spans="1:19" x14ac:dyDescent="0.25">
      <c r="A892" s="59">
        <v>41126</v>
      </c>
      <c r="B892" s="2">
        <v>0.58931712962962968</v>
      </c>
      <c r="C892" s="33">
        <f t="shared" si="105"/>
        <v>41126.589317129627</v>
      </c>
      <c r="D892" s="33">
        <f t="shared" si="100"/>
        <v>41126.583333333336</v>
      </c>
      <c r="E892" s="37">
        <f t="shared" si="101"/>
        <v>14</v>
      </c>
      <c r="F892" s="33">
        <f t="shared" si="102"/>
        <v>41126.625</v>
      </c>
      <c r="G892" s="39" t="s">
        <v>16</v>
      </c>
      <c r="H892" s="57">
        <f t="shared" si="104"/>
        <v>1</v>
      </c>
      <c r="I892" s="66">
        <v>2.69</v>
      </c>
      <c r="J892" s="66">
        <v>84.4</v>
      </c>
      <c r="K892" s="66">
        <v>1</v>
      </c>
      <c r="L892" s="66">
        <v>2</v>
      </c>
      <c r="M892" s="66">
        <f>VLOOKUP(L892,'Stratification Schemes'!$J$2:$L$3,2,TRUE)</f>
        <v>9.59</v>
      </c>
      <c r="N892" s="66">
        <f>VLOOKUP(L892,'Stratification Schemes'!$J$2:$L$3,3,TRUE)</f>
        <v>10.42</v>
      </c>
      <c r="O892" s="66">
        <f t="shared" si="103"/>
        <v>2</v>
      </c>
      <c r="P892" s="66" t="s">
        <v>38</v>
      </c>
    </row>
    <row r="893" spans="1:19" x14ac:dyDescent="0.25">
      <c r="A893" s="59">
        <v>41126</v>
      </c>
      <c r="B893" s="2">
        <v>0.58994212962962966</v>
      </c>
      <c r="C893" s="33">
        <f t="shared" si="105"/>
        <v>41126.589942129627</v>
      </c>
      <c r="D893" s="33">
        <f t="shared" si="100"/>
        <v>41126.583333333336</v>
      </c>
      <c r="E893" s="37">
        <f t="shared" si="101"/>
        <v>14</v>
      </c>
      <c r="F893" s="33">
        <f t="shared" si="102"/>
        <v>41126.625</v>
      </c>
      <c r="G893" s="39" t="s">
        <v>16</v>
      </c>
      <c r="H893" s="57">
        <f t="shared" si="104"/>
        <v>1</v>
      </c>
      <c r="I893" s="66">
        <v>1.77</v>
      </c>
      <c r="J893" s="66">
        <v>82.1</v>
      </c>
      <c r="K893" s="56">
        <v>1</v>
      </c>
      <c r="L893" s="56">
        <v>2</v>
      </c>
      <c r="M893" s="40">
        <f>VLOOKUP(L893,'Stratification Schemes'!$J$2:$L$3,2,TRUE)</f>
        <v>9.59</v>
      </c>
      <c r="N893" s="40">
        <f>VLOOKUP(L893,'Stratification Schemes'!$J$2:$L$3,3,TRUE)</f>
        <v>10.42</v>
      </c>
      <c r="O893" s="40">
        <f t="shared" si="103"/>
        <v>2</v>
      </c>
      <c r="P893" s="40" t="s">
        <v>38</v>
      </c>
    </row>
    <row r="894" spans="1:19" x14ac:dyDescent="0.25">
      <c r="A894" s="59">
        <v>41126</v>
      </c>
      <c r="B894" s="2">
        <v>0.59149305555555554</v>
      </c>
      <c r="C894" s="33">
        <f t="shared" si="105"/>
        <v>41126.591493055559</v>
      </c>
      <c r="D894" s="33">
        <f t="shared" si="100"/>
        <v>41126.583333333336</v>
      </c>
      <c r="E894" s="37">
        <f t="shared" si="101"/>
        <v>14</v>
      </c>
      <c r="F894" s="33">
        <f t="shared" si="102"/>
        <v>41126.625</v>
      </c>
      <c r="G894" s="39" t="s">
        <v>16</v>
      </c>
      <c r="H894" s="57">
        <f t="shared" si="104"/>
        <v>1</v>
      </c>
      <c r="I894" s="66">
        <v>3.98</v>
      </c>
      <c r="J894" s="66">
        <v>76.5</v>
      </c>
      <c r="K894" s="56">
        <v>1</v>
      </c>
      <c r="L894" s="56">
        <v>2</v>
      </c>
      <c r="M894" s="40">
        <f>VLOOKUP(L894,'Stratification Schemes'!$J$2:$L$3,2,TRUE)</f>
        <v>9.59</v>
      </c>
      <c r="N894" s="40">
        <f>VLOOKUP(L894,'Stratification Schemes'!$J$2:$L$3,3,TRUE)</f>
        <v>10.42</v>
      </c>
      <c r="O894" s="40">
        <f t="shared" si="103"/>
        <v>2</v>
      </c>
      <c r="P894" s="40" t="s">
        <v>38</v>
      </c>
    </row>
    <row r="895" spans="1:19" x14ac:dyDescent="0.25">
      <c r="A895" s="59">
        <v>41126</v>
      </c>
      <c r="B895" s="2">
        <v>0.62802083333333336</v>
      </c>
      <c r="C895" s="33">
        <f t="shared" si="105"/>
        <v>41126.628020833334</v>
      </c>
      <c r="D895" s="33">
        <f t="shared" si="100"/>
        <v>41126.625</v>
      </c>
      <c r="E895" s="37">
        <f t="shared" si="101"/>
        <v>15</v>
      </c>
      <c r="F895" s="33">
        <f t="shared" si="102"/>
        <v>41126.625</v>
      </c>
      <c r="G895" s="39" t="s">
        <v>16</v>
      </c>
      <c r="H895" s="57">
        <f t="shared" si="104"/>
        <v>1</v>
      </c>
      <c r="I895" s="66">
        <v>2.46</v>
      </c>
      <c r="J895" s="66">
        <v>69.3</v>
      </c>
      <c r="K895" s="56">
        <v>1</v>
      </c>
      <c r="L895" s="56">
        <v>2</v>
      </c>
      <c r="M895" s="40">
        <f>VLOOKUP(L895,'Stratification Schemes'!$J$2:$L$3,2,TRUE)</f>
        <v>9.59</v>
      </c>
      <c r="N895" s="40">
        <f>VLOOKUP(L895,'Stratification Schemes'!$J$2:$L$3,3,TRUE)</f>
        <v>10.42</v>
      </c>
      <c r="O895" s="40">
        <f t="shared" si="103"/>
        <v>2</v>
      </c>
      <c r="P895" s="40" t="s">
        <v>38</v>
      </c>
    </row>
    <row r="896" spans="1:19" x14ac:dyDescent="0.25">
      <c r="A896" s="59">
        <v>41126</v>
      </c>
      <c r="B896" s="2">
        <v>0.62865740740740739</v>
      </c>
      <c r="C896" s="33">
        <f t="shared" si="105"/>
        <v>41126.628657407404</v>
      </c>
      <c r="D896" s="33">
        <f t="shared" si="100"/>
        <v>41126.625</v>
      </c>
      <c r="E896" s="37">
        <f t="shared" si="101"/>
        <v>15</v>
      </c>
      <c r="F896" s="33">
        <f t="shared" si="102"/>
        <v>41126.625</v>
      </c>
      <c r="G896" s="39" t="s">
        <v>16</v>
      </c>
      <c r="H896" s="57">
        <f t="shared" si="104"/>
        <v>1</v>
      </c>
      <c r="I896" s="66">
        <v>4.6500000000000004</v>
      </c>
      <c r="J896" s="66">
        <v>61.2</v>
      </c>
      <c r="K896" s="56">
        <v>1</v>
      </c>
      <c r="L896" s="56">
        <v>2</v>
      </c>
      <c r="M896" s="40">
        <f>VLOOKUP(L896,'Stratification Schemes'!$J$2:$L$3,2,TRUE)</f>
        <v>9.59</v>
      </c>
      <c r="N896" s="40">
        <f>VLOOKUP(L896,'Stratification Schemes'!$J$2:$L$3,3,TRUE)</f>
        <v>10.42</v>
      </c>
      <c r="O896" s="40">
        <f t="shared" si="103"/>
        <v>2</v>
      </c>
      <c r="P896" s="40" t="s">
        <v>38</v>
      </c>
    </row>
    <row r="897" spans="1:16" x14ac:dyDescent="0.25">
      <c r="A897" s="59">
        <v>41126</v>
      </c>
      <c r="B897" s="2">
        <v>0.6350231481481482</v>
      </c>
      <c r="C897" s="33">
        <f t="shared" si="105"/>
        <v>41126.635023148148</v>
      </c>
      <c r="D897" s="33">
        <f t="shared" si="100"/>
        <v>41126.625</v>
      </c>
      <c r="E897" s="37">
        <f t="shared" si="101"/>
        <v>15</v>
      </c>
      <c r="F897" s="33">
        <f t="shared" si="102"/>
        <v>41126.625</v>
      </c>
      <c r="G897" s="39" t="s">
        <v>16</v>
      </c>
      <c r="H897" s="57">
        <f t="shared" si="104"/>
        <v>1</v>
      </c>
      <c r="I897" s="66">
        <v>5.13</v>
      </c>
      <c r="J897" s="66">
        <v>77.2</v>
      </c>
      <c r="K897" s="66">
        <v>1</v>
      </c>
      <c r="L897" s="66">
        <v>2</v>
      </c>
      <c r="M897" s="66">
        <f>VLOOKUP(L897,'Stratification Schemes'!$J$2:$L$3,2,TRUE)</f>
        <v>9.59</v>
      </c>
      <c r="N897" s="66">
        <f>VLOOKUP(L897,'Stratification Schemes'!$J$2:$L$3,3,TRUE)</f>
        <v>10.42</v>
      </c>
      <c r="O897" s="66">
        <f t="shared" si="103"/>
        <v>2</v>
      </c>
      <c r="P897" s="66" t="s">
        <v>38</v>
      </c>
    </row>
    <row r="898" spans="1:16" x14ac:dyDescent="0.25">
      <c r="A898" s="59">
        <v>41126</v>
      </c>
      <c r="B898" s="2">
        <v>0.64729166666666671</v>
      </c>
      <c r="C898" s="33">
        <f t="shared" si="105"/>
        <v>41126.647291666668</v>
      </c>
      <c r="D898" s="33">
        <f t="shared" ref="D898:D961" si="106">A898+(1/24)*E898</f>
        <v>41126.625</v>
      </c>
      <c r="E898" s="37">
        <f t="shared" ref="E898:E961" si="107">VALUE(TEXT(C898,"hh"))</f>
        <v>15</v>
      </c>
      <c r="F898" s="33">
        <f t="shared" ref="F898:F961" si="108">MROUND(C898,0.125)</f>
        <v>41126.625</v>
      </c>
      <c r="G898" s="39" t="s">
        <v>16</v>
      </c>
      <c r="H898" s="57">
        <f t="shared" si="104"/>
        <v>1</v>
      </c>
      <c r="I898" s="66">
        <v>4.32</v>
      </c>
      <c r="J898" s="66">
        <v>71</v>
      </c>
      <c r="K898" s="66">
        <v>1</v>
      </c>
      <c r="L898" s="66">
        <v>2</v>
      </c>
      <c r="M898" s="66">
        <f>VLOOKUP(L898,'Stratification Schemes'!$J$2:$L$3,2,TRUE)</f>
        <v>9.59</v>
      </c>
      <c r="N898" s="66">
        <f>VLOOKUP(L898,'Stratification Schemes'!$J$2:$L$3,3,TRUE)</f>
        <v>10.42</v>
      </c>
      <c r="O898" s="66">
        <f t="shared" ref="O898:O961" si="109">IF(AND(I898&gt;M898,I898&lt;N898),1*H898,2*H898)</f>
        <v>2</v>
      </c>
      <c r="P898" s="66" t="s">
        <v>38</v>
      </c>
    </row>
    <row r="899" spans="1:16" x14ac:dyDescent="0.25">
      <c r="A899" s="59">
        <v>41126</v>
      </c>
      <c r="B899" s="2">
        <v>0.65333333333333332</v>
      </c>
      <c r="C899" s="33">
        <f t="shared" si="105"/>
        <v>41126.653333333335</v>
      </c>
      <c r="D899" s="33">
        <f t="shared" si="106"/>
        <v>41126.625</v>
      </c>
      <c r="E899" s="37">
        <f t="shared" si="107"/>
        <v>15</v>
      </c>
      <c r="F899" s="33">
        <f t="shared" si="108"/>
        <v>41126.625</v>
      </c>
      <c r="G899" s="39" t="s">
        <v>16</v>
      </c>
      <c r="H899" s="57">
        <f t="shared" ref="H899:H962" si="110">IF(G899="Up", 1, -1)</f>
        <v>1</v>
      </c>
      <c r="I899" s="66">
        <v>2.23</v>
      </c>
      <c r="J899" s="66">
        <v>86.1</v>
      </c>
      <c r="K899" s="66">
        <v>1</v>
      </c>
      <c r="L899" s="66">
        <v>2</v>
      </c>
      <c r="M899" s="66">
        <f>VLOOKUP(L899,'Stratification Schemes'!$J$2:$L$3,2,TRUE)</f>
        <v>9.59</v>
      </c>
      <c r="N899" s="66">
        <f>VLOOKUP(L899,'Stratification Schemes'!$J$2:$L$3,3,TRUE)</f>
        <v>10.42</v>
      </c>
      <c r="O899" s="66">
        <f t="shared" si="109"/>
        <v>2</v>
      </c>
      <c r="P899" s="66" t="s">
        <v>38</v>
      </c>
    </row>
    <row r="900" spans="1:16" x14ac:dyDescent="0.25">
      <c r="A900" s="59">
        <v>41126</v>
      </c>
      <c r="B900" s="2">
        <v>0.65378472222222228</v>
      </c>
      <c r="C900" s="33">
        <f t="shared" si="105"/>
        <v>41126.653784722221</v>
      </c>
      <c r="D900" s="33">
        <f t="shared" si="106"/>
        <v>41126.625</v>
      </c>
      <c r="E900" s="37">
        <f t="shared" si="107"/>
        <v>15</v>
      </c>
      <c r="F900" s="33">
        <f t="shared" si="108"/>
        <v>41126.625</v>
      </c>
      <c r="G900" s="39" t="s">
        <v>16</v>
      </c>
      <c r="H900" s="57">
        <f t="shared" si="110"/>
        <v>1</v>
      </c>
      <c r="I900" s="66">
        <v>4.9800000000000004</v>
      </c>
      <c r="J900" s="66">
        <v>66.900000000000006</v>
      </c>
      <c r="K900" s="66">
        <v>1</v>
      </c>
      <c r="L900" s="66">
        <v>2</v>
      </c>
      <c r="M900" s="66">
        <f>VLOOKUP(L900,'Stratification Schemes'!$J$2:$L$3,2,TRUE)</f>
        <v>9.59</v>
      </c>
      <c r="N900" s="66">
        <f>VLOOKUP(L900,'Stratification Schemes'!$J$2:$L$3,3,TRUE)</f>
        <v>10.42</v>
      </c>
      <c r="O900" s="66">
        <f t="shared" si="109"/>
        <v>2</v>
      </c>
      <c r="P900" s="66" t="s">
        <v>38</v>
      </c>
    </row>
    <row r="901" spans="1:16" x14ac:dyDescent="0.25">
      <c r="A901" s="59">
        <v>41126</v>
      </c>
      <c r="B901" s="2">
        <v>0.65484953703703697</v>
      </c>
      <c r="C901" s="33">
        <f t="shared" si="105"/>
        <v>41126.654849537037</v>
      </c>
      <c r="D901" s="33">
        <f t="shared" si="106"/>
        <v>41126.625</v>
      </c>
      <c r="E901" s="37">
        <f t="shared" si="107"/>
        <v>15</v>
      </c>
      <c r="F901" s="33">
        <f t="shared" si="108"/>
        <v>41126.625</v>
      </c>
      <c r="G901" s="39" t="s">
        <v>16</v>
      </c>
      <c r="H901" s="57">
        <f t="shared" si="110"/>
        <v>1</v>
      </c>
      <c r="I901" s="66">
        <v>2.69</v>
      </c>
      <c r="J901" s="66">
        <v>80.900000000000006</v>
      </c>
      <c r="K901" s="66">
        <v>1</v>
      </c>
      <c r="L901" s="66">
        <v>2</v>
      </c>
      <c r="M901" s="66">
        <f>VLOOKUP(L901,'Stratification Schemes'!$J$2:$L$3,2,TRUE)</f>
        <v>9.59</v>
      </c>
      <c r="N901" s="66">
        <f>VLOOKUP(L901,'Stratification Schemes'!$J$2:$L$3,3,TRUE)</f>
        <v>10.42</v>
      </c>
      <c r="O901" s="66">
        <f t="shared" si="109"/>
        <v>2</v>
      </c>
      <c r="P901" s="66" t="s">
        <v>38</v>
      </c>
    </row>
    <row r="902" spans="1:16" x14ac:dyDescent="0.25">
      <c r="A902" s="59">
        <v>41126</v>
      </c>
      <c r="B902" s="2">
        <v>0.66918981481481488</v>
      </c>
      <c r="C902" s="33">
        <f t="shared" si="105"/>
        <v>41126.669189814813</v>
      </c>
      <c r="D902" s="33">
        <f t="shared" si="106"/>
        <v>41126.666666666664</v>
      </c>
      <c r="E902" s="37">
        <f t="shared" si="107"/>
        <v>16</v>
      </c>
      <c r="F902" s="33">
        <f t="shared" si="108"/>
        <v>41126.625</v>
      </c>
      <c r="G902" s="39" t="s">
        <v>16</v>
      </c>
      <c r="H902" s="57">
        <f t="shared" si="110"/>
        <v>1</v>
      </c>
      <c r="I902" s="66">
        <v>2.27</v>
      </c>
      <c r="J902" s="66">
        <v>86.2</v>
      </c>
      <c r="K902" s="56">
        <v>1</v>
      </c>
      <c r="L902" s="56">
        <v>2</v>
      </c>
      <c r="M902" s="40">
        <f>VLOOKUP(L902,'Stratification Schemes'!$J$2:$L$3,2,TRUE)</f>
        <v>9.59</v>
      </c>
      <c r="N902" s="40">
        <f>VLOOKUP(L902,'Stratification Schemes'!$J$2:$L$3,3,TRUE)</f>
        <v>10.42</v>
      </c>
      <c r="O902" s="40">
        <f t="shared" si="109"/>
        <v>2</v>
      </c>
      <c r="P902" s="40" t="s">
        <v>38</v>
      </c>
    </row>
    <row r="903" spans="1:16" x14ac:dyDescent="0.25">
      <c r="A903" s="59">
        <v>41126</v>
      </c>
      <c r="B903" s="2">
        <v>0.673761574074074</v>
      </c>
      <c r="C903" s="33">
        <f t="shared" si="105"/>
        <v>41126.673761574071</v>
      </c>
      <c r="D903" s="33">
        <f t="shared" si="106"/>
        <v>41126.666666666664</v>
      </c>
      <c r="E903" s="37">
        <f t="shared" si="107"/>
        <v>16</v>
      </c>
      <c r="F903" s="33">
        <f t="shared" si="108"/>
        <v>41126.625</v>
      </c>
      <c r="G903" s="39" t="s">
        <v>16</v>
      </c>
      <c r="H903" s="57">
        <f t="shared" si="110"/>
        <v>1</v>
      </c>
      <c r="I903" s="66">
        <v>2.1</v>
      </c>
      <c r="J903" s="66">
        <v>77.2</v>
      </c>
      <c r="K903" s="56">
        <v>1</v>
      </c>
      <c r="L903" s="56">
        <v>2</v>
      </c>
      <c r="M903" s="40">
        <f>VLOOKUP(L903,'Stratification Schemes'!$J$2:$L$3,2,TRUE)</f>
        <v>9.59</v>
      </c>
      <c r="N903" s="40">
        <f>VLOOKUP(L903,'Stratification Schemes'!$J$2:$L$3,3,TRUE)</f>
        <v>10.42</v>
      </c>
      <c r="O903" s="40">
        <f t="shared" si="109"/>
        <v>2</v>
      </c>
      <c r="P903" s="40" t="s">
        <v>38</v>
      </c>
    </row>
    <row r="904" spans="1:16" x14ac:dyDescent="0.25">
      <c r="A904" s="59">
        <v>41126</v>
      </c>
      <c r="B904" s="2">
        <v>0.67550925925925931</v>
      </c>
      <c r="C904" s="33">
        <f t="shared" si="105"/>
        <v>41126.675509259258</v>
      </c>
      <c r="D904" s="33">
        <f t="shared" si="106"/>
        <v>41126.666666666664</v>
      </c>
      <c r="E904" s="37">
        <f t="shared" si="107"/>
        <v>16</v>
      </c>
      <c r="F904" s="33">
        <f t="shared" si="108"/>
        <v>41126.625</v>
      </c>
      <c r="G904" s="39" t="s">
        <v>16</v>
      </c>
      <c r="H904" s="57">
        <f t="shared" si="110"/>
        <v>1</v>
      </c>
      <c r="I904" s="66">
        <v>3.13</v>
      </c>
      <c r="J904" s="66">
        <v>76.8</v>
      </c>
      <c r="K904" s="66">
        <v>1</v>
      </c>
      <c r="L904" s="66">
        <v>2</v>
      </c>
      <c r="M904" s="66">
        <f>VLOOKUP(L904,'Stratification Schemes'!$J$2:$L$3,2,TRUE)</f>
        <v>9.59</v>
      </c>
      <c r="N904" s="66">
        <f>VLOOKUP(L904,'Stratification Schemes'!$J$2:$L$3,3,TRUE)</f>
        <v>10.42</v>
      </c>
      <c r="O904" s="66">
        <f t="shared" si="109"/>
        <v>2</v>
      </c>
      <c r="P904" s="66" t="s">
        <v>38</v>
      </c>
    </row>
    <row r="905" spans="1:16" x14ac:dyDescent="0.25">
      <c r="A905" s="59">
        <v>41126</v>
      </c>
      <c r="B905" s="2">
        <v>0.67664351851851856</v>
      </c>
      <c r="C905" s="33">
        <f t="shared" si="105"/>
        <v>41126.67664351852</v>
      </c>
      <c r="D905" s="33">
        <f t="shared" si="106"/>
        <v>41126.666666666664</v>
      </c>
      <c r="E905" s="37">
        <f t="shared" si="107"/>
        <v>16</v>
      </c>
      <c r="F905" s="33">
        <f t="shared" si="108"/>
        <v>41126.625</v>
      </c>
      <c r="G905" s="39" t="s">
        <v>16</v>
      </c>
      <c r="H905" s="57">
        <f t="shared" si="110"/>
        <v>1</v>
      </c>
      <c r="I905" s="66">
        <v>2.19</v>
      </c>
      <c r="J905" s="66">
        <v>70.2</v>
      </c>
      <c r="K905" s="56">
        <v>1</v>
      </c>
      <c r="L905" s="56">
        <v>2</v>
      </c>
      <c r="M905" s="40">
        <f>VLOOKUP(L905,'Stratification Schemes'!$J$2:$L$3,2,TRUE)</f>
        <v>9.59</v>
      </c>
      <c r="N905" s="40">
        <f>VLOOKUP(L905,'Stratification Schemes'!$J$2:$L$3,3,TRUE)</f>
        <v>10.42</v>
      </c>
      <c r="O905" s="40">
        <f t="shared" si="109"/>
        <v>2</v>
      </c>
      <c r="P905" s="40" t="s">
        <v>38</v>
      </c>
    </row>
    <row r="906" spans="1:16" x14ac:dyDescent="0.25">
      <c r="A906" s="59">
        <v>41126</v>
      </c>
      <c r="B906" s="2">
        <v>0.68861111111111117</v>
      </c>
      <c r="C906" s="33">
        <f t="shared" si="105"/>
        <v>41126.688611111109</v>
      </c>
      <c r="D906" s="33">
        <f t="shared" si="106"/>
        <v>41126.666666666664</v>
      </c>
      <c r="E906" s="37">
        <f t="shared" si="107"/>
        <v>16</v>
      </c>
      <c r="F906" s="33">
        <f t="shared" si="108"/>
        <v>41126.75</v>
      </c>
      <c r="G906" s="39" t="s">
        <v>16</v>
      </c>
      <c r="H906" s="57">
        <f t="shared" si="110"/>
        <v>1</v>
      </c>
      <c r="I906" s="66">
        <v>4.59</v>
      </c>
      <c r="J906" s="66">
        <v>75.900000000000006</v>
      </c>
      <c r="K906" s="56">
        <v>1</v>
      </c>
      <c r="L906" s="56">
        <v>2</v>
      </c>
      <c r="M906" s="40">
        <f>VLOOKUP(L906,'Stratification Schemes'!$J$2:$L$3,2,TRUE)</f>
        <v>9.59</v>
      </c>
      <c r="N906" s="40">
        <f>VLOOKUP(L906,'Stratification Schemes'!$J$2:$L$3,3,TRUE)</f>
        <v>10.42</v>
      </c>
      <c r="O906" s="40">
        <f t="shared" si="109"/>
        <v>2</v>
      </c>
      <c r="P906" s="40" t="s">
        <v>38</v>
      </c>
    </row>
    <row r="907" spans="1:16" x14ac:dyDescent="0.25">
      <c r="A907" s="59">
        <v>41126</v>
      </c>
      <c r="B907" s="2">
        <v>0.68922453703703701</v>
      </c>
      <c r="C907" s="33">
        <f t="shared" si="105"/>
        <v>41126.68922453704</v>
      </c>
      <c r="D907" s="33">
        <f t="shared" si="106"/>
        <v>41126.666666666664</v>
      </c>
      <c r="E907" s="37">
        <f t="shared" si="107"/>
        <v>16</v>
      </c>
      <c r="F907" s="33">
        <f t="shared" si="108"/>
        <v>41126.75</v>
      </c>
      <c r="G907" s="39" t="s">
        <v>16</v>
      </c>
      <c r="H907" s="57">
        <f t="shared" si="110"/>
        <v>1</v>
      </c>
      <c r="I907" s="66">
        <v>2.89</v>
      </c>
      <c r="J907" s="66">
        <v>76.5</v>
      </c>
      <c r="K907" s="56">
        <v>1</v>
      </c>
      <c r="L907" s="56">
        <v>2</v>
      </c>
      <c r="M907" s="40">
        <f>VLOOKUP(L907,'Stratification Schemes'!$J$2:$L$3,2,TRUE)</f>
        <v>9.59</v>
      </c>
      <c r="N907" s="40">
        <f>VLOOKUP(L907,'Stratification Schemes'!$J$2:$L$3,3,TRUE)</f>
        <v>10.42</v>
      </c>
      <c r="O907" s="40">
        <f t="shared" si="109"/>
        <v>2</v>
      </c>
      <c r="P907" s="40" t="s">
        <v>38</v>
      </c>
    </row>
    <row r="908" spans="1:16" x14ac:dyDescent="0.25">
      <c r="A908" s="59">
        <v>41126</v>
      </c>
      <c r="B908" s="2">
        <v>0.6908333333333333</v>
      </c>
      <c r="C908" s="33">
        <f t="shared" si="105"/>
        <v>41126.690833333334</v>
      </c>
      <c r="D908" s="33">
        <f t="shared" si="106"/>
        <v>41126.666666666664</v>
      </c>
      <c r="E908" s="37">
        <f t="shared" si="107"/>
        <v>16</v>
      </c>
      <c r="F908" s="33">
        <f t="shared" si="108"/>
        <v>41126.75</v>
      </c>
      <c r="G908" s="39" t="s">
        <v>16</v>
      </c>
      <c r="H908" s="57">
        <f t="shared" si="110"/>
        <v>1</v>
      </c>
      <c r="I908" s="66">
        <v>2.74</v>
      </c>
      <c r="J908" s="66">
        <v>79</v>
      </c>
      <c r="K908" s="56">
        <v>1</v>
      </c>
      <c r="L908" s="56">
        <v>2</v>
      </c>
      <c r="M908" s="40">
        <f>VLOOKUP(L908,'Stratification Schemes'!$J$2:$L$3,2,TRUE)</f>
        <v>9.59</v>
      </c>
      <c r="N908" s="40">
        <f>VLOOKUP(L908,'Stratification Schemes'!$J$2:$L$3,3,TRUE)</f>
        <v>10.42</v>
      </c>
      <c r="O908" s="40">
        <f t="shared" si="109"/>
        <v>2</v>
      </c>
      <c r="P908" s="40" t="s">
        <v>38</v>
      </c>
    </row>
    <row r="909" spans="1:16" x14ac:dyDescent="0.25">
      <c r="A909" s="59">
        <v>41126</v>
      </c>
      <c r="B909" s="2">
        <v>0.69369212962962967</v>
      </c>
      <c r="C909" s="33">
        <f t="shared" si="105"/>
        <v>41126.693692129629</v>
      </c>
      <c r="D909" s="33">
        <f t="shared" si="106"/>
        <v>41126.666666666664</v>
      </c>
      <c r="E909" s="37">
        <f t="shared" si="107"/>
        <v>16</v>
      </c>
      <c r="F909" s="33">
        <f t="shared" si="108"/>
        <v>41126.75</v>
      </c>
      <c r="G909" s="39" t="s">
        <v>16</v>
      </c>
      <c r="H909" s="57">
        <f t="shared" si="110"/>
        <v>1</v>
      </c>
      <c r="I909" s="66">
        <v>2.5499999999999998</v>
      </c>
      <c r="J909" s="66">
        <v>97.3</v>
      </c>
      <c r="K909" s="56">
        <v>1</v>
      </c>
      <c r="L909" s="56">
        <v>2</v>
      </c>
      <c r="M909" s="40">
        <f>VLOOKUP(L909,'Stratification Schemes'!$J$2:$L$3,2,TRUE)</f>
        <v>9.59</v>
      </c>
      <c r="N909" s="40">
        <f>VLOOKUP(L909,'Stratification Schemes'!$J$2:$L$3,3,TRUE)</f>
        <v>10.42</v>
      </c>
      <c r="O909" s="40">
        <f t="shared" si="109"/>
        <v>2</v>
      </c>
      <c r="P909" s="40" t="s">
        <v>38</v>
      </c>
    </row>
    <row r="910" spans="1:16" x14ac:dyDescent="0.25">
      <c r="A910" s="59">
        <v>41126</v>
      </c>
      <c r="B910" s="2">
        <v>0.69506944444444441</v>
      </c>
      <c r="C910" s="33">
        <f t="shared" si="105"/>
        <v>41126.695069444446</v>
      </c>
      <c r="D910" s="33">
        <f t="shared" si="106"/>
        <v>41126.666666666664</v>
      </c>
      <c r="E910" s="37">
        <f t="shared" si="107"/>
        <v>16</v>
      </c>
      <c r="F910" s="33">
        <f t="shared" si="108"/>
        <v>41126.75</v>
      </c>
      <c r="G910" s="39" t="s">
        <v>16</v>
      </c>
      <c r="H910" s="57">
        <f t="shared" si="110"/>
        <v>1</v>
      </c>
      <c r="I910" s="66">
        <v>3.61</v>
      </c>
      <c r="J910" s="66">
        <v>63.2</v>
      </c>
      <c r="K910" s="56">
        <v>1</v>
      </c>
      <c r="L910" s="56">
        <v>2</v>
      </c>
      <c r="M910" s="40">
        <f>VLOOKUP(L910,'Stratification Schemes'!$J$2:$L$3,2,TRUE)</f>
        <v>9.59</v>
      </c>
      <c r="N910" s="40">
        <f>VLOOKUP(L910,'Stratification Schemes'!$J$2:$L$3,3,TRUE)</f>
        <v>10.42</v>
      </c>
      <c r="O910" s="40">
        <f t="shared" si="109"/>
        <v>2</v>
      </c>
      <c r="P910" s="40" t="s">
        <v>38</v>
      </c>
    </row>
    <row r="911" spans="1:16" x14ac:dyDescent="0.25">
      <c r="A911" s="59">
        <v>41126</v>
      </c>
      <c r="B911" s="2">
        <v>0.71618055555555549</v>
      </c>
      <c r="C911" s="33">
        <f t="shared" si="105"/>
        <v>41126.716180555559</v>
      </c>
      <c r="D911" s="33">
        <f t="shared" si="106"/>
        <v>41126.708333333336</v>
      </c>
      <c r="E911" s="37">
        <f t="shared" si="107"/>
        <v>17</v>
      </c>
      <c r="F911" s="33">
        <f t="shared" si="108"/>
        <v>41126.75</v>
      </c>
      <c r="G911" s="39" t="s">
        <v>16</v>
      </c>
      <c r="H911" s="57">
        <f t="shared" si="110"/>
        <v>1</v>
      </c>
      <c r="I911" s="66">
        <v>2.15</v>
      </c>
      <c r="J911" s="66">
        <v>75.099999999999994</v>
      </c>
      <c r="K911" s="66">
        <v>1</v>
      </c>
      <c r="L911" s="66">
        <v>2</v>
      </c>
      <c r="M911" s="66">
        <f>VLOOKUP(L911,'Stratification Schemes'!$J$2:$L$3,2,TRUE)</f>
        <v>9.59</v>
      </c>
      <c r="N911" s="66">
        <f>VLOOKUP(L911,'Stratification Schemes'!$J$2:$L$3,3,TRUE)</f>
        <v>10.42</v>
      </c>
      <c r="O911" s="66">
        <f t="shared" si="109"/>
        <v>2</v>
      </c>
      <c r="P911" s="66" t="s">
        <v>38</v>
      </c>
    </row>
    <row r="912" spans="1:16" x14ac:dyDescent="0.25">
      <c r="A912" s="59">
        <v>41126</v>
      </c>
      <c r="B912" s="2">
        <v>0.71864583333333332</v>
      </c>
      <c r="C912" s="33">
        <f t="shared" si="105"/>
        <v>41126.718645833331</v>
      </c>
      <c r="D912" s="33">
        <f t="shared" si="106"/>
        <v>41126.708333333336</v>
      </c>
      <c r="E912" s="37">
        <f t="shared" si="107"/>
        <v>17</v>
      </c>
      <c r="F912" s="33">
        <f t="shared" si="108"/>
        <v>41126.75</v>
      </c>
      <c r="G912" s="39" t="s">
        <v>16</v>
      </c>
      <c r="H912" s="57">
        <f t="shared" si="110"/>
        <v>1</v>
      </c>
      <c r="I912" s="66">
        <v>2.5</v>
      </c>
      <c r="J912" s="66">
        <v>97</v>
      </c>
      <c r="K912" s="66">
        <v>1</v>
      </c>
      <c r="L912" s="66">
        <v>2</v>
      </c>
      <c r="M912" s="66">
        <f>VLOOKUP(L912,'Stratification Schemes'!$J$2:$L$3,2,TRUE)</f>
        <v>9.59</v>
      </c>
      <c r="N912" s="66">
        <f>VLOOKUP(L912,'Stratification Schemes'!$J$2:$L$3,3,TRUE)</f>
        <v>10.42</v>
      </c>
      <c r="O912" s="66">
        <f t="shared" si="109"/>
        <v>2</v>
      </c>
      <c r="P912" s="66" t="s">
        <v>38</v>
      </c>
    </row>
    <row r="913" spans="1:19" x14ac:dyDescent="0.25">
      <c r="A913" s="59">
        <v>41126</v>
      </c>
      <c r="B913" s="2">
        <v>0.72951388888888891</v>
      </c>
      <c r="C913" s="33">
        <f t="shared" si="105"/>
        <v>41126.729513888888</v>
      </c>
      <c r="D913" s="33">
        <f t="shared" si="106"/>
        <v>41126.708333333336</v>
      </c>
      <c r="E913" s="37">
        <f t="shared" si="107"/>
        <v>17</v>
      </c>
      <c r="F913" s="33">
        <f t="shared" si="108"/>
        <v>41126.75</v>
      </c>
      <c r="G913" s="39" t="s">
        <v>16</v>
      </c>
      <c r="H913" s="57">
        <f t="shared" si="110"/>
        <v>1</v>
      </c>
      <c r="I913" s="66">
        <v>3.03</v>
      </c>
      <c r="J913" s="66">
        <v>58.9</v>
      </c>
      <c r="K913" s="56">
        <v>1</v>
      </c>
      <c r="L913" s="56">
        <v>2</v>
      </c>
      <c r="M913" s="40">
        <f>VLOOKUP(L913,'Stratification Schemes'!$J$2:$L$3,2,TRUE)</f>
        <v>9.59</v>
      </c>
      <c r="N913" s="40">
        <f>VLOOKUP(L913,'Stratification Schemes'!$J$2:$L$3,3,TRUE)</f>
        <v>10.42</v>
      </c>
      <c r="O913" s="40">
        <f t="shared" si="109"/>
        <v>2</v>
      </c>
      <c r="P913" s="40" t="s">
        <v>38</v>
      </c>
    </row>
    <row r="914" spans="1:19" x14ac:dyDescent="0.25">
      <c r="A914" s="59">
        <v>41126</v>
      </c>
      <c r="B914" s="2">
        <v>0.72954861111111102</v>
      </c>
      <c r="C914" s="33">
        <f t="shared" si="105"/>
        <v>41126.729548611111</v>
      </c>
      <c r="D914" s="33">
        <f t="shared" si="106"/>
        <v>41126.708333333336</v>
      </c>
      <c r="E914" s="37">
        <f t="shared" si="107"/>
        <v>17</v>
      </c>
      <c r="F914" s="33">
        <f t="shared" si="108"/>
        <v>41126.75</v>
      </c>
      <c r="G914" s="39" t="s">
        <v>16</v>
      </c>
      <c r="H914" s="57">
        <f t="shared" si="110"/>
        <v>1</v>
      </c>
      <c r="I914" s="66">
        <v>2.36</v>
      </c>
      <c r="J914" s="66">
        <v>84.2</v>
      </c>
      <c r="K914" s="56">
        <v>1</v>
      </c>
      <c r="L914" s="56">
        <v>2</v>
      </c>
      <c r="M914" s="40">
        <f>VLOOKUP(L914,'Stratification Schemes'!$J$2:$L$3,2,TRUE)</f>
        <v>9.59</v>
      </c>
      <c r="N914" s="40">
        <f>VLOOKUP(L914,'Stratification Schemes'!$J$2:$L$3,3,TRUE)</f>
        <v>10.42</v>
      </c>
      <c r="O914" s="40">
        <f t="shared" si="109"/>
        <v>2</v>
      </c>
      <c r="P914" s="40" t="s">
        <v>38</v>
      </c>
    </row>
    <row r="915" spans="1:19" x14ac:dyDescent="0.25">
      <c r="A915" s="59">
        <v>41126</v>
      </c>
      <c r="B915" s="2">
        <v>0.73223379629629637</v>
      </c>
      <c r="C915" s="33">
        <f t="shared" si="105"/>
        <v>41126.732233796298</v>
      </c>
      <c r="D915" s="33">
        <f t="shared" si="106"/>
        <v>41126.708333333336</v>
      </c>
      <c r="E915" s="37">
        <f t="shared" si="107"/>
        <v>17</v>
      </c>
      <c r="F915" s="33">
        <f t="shared" si="108"/>
        <v>41126.75</v>
      </c>
      <c r="G915" s="39" t="s">
        <v>16</v>
      </c>
      <c r="H915" s="57">
        <f t="shared" si="110"/>
        <v>1</v>
      </c>
      <c r="I915" s="66">
        <v>2.77</v>
      </c>
      <c r="J915" s="66">
        <v>66.400000000000006</v>
      </c>
      <c r="K915" s="56">
        <v>1</v>
      </c>
      <c r="L915" s="56">
        <v>2</v>
      </c>
      <c r="M915" s="40">
        <f>VLOOKUP(L915,'Stratification Schemes'!$J$2:$L$3,2,TRUE)</f>
        <v>9.59</v>
      </c>
      <c r="N915" s="40">
        <f>VLOOKUP(L915,'Stratification Schemes'!$J$2:$L$3,3,TRUE)</f>
        <v>10.42</v>
      </c>
      <c r="O915" s="40">
        <f t="shared" si="109"/>
        <v>2</v>
      </c>
      <c r="P915" s="40" t="s">
        <v>38</v>
      </c>
    </row>
    <row r="916" spans="1:19" x14ac:dyDescent="0.25">
      <c r="A916" s="59">
        <v>41126</v>
      </c>
      <c r="B916" s="2">
        <v>0.73378472222222213</v>
      </c>
      <c r="C916" s="33">
        <f t="shared" ref="C916:C979" si="111">B916+A916</f>
        <v>41126.733784722222</v>
      </c>
      <c r="D916" s="33">
        <f t="shared" si="106"/>
        <v>41126.708333333336</v>
      </c>
      <c r="E916" s="37">
        <f t="shared" si="107"/>
        <v>17</v>
      </c>
      <c r="F916" s="33">
        <f t="shared" si="108"/>
        <v>41126.75</v>
      </c>
      <c r="G916" s="39" t="s">
        <v>16</v>
      </c>
      <c r="H916" s="57">
        <f t="shared" si="110"/>
        <v>1</v>
      </c>
      <c r="I916" s="66">
        <v>2.91</v>
      </c>
      <c r="J916" s="66">
        <v>75.7</v>
      </c>
      <c r="K916" s="56">
        <v>1</v>
      </c>
      <c r="L916" s="56">
        <v>2</v>
      </c>
      <c r="M916" s="40">
        <f>VLOOKUP(L916,'Stratification Schemes'!$J$2:$L$3,2,TRUE)</f>
        <v>9.59</v>
      </c>
      <c r="N916" s="40">
        <f>VLOOKUP(L916,'Stratification Schemes'!$J$2:$L$3,3,TRUE)</f>
        <v>10.42</v>
      </c>
      <c r="O916" s="40">
        <f t="shared" si="109"/>
        <v>2</v>
      </c>
      <c r="P916" s="40" t="s">
        <v>38</v>
      </c>
    </row>
    <row r="917" spans="1:19" x14ac:dyDescent="0.25">
      <c r="A917" s="59">
        <v>41126</v>
      </c>
      <c r="B917" s="2">
        <v>0.73837962962962955</v>
      </c>
      <c r="C917" s="33">
        <f t="shared" si="111"/>
        <v>41126.738379629627</v>
      </c>
      <c r="D917" s="33">
        <f t="shared" si="106"/>
        <v>41126.708333333336</v>
      </c>
      <c r="E917" s="37">
        <f t="shared" si="107"/>
        <v>17</v>
      </c>
      <c r="F917" s="33">
        <f t="shared" si="108"/>
        <v>41126.75</v>
      </c>
      <c r="G917" s="39" t="s">
        <v>16</v>
      </c>
      <c r="H917" s="57">
        <f t="shared" si="110"/>
        <v>1</v>
      </c>
      <c r="I917" s="66">
        <v>3.64</v>
      </c>
      <c r="J917" s="66">
        <v>79.2</v>
      </c>
      <c r="K917" s="56">
        <v>1</v>
      </c>
      <c r="L917" s="56">
        <v>2</v>
      </c>
      <c r="M917" s="40">
        <f>VLOOKUP(L917,'Stratification Schemes'!$J$2:$L$3,2,TRUE)</f>
        <v>9.59</v>
      </c>
      <c r="N917" s="40">
        <f>VLOOKUP(L917,'Stratification Schemes'!$J$2:$L$3,3,TRUE)</f>
        <v>10.42</v>
      </c>
      <c r="O917" s="40">
        <f t="shared" si="109"/>
        <v>2</v>
      </c>
      <c r="P917" s="40" t="s">
        <v>38</v>
      </c>
    </row>
    <row r="918" spans="1:19" x14ac:dyDescent="0.25">
      <c r="A918" s="59">
        <v>41126</v>
      </c>
      <c r="B918" s="2">
        <v>0.73903935185185177</v>
      </c>
      <c r="C918" s="33">
        <f t="shared" si="111"/>
        <v>41126.739039351851</v>
      </c>
      <c r="D918" s="33">
        <f t="shared" si="106"/>
        <v>41126.708333333336</v>
      </c>
      <c r="E918" s="37">
        <f t="shared" si="107"/>
        <v>17</v>
      </c>
      <c r="F918" s="33">
        <f t="shared" si="108"/>
        <v>41126.75</v>
      </c>
      <c r="G918" s="39" t="s">
        <v>16</v>
      </c>
      <c r="H918" s="57">
        <f t="shared" si="110"/>
        <v>1</v>
      </c>
      <c r="I918" s="66">
        <v>2.8</v>
      </c>
      <c r="J918" s="66">
        <v>78.900000000000006</v>
      </c>
      <c r="K918" s="56">
        <v>1</v>
      </c>
      <c r="L918" s="56">
        <v>2</v>
      </c>
      <c r="M918" s="40">
        <f>VLOOKUP(L918,'Stratification Schemes'!$J$2:$L$3,2,TRUE)</f>
        <v>9.59</v>
      </c>
      <c r="N918" s="40">
        <f>VLOOKUP(L918,'Stratification Schemes'!$J$2:$L$3,3,TRUE)</f>
        <v>10.42</v>
      </c>
      <c r="O918" s="40">
        <f t="shared" si="109"/>
        <v>2</v>
      </c>
      <c r="P918" s="40" t="s">
        <v>38</v>
      </c>
    </row>
    <row r="919" spans="1:19" x14ac:dyDescent="0.25">
      <c r="A919" s="59">
        <v>41126</v>
      </c>
      <c r="B919" s="2">
        <v>0.75041666666666673</v>
      </c>
      <c r="C919" s="33">
        <f t="shared" si="111"/>
        <v>41126.750416666669</v>
      </c>
      <c r="D919" s="33">
        <f t="shared" si="106"/>
        <v>41126.75</v>
      </c>
      <c r="E919" s="37">
        <f t="shared" si="107"/>
        <v>18</v>
      </c>
      <c r="F919" s="33">
        <f t="shared" si="108"/>
        <v>41126.75</v>
      </c>
      <c r="G919" s="39" t="s">
        <v>16</v>
      </c>
      <c r="H919" s="57">
        <f t="shared" si="110"/>
        <v>1</v>
      </c>
      <c r="I919" s="66">
        <v>3.17</v>
      </c>
      <c r="J919" s="66">
        <v>71.599999999999994</v>
      </c>
      <c r="K919" s="56">
        <v>1</v>
      </c>
      <c r="L919" s="56">
        <v>2</v>
      </c>
      <c r="M919" s="40">
        <f>VLOOKUP(L919,'Stratification Schemes'!$J$2:$L$3,2,TRUE)</f>
        <v>9.59</v>
      </c>
      <c r="N919" s="40">
        <f>VLOOKUP(L919,'Stratification Schemes'!$J$2:$L$3,3,TRUE)</f>
        <v>10.42</v>
      </c>
      <c r="O919" s="40">
        <f t="shared" si="109"/>
        <v>2</v>
      </c>
      <c r="P919" s="40" t="s">
        <v>38</v>
      </c>
    </row>
    <row r="920" spans="1:19" x14ac:dyDescent="0.25">
      <c r="A920" s="59">
        <v>41126</v>
      </c>
      <c r="B920" s="2">
        <v>0.75736111111111104</v>
      </c>
      <c r="C920" s="33">
        <f t="shared" si="111"/>
        <v>41126.757361111115</v>
      </c>
      <c r="D920" s="33">
        <f t="shared" si="106"/>
        <v>41126.75</v>
      </c>
      <c r="E920" s="37">
        <f t="shared" si="107"/>
        <v>18</v>
      </c>
      <c r="F920" s="33">
        <f t="shared" si="108"/>
        <v>41126.75</v>
      </c>
      <c r="G920" s="39" t="s">
        <v>16</v>
      </c>
      <c r="H920" s="57">
        <f t="shared" si="110"/>
        <v>1</v>
      </c>
      <c r="I920" s="66">
        <v>2.71</v>
      </c>
      <c r="J920" s="66">
        <v>71.2</v>
      </c>
      <c r="K920" s="56">
        <v>1</v>
      </c>
      <c r="L920" s="56">
        <v>2</v>
      </c>
      <c r="M920" s="40">
        <f>VLOOKUP(L920,'Stratification Schemes'!$J$2:$L$3,2,TRUE)</f>
        <v>9.59</v>
      </c>
      <c r="N920" s="40">
        <f>VLOOKUP(L920,'Stratification Schemes'!$J$2:$L$3,3,TRUE)</f>
        <v>10.42</v>
      </c>
      <c r="O920" s="40">
        <f t="shared" si="109"/>
        <v>2</v>
      </c>
      <c r="P920" s="40" t="s">
        <v>38</v>
      </c>
    </row>
    <row r="921" spans="1:19" x14ac:dyDescent="0.25">
      <c r="A921" s="59">
        <v>41126</v>
      </c>
      <c r="B921" s="2">
        <v>0.78091435185185187</v>
      </c>
      <c r="C921" s="33">
        <f t="shared" si="111"/>
        <v>41126.780914351853</v>
      </c>
      <c r="D921" s="33">
        <f t="shared" si="106"/>
        <v>41126.75</v>
      </c>
      <c r="E921" s="37">
        <f t="shared" si="107"/>
        <v>18</v>
      </c>
      <c r="F921" s="33">
        <f t="shared" si="108"/>
        <v>41126.75</v>
      </c>
      <c r="G921" s="39" t="s">
        <v>16</v>
      </c>
      <c r="H921" s="57">
        <f t="shared" si="110"/>
        <v>1</v>
      </c>
      <c r="I921" s="66">
        <v>8.42</v>
      </c>
      <c r="J921" s="66">
        <v>83.3</v>
      </c>
      <c r="K921" s="56">
        <v>1</v>
      </c>
      <c r="L921" s="56">
        <v>2</v>
      </c>
      <c r="M921" s="40">
        <f>VLOOKUP(L921,'Stratification Schemes'!$J$2:$L$3,2,TRUE)</f>
        <v>9.59</v>
      </c>
      <c r="N921" s="40">
        <f>VLOOKUP(L921,'Stratification Schemes'!$J$2:$L$3,3,TRUE)</f>
        <v>10.42</v>
      </c>
      <c r="O921" s="40">
        <f t="shared" si="109"/>
        <v>2</v>
      </c>
      <c r="P921" s="40" t="s">
        <v>38</v>
      </c>
    </row>
    <row r="922" spans="1:19" x14ac:dyDescent="0.25">
      <c r="A922" s="59">
        <v>41126</v>
      </c>
      <c r="B922" s="2">
        <v>0.79305555555555562</v>
      </c>
      <c r="C922" s="33">
        <f t="shared" si="111"/>
        <v>41126.793055555558</v>
      </c>
      <c r="D922" s="33">
        <f t="shared" si="106"/>
        <v>41126.791666666664</v>
      </c>
      <c r="E922" s="37">
        <f t="shared" si="107"/>
        <v>19</v>
      </c>
      <c r="F922" s="33">
        <f t="shared" si="108"/>
        <v>41126.75</v>
      </c>
      <c r="G922" s="39" t="s">
        <v>16</v>
      </c>
      <c r="H922" s="57">
        <f t="shared" si="110"/>
        <v>1</v>
      </c>
      <c r="I922" s="66">
        <v>2.19</v>
      </c>
      <c r="J922" s="66">
        <v>72.8</v>
      </c>
      <c r="K922" s="56">
        <v>1</v>
      </c>
      <c r="L922" s="56">
        <v>2</v>
      </c>
      <c r="M922" s="40">
        <f>VLOOKUP(L922,'Stratification Schemes'!$J$2:$L$3,2,TRUE)</f>
        <v>9.59</v>
      </c>
      <c r="N922" s="40">
        <f>VLOOKUP(L922,'Stratification Schemes'!$J$2:$L$3,3,TRUE)</f>
        <v>10.42</v>
      </c>
      <c r="O922" s="40">
        <f t="shared" si="109"/>
        <v>2</v>
      </c>
      <c r="P922" s="40" t="s">
        <v>38</v>
      </c>
      <c r="Q922"/>
      <c r="R922"/>
      <c r="S922"/>
    </row>
    <row r="923" spans="1:19" x14ac:dyDescent="0.25">
      <c r="A923" s="59">
        <v>41126</v>
      </c>
      <c r="B923" s="2">
        <v>0.79585648148148147</v>
      </c>
      <c r="C923" s="33">
        <f t="shared" si="111"/>
        <v>41126.795856481483</v>
      </c>
      <c r="D923" s="33">
        <f t="shared" si="106"/>
        <v>41126.791666666664</v>
      </c>
      <c r="E923" s="37">
        <f t="shared" si="107"/>
        <v>19</v>
      </c>
      <c r="F923" s="33">
        <f t="shared" si="108"/>
        <v>41126.75</v>
      </c>
      <c r="G923" s="39" t="s">
        <v>16</v>
      </c>
      <c r="H923" s="57">
        <f t="shared" si="110"/>
        <v>1</v>
      </c>
      <c r="I923" s="66">
        <v>2.34</v>
      </c>
      <c r="J923" s="66">
        <v>93.8</v>
      </c>
      <c r="K923" s="56">
        <v>1</v>
      </c>
      <c r="L923" s="56">
        <v>2</v>
      </c>
      <c r="M923" s="40">
        <f>VLOOKUP(L923,'Stratification Schemes'!$J$2:$L$3,2,TRUE)</f>
        <v>9.59</v>
      </c>
      <c r="N923" s="40">
        <f>VLOOKUP(L923,'Stratification Schemes'!$J$2:$L$3,3,TRUE)</f>
        <v>10.42</v>
      </c>
      <c r="O923" s="40">
        <f t="shared" si="109"/>
        <v>2</v>
      </c>
      <c r="P923" s="40" t="s">
        <v>38</v>
      </c>
    </row>
    <row r="924" spans="1:19" x14ac:dyDescent="0.25">
      <c r="A924" s="59">
        <v>41126</v>
      </c>
      <c r="B924" s="2">
        <v>0.79722222222222217</v>
      </c>
      <c r="C924" s="33">
        <f t="shared" si="111"/>
        <v>41126.797222222223</v>
      </c>
      <c r="D924" s="33">
        <f t="shared" si="106"/>
        <v>41126.791666666664</v>
      </c>
      <c r="E924" s="37">
        <f t="shared" si="107"/>
        <v>19</v>
      </c>
      <c r="F924" s="33">
        <f t="shared" si="108"/>
        <v>41126.75</v>
      </c>
      <c r="G924" s="39" t="s">
        <v>16</v>
      </c>
      <c r="H924" s="57">
        <f t="shared" si="110"/>
        <v>1</v>
      </c>
      <c r="I924" s="66">
        <v>3.71</v>
      </c>
      <c r="J924" s="66">
        <v>81.400000000000006</v>
      </c>
      <c r="K924" s="56">
        <v>1</v>
      </c>
      <c r="L924" s="56">
        <v>2</v>
      </c>
      <c r="M924" s="40">
        <f>VLOOKUP(L924,'Stratification Schemes'!$J$2:$L$3,2,TRUE)</f>
        <v>9.59</v>
      </c>
      <c r="N924" s="40">
        <f>VLOOKUP(L924,'Stratification Schemes'!$J$2:$L$3,3,TRUE)</f>
        <v>10.42</v>
      </c>
      <c r="O924" s="40">
        <f t="shared" si="109"/>
        <v>2</v>
      </c>
      <c r="P924" s="40" t="s">
        <v>38</v>
      </c>
    </row>
    <row r="925" spans="1:19" x14ac:dyDescent="0.25">
      <c r="A925" s="59">
        <v>41126</v>
      </c>
      <c r="B925" s="2">
        <v>0.82181712962962961</v>
      </c>
      <c r="C925" s="33">
        <f t="shared" si="111"/>
        <v>41126.821817129632</v>
      </c>
      <c r="D925" s="33">
        <f t="shared" si="106"/>
        <v>41126.791666666664</v>
      </c>
      <c r="E925" s="37">
        <f t="shared" si="107"/>
        <v>19</v>
      </c>
      <c r="F925" s="33">
        <f t="shared" si="108"/>
        <v>41126.875</v>
      </c>
      <c r="G925" s="39" t="s">
        <v>16</v>
      </c>
      <c r="H925" s="57">
        <f t="shared" si="110"/>
        <v>1</v>
      </c>
      <c r="I925" s="66">
        <v>2.09</v>
      </c>
      <c r="J925" s="66">
        <v>80.7</v>
      </c>
      <c r="K925" s="56">
        <v>1</v>
      </c>
      <c r="L925" s="56">
        <v>2</v>
      </c>
      <c r="M925" s="40">
        <f>VLOOKUP(L925,'Stratification Schemes'!$J$2:$L$3,2,TRUE)</f>
        <v>9.59</v>
      </c>
      <c r="N925" s="40">
        <f>VLOOKUP(L925,'Stratification Schemes'!$J$2:$L$3,3,TRUE)</f>
        <v>10.42</v>
      </c>
      <c r="O925" s="40">
        <f t="shared" si="109"/>
        <v>2</v>
      </c>
      <c r="P925" s="40" t="s">
        <v>38</v>
      </c>
    </row>
    <row r="926" spans="1:19" x14ac:dyDescent="0.25">
      <c r="A926" s="59">
        <v>41126</v>
      </c>
      <c r="B926" s="2">
        <v>0.85481481481481481</v>
      </c>
      <c r="C926" s="33">
        <f t="shared" si="111"/>
        <v>41126.854814814818</v>
      </c>
      <c r="D926" s="33">
        <f t="shared" si="106"/>
        <v>41126.833333333336</v>
      </c>
      <c r="E926" s="37">
        <f t="shared" si="107"/>
        <v>20</v>
      </c>
      <c r="F926" s="33">
        <f t="shared" si="108"/>
        <v>41126.875</v>
      </c>
      <c r="G926" s="39" t="s">
        <v>16</v>
      </c>
      <c r="H926" s="57">
        <f t="shared" si="110"/>
        <v>1</v>
      </c>
      <c r="I926" s="66">
        <v>2.63</v>
      </c>
      <c r="J926" s="66">
        <v>76.2</v>
      </c>
      <c r="K926" s="56">
        <v>1</v>
      </c>
      <c r="L926" s="56">
        <v>2</v>
      </c>
      <c r="M926" s="40">
        <f>VLOOKUP(L926,'Stratification Schemes'!$J$2:$L$3,2,TRUE)</f>
        <v>9.59</v>
      </c>
      <c r="N926" s="40">
        <f>VLOOKUP(L926,'Stratification Schemes'!$J$2:$L$3,3,TRUE)</f>
        <v>10.42</v>
      </c>
      <c r="O926" s="40">
        <f t="shared" si="109"/>
        <v>2</v>
      </c>
      <c r="P926" s="40" t="s">
        <v>38</v>
      </c>
    </row>
    <row r="927" spans="1:19" x14ac:dyDescent="0.25">
      <c r="A927" s="59">
        <v>41126</v>
      </c>
      <c r="B927" s="2">
        <v>0.87784722222222211</v>
      </c>
      <c r="C927" s="33">
        <f t="shared" si="111"/>
        <v>41126.877847222226</v>
      </c>
      <c r="D927" s="33">
        <f t="shared" si="106"/>
        <v>41126.875</v>
      </c>
      <c r="E927" s="37">
        <f t="shared" si="107"/>
        <v>21</v>
      </c>
      <c r="F927" s="33">
        <f t="shared" si="108"/>
        <v>41126.875</v>
      </c>
      <c r="G927" s="39" t="s">
        <v>16</v>
      </c>
      <c r="H927" s="57">
        <f t="shared" si="110"/>
        <v>1</v>
      </c>
      <c r="I927" s="66">
        <v>4.05</v>
      </c>
      <c r="J927" s="66">
        <v>79.2</v>
      </c>
      <c r="K927" s="66">
        <v>1</v>
      </c>
      <c r="L927" s="66">
        <v>2</v>
      </c>
      <c r="M927" s="66">
        <f>VLOOKUP(L927,'Stratification Schemes'!$J$2:$L$3,2,TRUE)</f>
        <v>9.59</v>
      </c>
      <c r="N927" s="66">
        <f>VLOOKUP(L927,'Stratification Schemes'!$J$2:$L$3,3,TRUE)</f>
        <v>10.42</v>
      </c>
      <c r="O927" s="66">
        <f t="shared" si="109"/>
        <v>2</v>
      </c>
      <c r="P927" s="66" t="s">
        <v>38</v>
      </c>
    </row>
    <row r="928" spans="1:19" x14ac:dyDescent="0.25">
      <c r="A928" s="59">
        <v>41126</v>
      </c>
      <c r="B928" s="2">
        <v>0.88216435185185194</v>
      </c>
      <c r="C928" s="33">
        <f t="shared" si="111"/>
        <v>41126.882164351853</v>
      </c>
      <c r="D928" s="33">
        <f t="shared" si="106"/>
        <v>41126.875</v>
      </c>
      <c r="E928" s="37">
        <f t="shared" si="107"/>
        <v>21</v>
      </c>
      <c r="F928" s="33">
        <f t="shared" si="108"/>
        <v>41126.875</v>
      </c>
      <c r="G928" s="39" t="s">
        <v>16</v>
      </c>
      <c r="H928" s="57">
        <f t="shared" si="110"/>
        <v>1</v>
      </c>
      <c r="I928" s="66">
        <v>2.98</v>
      </c>
      <c r="J928" s="66">
        <v>59.3</v>
      </c>
      <c r="K928" s="66">
        <v>1</v>
      </c>
      <c r="L928" s="66">
        <v>2</v>
      </c>
      <c r="M928" s="66">
        <f>VLOOKUP(L928,'Stratification Schemes'!$J$2:$L$3,2,TRUE)</f>
        <v>9.59</v>
      </c>
      <c r="N928" s="66">
        <f>VLOOKUP(L928,'Stratification Schemes'!$J$2:$L$3,3,TRUE)</f>
        <v>10.42</v>
      </c>
      <c r="O928" s="66">
        <f t="shared" si="109"/>
        <v>2</v>
      </c>
      <c r="P928" s="66" t="s">
        <v>38</v>
      </c>
    </row>
    <row r="929" spans="1:16" x14ac:dyDescent="0.25">
      <c r="A929" s="59">
        <v>41126</v>
      </c>
      <c r="B929" s="2">
        <v>0.8989583333333333</v>
      </c>
      <c r="C929" s="33">
        <f t="shared" si="111"/>
        <v>41126.898958333331</v>
      </c>
      <c r="D929" s="33">
        <f t="shared" si="106"/>
        <v>41126.875</v>
      </c>
      <c r="E929" s="37">
        <f t="shared" si="107"/>
        <v>21</v>
      </c>
      <c r="F929" s="33">
        <f t="shared" si="108"/>
        <v>41126.875</v>
      </c>
      <c r="G929" s="39" t="s">
        <v>16</v>
      </c>
      <c r="H929" s="57">
        <f t="shared" si="110"/>
        <v>1</v>
      </c>
      <c r="I929" s="66">
        <v>2.73</v>
      </c>
      <c r="J929" s="66">
        <v>66.5</v>
      </c>
      <c r="K929" s="56">
        <v>1</v>
      </c>
      <c r="L929" s="56">
        <v>2</v>
      </c>
      <c r="M929" s="40">
        <f>VLOOKUP(L929,'Stratification Schemes'!$J$2:$L$3,2,TRUE)</f>
        <v>9.59</v>
      </c>
      <c r="N929" s="40">
        <f>VLOOKUP(L929,'Stratification Schemes'!$J$2:$L$3,3,TRUE)</f>
        <v>10.42</v>
      </c>
      <c r="O929" s="40">
        <f t="shared" si="109"/>
        <v>2</v>
      </c>
      <c r="P929" s="40" t="s">
        <v>38</v>
      </c>
    </row>
    <row r="930" spans="1:16" x14ac:dyDescent="0.25">
      <c r="A930" s="59">
        <v>41126</v>
      </c>
      <c r="B930" s="2">
        <v>0.90249999999999997</v>
      </c>
      <c r="C930" s="33">
        <f t="shared" si="111"/>
        <v>41126.902499999997</v>
      </c>
      <c r="D930" s="33">
        <f t="shared" si="106"/>
        <v>41126.875</v>
      </c>
      <c r="E930" s="37">
        <f t="shared" si="107"/>
        <v>21</v>
      </c>
      <c r="F930" s="33">
        <f t="shared" si="108"/>
        <v>41126.875</v>
      </c>
      <c r="G930" s="39" t="s">
        <v>16</v>
      </c>
      <c r="H930" s="57">
        <f t="shared" si="110"/>
        <v>1</v>
      </c>
      <c r="I930" s="66">
        <v>3.68</v>
      </c>
      <c r="J930" s="66">
        <v>90.2</v>
      </c>
      <c r="K930" s="56">
        <v>1</v>
      </c>
      <c r="L930" s="56">
        <v>2</v>
      </c>
      <c r="M930" s="40">
        <f>VLOOKUP(L930,'Stratification Schemes'!$J$2:$L$3,2,TRUE)</f>
        <v>9.59</v>
      </c>
      <c r="N930" s="40">
        <f>VLOOKUP(L930,'Stratification Schemes'!$J$2:$L$3,3,TRUE)</f>
        <v>10.42</v>
      </c>
      <c r="O930" s="40">
        <f t="shared" si="109"/>
        <v>2</v>
      </c>
      <c r="P930" s="40" t="s">
        <v>38</v>
      </c>
    </row>
    <row r="931" spans="1:16" x14ac:dyDescent="0.25">
      <c r="A931" s="59">
        <v>41126</v>
      </c>
      <c r="B931" s="2">
        <v>0.92259259259259263</v>
      </c>
      <c r="C931" s="33">
        <f t="shared" si="111"/>
        <v>41126.922592592593</v>
      </c>
      <c r="D931" s="33">
        <f t="shared" si="106"/>
        <v>41126.916666666664</v>
      </c>
      <c r="E931" s="37">
        <f t="shared" si="107"/>
        <v>22</v>
      </c>
      <c r="F931" s="33">
        <f t="shared" si="108"/>
        <v>41126.875</v>
      </c>
      <c r="G931" s="39" t="s">
        <v>16</v>
      </c>
      <c r="H931" s="57">
        <f t="shared" si="110"/>
        <v>1</v>
      </c>
      <c r="I931" s="66">
        <v>2.7</v>
      </c>
      <c r="J931" s="66">
        <v>76</v>
      </c>
      <c r="K931" s="56">
        <v>1</v>
      </c>
      <c r="L931" s="56">
        <v>2</v>
      </c>
      <c r="M931" s="40">
        <f>VLOOKUP(L931,'Stratification Schemes'!$J$2:$L$3,2,TRUE)</f>
        <v>9.59</v>
      </c>
      <c r="N931" s="40">
        <f>VLOOKUP(L931,'Stratification Schemes'!$J$2:$L$3,3,TRUE)</f>
        <v>10.42</v>
      </c>
      <c r="O931" s="40">
        <f t="shared" si="109"/>
        <v>2</v>
      </c>
      <c r="P931" s="40" t="s">
        <v>38</v>
      </c>
    </row>
    <row r="932" spans="1:16" x14ac:dyDescent="0.25">
      <c r="A932" s="59">
        <v>41126</v>
      </c>
      <c r="B932" s="2">
        <v>0.9236805555555555</v>
      </c>
      <c r="C932" s="33">
        <f t="shared" si="111"/>
        <v>41126.923680555556</v>
      </c>
      <c r="D932" s="33">
        <f t="shared" si="106"/>
        <v>41126.916666666664</v>
      </c>
      <c r="E932" s="37">
        <f t="shared" si="107"/>
        <v>22</v>
      </c>
      <c r="F932" s="33">
        <f t="shared" si="108"/>
        <v>41126.875</v>
      </c>
      <c r="G932" s="39" t="s">
        <v>16</v>
      </c>
      <c r="H932" s="57">
        <f t="shared" si="110"/>
        <v>1</v>
      </c>
      <c r="I932" s="66">
        <v>4.12</v>
      </c>
      <c r="J932" s="66">
        <v>108.2</v>
      </c>
      <c r="K932" s="56">
        <v>1</v>
      </c>
      <c r="L932" s="56">
        <v>2</v>
      </c>
      <c r="M932" s="40">
        <f>VLOOKUP(L932,'Stratification Schemes'!$J$2:$L$3,2,TRUE)</f>
        <v>9.59</v>
      </c>
      <c r="N932" s="40">
        <f>VLOOKUP(L932,'Stratification Schemes'!$J$2:$L$3,3,TRUE)</f>
        <v>10.42</v>
      </c>
      <c r="O932" s="40">
        <f t="shared" si="109"/>
        <v>2</v>
      </c>
      <c r="P932" s="40" t="s">
        <v>38</v>
      </c>
    </row>
    <row r="933" spans="1:16" x14ac:dyDescent="0.25">
      <c r="A933" s="59">
        <v>41126</v>
      </c>
      <c r="B933" s="2">
        <v>0.93913194444444448</v>
      </c>
      <c r="C933" s="33">
        <f t="shared" si="111"/>
        <v>41126.939131944448</v>
      </c>
      <c r="D933" s="33">
        <f t="shared" si="106"/>
        <v>41126.916666666664</v>
      </c>
      <c r="E933" s="37">
        <f t="shared" si="107"/>
        <v>22</v>
      </c>
      <c r="F933" s="33">
        <f t="shared" si="108"/>
        <v>41127</v>
      </c>
      <c r="G933" s="39" t="s">
        <v>16</v>
      </c>
      <c r="H933" s="57">
        <f t="shared" si="110"/>
        <v>1</v>
      </c>
      <c r="I933" s="66">
        <v>2.21</v>
      </c>
      <c r="J933" s="66">
        <v>104.5</v>
      </c>
      <c r="K933" s="56">
        <v>1</v>
      </c>
      <c r="L933" s="56">
        <v>2</v>
      </c>
      <c r="M933" s="40">
        <f>VLOOKUP(L933,'Stratification Schemes'!$J$2:$L$3,2,TRUE)</f>
        <v>9.59</v>
      </c>
      <c r="N933" s="40">
        <f>VLOOKUP(L933,'Stratification Schemes'!$J$2:$L$3,3,TRUE)</f>
        <v>10.42</v>
      </c>
      <c r="O933" s="40">
        <f t="shared" si="109"/>
        <v>2</v>
      </c>
      <c r="P933" s="40" t="s">
        <v>38</v>
      </c>
    </row>
    <row r="934" spans="1:16" x14ac:dyDescent="0.25">
      <c r="A934" s="59">
        <v>41126</v>
      </c>
      <c r="B934" s="2">
        <v>0.94314814814814818</v>
      </c>
      <c r="C934" s="33">
        <f t="shared" si="111"/>
        <v>41126.943148148152</v>
      </c>
      <c r="D934" s="33">
        <f t="shared" si="106"/>
        <v>41126.916666666664</v>
      </c>
      <c r="E934" s="37">
        <f t="shared" si="107"/>
        <v>22</v>
      </c>
      <c r="F934" s="33">
        <f t="shared" si="108"/>
        <v>41127</v>
      </c>
      <c r="G934" s="39" t="s">
        <v>16</v>
      </c>
      <c r="H934" s="57">
        <f t="shared" si="110"/>
        <v>1</v>
      </c>
      <c r="I934" s="66">
        <v>3.08</v>
      </c>
      <c r="J934" s="66">
        <v>78.3</v>
      </c>
      <c r="K934" s="56">
        <v>1</v>
      </c>
      <c r="L934" s="56">
        <v>2</v>
      </c>
      <c r="M934" s="40">
        <f>VLOOKUP(L934,'Stratification Schemes'!$J$2:$L$3,2,TRUE)</f>
        <v>9.59</v>
      </c>
      <c r="N934" s="40">
        <f>VLOOKUP(L934,'Stratification Schemes'!$J$2:$L$3,3,TRUE)</f>
        <v>10.42</v>
      </c>
      <c r="O934" s="40">
        <f t="shared" si="109"/>
        <v>2</v>
      </c>
      <c r="P934" s="40" t="s">
        <v>38</v>
      </c>
    </row>
    <row r="935" spans="1:16" x14ac:dyDescent="0.25">
      <c r="A935" s="59">
        <v>41126</v>
      </c>
      <c r="B935" s="2">
        <v>0.9643518518518519</v>
      </c>
      <c r="C935" s="33">
        <f t="shared" si="111"/>
        <v>41126.96435185185</v>
      </c>
      <c r="D935" s="33">
        <f t="shared" si="106"/>
        <v>41126.958333333336</v>
      </c>
      <c r="E935" s="37">
        <f t="shared" si="107"/>
        <v>23</v>
      </c>
      <c r="F935" s="33">
        <f t="shared" si="108"/>
        <v>41127</v>
      </c>
      <c r="G935" s="39" t="s">
        <v>16</v>
      </c>
      <c r="H935" s="57">
        <f t="shared" si="110"/>
        <v>1</v>
      </c>
      <c r="I935" s="66">
        <v>2.77</v>
      </c>
      <c r="J935" s="66">
        <v>86.1</v>
      </c>
      <c r="K935" s="56">
        <v>1</v>
      </c>
      <c r="L935" s="56">
        <v>2</v>
      </c>
      <c r="M935" s="40">
        <f>VLOOKUP(L935,'Stratification Schemes'!$J$2:$L$3,2,TRUE)</f>
        <v>9.59</v>
      </c>
      <c r="N935" s="40">
        <f>VLOOKUP(L935,'Stratification Schemes'!$J$2:$L$3,3,TRUE)</f>
        <v>10.42</v>
      </c>
      <c r="O935" s="40">
        <f t="shared" si="109"/>
        <v>2</v>
      </c>
      <c r="P935" s="40" t="s">
        <v>38</v>
      </c>
    </row>
    <row r="936" spans="1:16" x14ac:dyDescent="0.25">
      <c r="A936" s="59">
        <v>41126</v>
      </c>
      <c r="B936" s="2">
        <v>0.98528935185185185</v>
      </c>
      <c r="C936" s="33">
        <f t="shared" si="111"/>
        <v>41126.985289351855</v>
      </c>
      <c r="D936" s="33">
        <f t="shared" si="106"/>
        <v>41126.958333333336</v>
      </c>
      <c r="E936" s="37">
        <f t="shared" si="107"/>
        <v>23</v>
      </c>
      <c r="F936" s="33">
        <f t="shared" si="108"/>
        <v>41127</v>
      </c>
      <c r="G936" s="39" t="s">
        <v>16</v>
      </c>
      <c r="H936" s="57">
        <f t="shared" si="110"/>
        <v>1</v>
      </c>
      <c r="I936" s="66">
        <v>2.37</v>
      </c>
      <c r="J936" s="66">
        <v>92.2</v>
      </c>
      <c r="K936" s="66">
        <v>1</v>
      </c>
      <c r="L936" s="66">
        <v>2</v>
      </c>
      <c r="M936" s="66">
        <f>VLOOKUP(L936,'Stratification Schemes'!$J$2:$L$3,2,TRUE)</f>
        <v>9.59</v>
      </c>
      <c r="N936" s="66">
        <f>VLOOKUP(L936,'Stratification Schemes'!$J$2:$L$3,3,TRUE)</f>
        <v>10.42</v>
      </c>
      <c r="O936" s="66">
        <f t="shared" si="109"/>
        <v>2</v>
      </c>
      <c r="P936" s="66" t="s">
        <v>38</v>
      </c>
    </row>
    <row r="937" spans="1:16" x14ac:dyDescent="0.25">
      <c r="A937" s="59">
        <v>41126</v>
      </c>
      <c r="B937" s="2">
        <v>0.98916666666666664</v>
      </c>
      <c r="C937" s="33">
        <f t="shared" si="111"/>
        <v>41126.989166666666</v>
      </c>
      <c r="D937" s="33">
        <f t="shared" si="106"/>
        <v>41126.958333333336</v>
      </c>
      <c r="E937" s="37">
        <f t="shared" si="107"/>
        <v>23</v>
      </c>
      <c r="F937" s="33">
        <f t="shared" si="108"/>
        <v>41127</v>
      </c>
      <c r="G937" s="39" t="s">
        <v>16</v>
      </c>
      <c r="H937" s="57">
        <f t="shared" si="110"/>
        <v>1</v>
      </c>
      <c r="I937" s="66">
        <v>3.15</v>
      </c>
      <c r="J937" s="66">
        <v>93.9</v>
      </c>
      <c r="K937" s="66">
        <v>1</v>
      </c>
      <c r="L937" s="66">
        <v>2</v>
      </c>
      <c r="M937" s="66">
        <f>VLOOKUP(L937,'Stratification Schemes'!$J$2:$L$3,2,TRUE)</f>
        <v>9.59</v>
      </c>
      <c r="N937" s="66">
        <f>VLOOKUP(L937,'Stratification Schemes'!$J$2:$L$3,3,TRUE)</f>
        <v>10.42</v>
      </c>
      <c r="O937" s="66">
        <f t="shared" si="109"/>
        <v>2</v>
      </c>
      <c r="P937" s="66" t="s">
        <v>38</v>
      </c>
    </row>
    <row r="938" spans="1:16" x14ac:dyDescent="0.25">
      <c r="A938" s="59">
        <v>41127</v>
      </c>
      <c r="B938" s="2">
        <v>0.50075231481481486</v>
      </c>
      <c r="C938" s="33">
        <f t="shared" si="111"/>
        <v>41127.500752314816</v>
      </c>
      <c r="D938" s="33">
        <f t="shared" si="106"/>
        <v>41127.5</v>
      </c>
      <c r="E938" s="37">
        <f t="shared" si="107"/>
        <v>12</v>
      </c>
      <c r="F938" s="33">
        <f t="shared" si="108"/>
        <v>41127.5</v>
      </c>
      <c r="G938" s="39" t="s">
        <v>16</v>
      </c>
      <c r="H938" s="57">
        <f t="shared" si="110"/>
        <v>1</v>
      </c>
      <c r="I938" s="66">
        <v>3.82</v>
      </c>
      <c r="J938" s="66">
        <v>55.2</v>
      </c>
      <c r="K938" s="66">
        <v>1</v>
      </c>
      <c r="L938" s="66">
        <v>2</v>
      </c>
      <c r="M938" s="66">
        <f>VLOOKUP(L938,'Stratification Schemes'!$J$2:$L$3,2,TRUE)</f>
        <v>9.59</v>
      </c>
      <c r="N938" s="66">
        <f>VLOOKUP(L938,'Stratification Schemes'!$J$2:$L$3,3,TRUE)</f>
        <v>10.42</v>
      </c>
      <c r="O938" s="66">
        <f t="shared" si="109"/>
        <v>2</v>
      </c>
      <c r="P938" s="66" t="s">
        <v>38</v>
      </c>
    </row>
    <row r="939" spans="1:16" x14ac:dyDescent="0.25">
      <c r="A939" s="59">
        <v>41127</v>
      </c>
      <c r="B939" s="2">
        <v>0.50138888888888888</v>
      </c>
      <c r="C939" s="33">
        <f t="shared" si="111"/>
        <v>41127.501388888886</v>
      </c>
      <c r="D939" s="33">
        <f t="shared" si="106"/>
        <v>41127.5</v>
      </c>
      <c r="E939" s="37">
        <f t="shared" si="107"/>
        <v>12</v>
      </c>
      <c r="F939" s="33">
        <f t="shared" si="108"/>
        <v>41127.5</v>
      </c>
      <c r="G939" s="39" t="s">
        <v>16</v>
      </c>
      <c r="H939" s="57">
        <f t="shared" si="110"/>
        <v>1</v>
      </c>
      <c r="I939" s="66">
        <v>4.0199999999999996</v>
      </c>
      <c r="J939" s="66">
        <v>71</v>
      </c>
      <c r="K939" s="66">
        <v>1</v>
      </c>
      <c r="L939" s="66">
        <v>2</v>
      </c>
      <c r="M939" s="66">
        <f>VLOOKUP(L939,'Stratification Schemes'!$J$2:$L$3,2,TRUE)</f>
        <v>9.59</v>
      </c>
      <c r="N939" s="66">
        <f>VLOOKUP(L939,'Stratification Schemes'!$J$2:$L$3,3,TRUE)</f>
        <v>10.42</v>
      </c>
      <c r="O939" s="66">
        <f t="shared" si="109"/>
        <v>2</v>
      </c>
      <c r="P939" s="66" t="s">
        <v>38</v>
      </c>
    </row>
    <row r="940" spans="1:16" x14ac:dyDescent="0.25">
      <c r="A940" s="59">
        <v>41127</v>
      </c>
      <c r="B940" s="2">
        <v>0.50164351851851852</v>
      </c>
      <c r="C940" s="33">
        <f t="shared" si="111"/>
        <v>41127.501643518517</v>
      </c>
      <c r="D940" s="33">
        <f t="shared" si="106"/>
        <v>41127.5</v>
      </c>
      <c r="E940" s="37">
        <f t="shared" si="107"/>
        <v>12</v>
      </c>
      <c r="F940" s="33">
        <f t="shared" si="108"/>
        <v>41127.5</v>
      </c>
      <c r="G940" s="39" t="s">
        <v>16</v>
      </c>
      <c r="H940" s="57">
        <f t="shared" si="110"/>
        <v>1</v>
      </c>
      <c r="I940" s="66">
        <v>2.0699999999999998</v>
      </c>
      <c r="J940" s="66">
        <v>72.5</v>
      </c>
      <c r="K940" s="56">
        <v>1</v>
      </c>
      <c r="L940" s="56">
        <v>2</v>
      </c>
      <c r="M940" s="40">
        <f>VLOOKUP(L940,'Stratification Schemes'!$J$2:$L$3,2,TRUE)</f>
        <v>9.59</v>
      </c>
      <c r="N940" s="40">
        <f>VLOOKUP(L940,'Stratification Schemes'!$J$2:$L$3,3,TRUE)</f>
        <v>10.42</v>
      </c>
      <c r="O940" s="40">
        <f t="shared" si="109"/>
        <v>2</v>
      </c>
      <c r="P940" s="40" t="s">
        <v>38</v>
      </c>
    </row>
    <row r="941" spans="1:16" x14ac:dyDescent="0.25">
      <c r="A941" s="59">
        <v>41127</v>
      </c>
      <c r="B941" s="2">
        <v>0.50244212962962964</v>
      </c>
      <c r="C941" s="33">
        <f t="shared" si="111"/>
        <v>41127.502442129633</v>
      </c>
      <c r="D941" s="33">
        <f t="shared" si="106"/>
        <v>41127.5</v>
      </c>
      <c r="E941" s="37">
        <f t="shared" si="107"/>
        <v>12</v>
      </c>
      <c r="F941" s="33">
        <f t="shared" si="108"/>
        <v>41127.5</v>
      </c>
      <c r="G941" s="39" t="s">
        <v>16</v>
      </c>
      <c r="H941" s="57">
        <f t="shared" si="110"/>
        <v>1</v>
      </c>
      <c r="I941" s="66">
        <v>4.6500000000000004</v>
      </c>
      <c r="J941" s="66">
        <v>61</v>
      </c>
      <c r="K941" s="56">
        <v>1</v>
      </c>
      <c r="L941" s="56">
        <v>2</v>
      </c>
      <c r="M941" s="40">
        <f>VLOOKUP(L941,'Stratification Schemes'!$J$2:$L$3,2,TRUE)</f>
        <v>9.59</v>
      </c>
      <c r="N941" s="40">
        <f>VLOOKUP(L941,'Stratification Schemes'!$J$2:$L$3,3,TRUE)</f>
        <v>10.42</v>
      </c>
      <c r="O941" s="40">
        <f t="shared" si="109"/>
        <v>2</v>
      </c>
      <c r="P941" s="40" t="s">
        <v>38</v>
      </c>
    </row>
    <row r="942" spans="1:16" x14ac:dyDescent="0.25">
      <c r="A942" s="59">
        <v>41127</v>
      </c>
      <c r="B942" s="2">
        <v>0.50464120370370369</v>
      </c>
      <c r="C942" s="33">
        <f t="shared" si="111"/>
        <v>41127.504641203705</v>
      </c>
      <c r="D942" s="33">
        <f t="shared" si="106"/>
        <v>41127.5</v>
      </c>
      <c r="E942" s="37">
        <f t="shared" si="107"/>
        <v>12</v>
      </c>
      <c r="F942" s="33">
        <f t="shared" si="108"/>
        <v>41127.5</v>
      </c>
      <c r="G942" s="39" t="s">
        <v>16</v>
      </c>
      <c r="H942" s="57">
        <f t="shared" si="110"/>
        <v>1</v>
      </c>
      <c r="I942" s="66">
        <v>1.94</v>
      </c>
      <c r="J942" s="66">
        <v>102.3</v>
      </c>
      <c r="K942" s="56">
        <v>1</v>
      </c>
      <c r="L942" s="56">
        <v>2</v>
      </c>
      <c r="M942" s="40">
        <f>VLOOKUP(L942,'Stratification Schemes'!$J$2:$L$3,2,TRUE)</f>
        <v>9.59</v>
      </c>
      <c r="N942" s="40">
        <f>VLOOKUP(L942,'Stratification Schemes'!$J$2:$L$3,3,TRUE)</f>
        <v>10.42</v>
      </c>
      <c r="O942" s="40">
        <f t="shared" si="109"/>
        <v>2</v>
      </c>
      <c r="P942" s="40" t="s">
        <v>38</v>
      </c>
    </row>
    <row r="943" spans="1:16" x14ac:dyDescent="0.25">
      <c r="A943" s="59">
        <v>41127</v>
      </c>
      <c r="B943" s="2">
        <v>0.50662037037037033</v>
      </c>
      <c r="C943" s="33">
        <f t="shared" si="111"/>
        <v>41127.506620370368</v>
      </c>
      <c r="D943" s="33">
        <f t="shared" si="106"/>
        <v>41127.5</v>
      </c>
      <c r="E943" s="37">
        <f t="shared" si="107"/>
        <v>12</v>
      </c>
      <c r="F943" s="33">
        <f t="shared" si="108"/>
        <v>41127.5</v>
      </c>
      <c r="G943" s="39" t="s">
        <v>16</v>
      </c>
      <c r="H943" s="57">
        <f t="shared" si="110"/>
        <v>1</v>
      </c>
      <c r="I943" s="66">
        <v>5.79</v>
      </c>
      <c r="J943" s="66">
        <v>60.6</v>
      </c>
      <c r="K943" s="66">
        <v>1</v>
      </c>
      <c r="L943" s="66">
        <v>2</v>
      </c>
      <c r="M943" s="66">
        <f>VLOOKUP(L943,'Stratification Schemes'!$J$2:$L$3,2,TRUE)</f>
        <v>9.59</v>
      </c>
      <c r="N943" s="66">
        <f>VLOOKUP(L943,'Stratification Schemes'!$J$2:$L$3,3,TRUE)</f>
        <v>10.42</v>
      </c>
      <c r="O943" s="66">
        <f t="shared" si="109"/>
        <v>2</v>
      </c>
      <c r="P943" s="66" t="s">
        <v>38</v>
      </c>
    </row>
    <row r="944" spans="1:16" x14ac:dyDescent="0.25">
      <c r="A944" s="59">
        <v>41127</v>
      </c>
      <c r="B944" s="2">
        <v>0.50799768518518518</v>
      </c>
      <c r="C944" s="33">
        <f t="shared" si="111"/>
        <v>41127.507997685185</v>
      </c>
      <c r="D944" s="33">
        <f t="shared" si="106"/>
        <v>41127.5</v>
      </c>
      <c r="E944" s="37">
        <f t="shared" si="107"/>
        <v>12</v>
      </c>
      <c r="F944" s="33">
        <f t="shared" si="108"/>
        <v>41127.5</v>
      </c>
      <c r="G944" s="39" t="s">
        <v>16</v>
      </c>
      <c r="H944" s="57">
        <f t="shared" si="110"/>
        <v>1</v>
      </c>
      <c r="I944" s="66">
        <v>3.77</v>
      </c>
      <c r="J944" s="66">
        <v>81.5</v>
      </c>
      <c r="K944" s="56">
        <v>1</v>
      </c>
      <c r="L944" s="56">
        <v>2</v>
      </c>
      <c r="M944" s="40">
        <f>VLOOKUP(L944,'Stratification Schemes'!$J$2:$L$3,2,TRUE)</f>
        <v>9.59</v>
      </c>
      <c r="N944" s="40">
        <f>VLOOKUP(L944,'Stratification Schemes'!$J$2:$L$3,3,TRUE)</f>
        <v>10.42</v>
      </c>
      <c r="O944" s="40">
        <f t="shared" si="109"/>
        <v>2</v>
      </c>
      <c r="P944" s="40" t="s">
        <v>38</v>
      </c>
    </row>
    <row r="945" spans="1:19" x14ac:dyDescent="0.25">
      <c r="A945" s="59">
        <v>41127</v>
      </c>
      <c r="B945" s="2">
        <v>0.52457175925925925</v>
      </c>
      <c r="C945" s="33">
        <f t="shared" si="111"/>
        <v>41127.524571759262</v>
      </c>
      <c r="D945" s="33">
        <f t="shared" si="106"/>
        <v>41127.5</v>
      </c>
      <c r="E945" s="37">
        <f t="shared" si="107"/>
        <v>12</v>
      </c>
      <c r="F945" s="33">
        <f t="shared" si="108"/>
        <v>41127.5</v>
      </c>
      <c r="G945" s="39" t="s">
        <v>16</v>
      </c>
      <c r="H945" s="57">
        <f t="shared" si="110"/>
        <v>1</v>
      </c>
      <c r="I945" s="66">
        <v>1.98</v>
      </c>
      <c r="J945" s="66">
        <v>83.7</v>
      </c>
      <c r="K945" s="56">
        <v>1</v>
      </c>
      <c r="L945" s="56">
        <v>2</v>
      </c>
      <c r="M945" s="40">
        <f>VLOOKUP(L945,'Stratification Schemes'!$J$2:$L$3,2,TRUE)</f>
        <v>9.59</v>
      </c>
      <c r="N945" s="40">
        <f>VLOOKUP(L945,'Stratification Schemes'!$J$2:$L$3,3,TRUE)</f>
        <v>10.42</v>
      </c>
      <c r="O945" s="40">
        <f t="shared" si="109"/>
        <v>2</v>
      </c>
      <c r="P945" s="40" t="s">
        <v>38</v>
      </c>
    </row>
    <row r="946" spans="1:19" x14ac:dyDescent="0.25">
      <c r="A946" s="59">
        <v>41127</v>
      </c>
      <c r="B946" s="2">
        <v>0.52629629629629626</v>
      </c>
      <c r="C946" s="33">
        <f t="shared" si="111"/>
        <v>41127.526296296295</v>
      </c>
      <c r="D946" s="33">
        <f t="shared" si="106"/>
        <v>41127.5</v>
      </c>
      <c r="E946" s="37">
        <f t="shared" si="107"/>
        <v>12</v>
      </c>
      <c r="F946" s="33">
        <f t="shared" si="108"/>
        <v>41127.5</v>
      </c>
      <c r="G946" s="39" t="s">
        <v>16</v>
      </c>
      <c r="H946" s="57">
        <f t="shared" si="110"/>
        <v>1</v>
      </c>
      <c r="I946" s="66">
        <v>2.2000000000000002</v>
      </c>
      <c r="J946" s="66">
        <v>54.4</v>
      </c>
      <c r="K946" s="56">
        <v>1</v>
      </c>
      <c r="L946" s="56">
        <v>2</v>
      </c>
      <c r="M946" s="40">
        <f>VLOOKUP(L946,'Stratification Schemes'!$J$2:$L$3,2,TRUE)</f>
        <v>9.59</v>
      </c>
      <c r="N946" s="40">
        <f>VLOOKUP(L946,'Stratification Schemes'!$J$2:$L$3,3,TRUE)</f>
        <v>10.42</v>
      </c>
      <c r="O946" s="40">
        <f t="shared" si="109"/>
        <v>2</v>
      </c>
      <c r="P946" s="40" t="s">
        <v>38</v>
      </c>
    </row>
    <row r="947" spans="1:19" x14ac:dyDescent="0.25">
      <c r="A947" s="59">
        <v>41127</v>
      </c>
      <c r="B947" s="2">
        <v>0.53089120370370368</v>
      </c>
      <c r="C947" s="33">
        <f t="shared" si="111"/>
        <v>41127.530891203707</v>
      </c>
      <c r="D947" s="33">
        <f t="shared" si="106"/>
        <v>41127.5</v>
      </c>
      <c r="E947" s="37">
        <f t="shared" si="107"/>
        <v>12</v>
      </c>
      <c r="F947" s="33">
        <f t="shared" si="108"/>
        <v>41127.5</v>
      </c>
      <c r="G947" s="39" t="s">
        <v>16</v>
      </c>
      <c r="H947" s="57">
        <f t="shared" si="110"/>
        <v>1</v>
      </c>
      <c r="I947" s="66">
        <v>4.38</v>
      </c>
      <c r="J947" s="66">
        <v>62.7</v>
      </c>
      <c r="K947" s="56">
        <v>1</v>
      </c>
      <c r="L947" s="56">
        <v>2</v>
      </c>
      <c r="M947" s="40">
        <f>VLOOKUP(L947,'Stratification Schemes'!$J$2:$L$3,2,TRUE)</f>
        <v>9.59</v>
      </c>
      <c r="N947" s="40">
        <f>VLOOKUP(L947,'Stratification Schemes'!$J$2:$L$3,3,TRUE)</f>
        <v>10.42</v>
      </c>
      <c r="O947" s="40">
        <f t="shared" si="109"/>
        <v>2</v>
      </c>
      <c r="P947" s="40" t="s">
        <v>38</v>
      </c>
    </row>
    <row r="948" spans="1:19" x14ac:dyDescent="0.25">
      <c r="A948" s="59">
        <v>41127</v>
      </c>
      <c r="B948" s="2">
        <v>0.54170138888888886</v>
      </c>
      <c r="C948" s="33">
        <f t="shared" si="111"/>
        <v>41127.541701388887</v>
      </c>
      <c r="D948" s="33">
        <f t="shared" si="106"/>
        <v>41127.541666666664</v>
      </c>
      <c r="E948" s="37">
        <f t="shared" si="107"/>
        <v>13</v>
      </c>
      <c r="F948" s="33">
        <f t="shared" si="108"/>
        <v>41127.5</v>
      </c>
      <c r="G948" s="39" t="s">
        <v>16</v>
      </c>
      <c r="H948" s="57">
        <f t="shared" si="110"/>
        <v>1</v>
      </c>
      <c r="I948" s="66">
        <v>2.88</v>
      </c>
      <c r="J948" s="66">
        <v>54</v>
      </c>
      <c r="K948" s="56">
        <v>1</v>
      </c>
      <c r="L948" s="56">
        <v>2</v>
      </c>
      <c r="M948" s="40">
        <f>VLOOKUP(L948,'Stratification Schemes'!$J$2:$L$3,2,TRUE)</f>
        <v>9.59</v>
      </c>
      <c r="N948" s="40">
        <f>VLOOKUP(L948,'Stratification Schemes'!$J$2:$L$3,3,TRUE)</f>
        <v>10.42</v>
      </c>
      <c r="O948" s="40">
        <f t="shared" si="109"/>
        <v>2</v>
      </c>
      <c r="P948" s="40" t="s">
        <v>38</v>
      </c>
    </row>
    <row r="949" spans="1:19" x14ac:dyDescent="0.25">
      <c r="A949" s="59">
        <v>41127</v>
      </c>
      <c r="B949" s="2">
        <v>0.54410879629629627</v>
      </c>
      <c r="C949" s="33">
        <f t="shared" si="111"/>
        <v>41127.544108796297</v>
      </c>
      <c r="D949" s="33">
        <f t="shared" si="106"/>
        <v>41127.541666666664</v>
      </c>
      <c r="E949" s="37">
        <f t="shared" si="107"/>
        <v>13</v>
      </c>
      <c r="F949" s="33">
        <f t="shared" si="108"/>
        <v>41127.5</v>
      </c>
      <c r="G949" s="39" t="s">
        <v>16</v>
      </c>
      <c r="H949" s="57">
        <f t="shared" si="110"/>
        <v>1</v>
      </c>
      <c r="I949" s="66">
        <v>2.02</v>
      </c>
      <c r="J949" s="66">
        <v>73.099999999999994</v>
      </c>
      <c r="K949" s="56">
        <v>1</v>
      </c>
      <c r="L949" s="56">
        <v>2</v>
      </c>
      <c r="M949" s="40">
        <f>VLOOKUP(L949,'Stratification Schemes'!$J$2:$L$3,2,TRUE)</f>
        <v>9.59</v>
      </c>
      <c r="N949" s="40">
        <f>VLOOKUP(L949,'Stratification Schemes'!$J$2:$L$3,3,TRUE)</f>
        <v>10.42</v>
      </c>
      <c r="O949" s="40">
        <f t="shared" si="109"/>
        <v>2</v>
      </c>
      <c r="P949" s="40" t="s">
        <v>38</v>
      </c>
      <c r="Q949"/>
      <c r="R949"/>
      <c r="S949"/>
    </row>
    <row r="950" spans="1:19" x14ac:dyDescent="0.25">
      <c r="A950" s="59">
        <v>41127</v>
      </c>
      <c r="B950" s="2">
        <v>0.54840277777777779</v>
      </c>
      <c r="C950" s="33">
        <f t="shared" si="111"/>
        <v>41127.548402777778</v>
      </c>
      <c r="D950" s="33">
        <f t="shared" si="106"/>
        <v>41127.541666666664</v>
      </c>
      <c r="E950" s="37">
        <f t="shared" si="107"/>
        <v>13</v>
      </c>
      <c r="F950" s="33">
        <f t="shared" si="108"/>
        <v>41127.5</v>
      </c>
      <c r="G950" s="39" t="s">
        <v>16</v>
      </c>
      <c r="H950" s="57">
        <f t="shared" si="110"/>
        <v>1</v>
      </c>
      <c r="I950" s="66">
        <v>3.56</v>
      </c>
      <c r="J950" s="66">
        <v>68.900000000000006</v>
      </c>
      <c r="K950" s="66">
        <v>1</v>
      </c>
      <c r="L950" s="66">
        <v>2</v>
      </c>
      <c r="M950" s="66">
        <f>VLOOKUP(L950,'Stratification Schemes'!$J$2:$L$3,2,TRUE)</f>
        <v>9.59</v>
      </c>
      <c r="N950" s="66">
        <f>VLOOKUP(L950,'Stratification Schemes'!$J$2:$L$3,3,TRUE)</f>
        <v>10.42</v>
      </c>
      <c r="O950" s="66">
        <f t="shared" si="109"/>
        <v>2</v>
      </c>
      <c r="P950" s="66" t="s">
        <v>38</v>
      </c>
    </row>
    <row r="951" spans="1:19" x14ac:dyDescent="0.25">
      <c r="A951" s="59">
        <v>41127</v>
      </c>
      <c r="B951" s="2">
        <v>0.54871527777777784</v>
      </c>
      <c r="C951" s="33">
        <f t="shared" si="111"/>
        <v>41127.548715277779</v>
      </c>
      <c r="D951" s="33">
        <f t="shared" si="106"/>
        <v>41127.541666666664</v>
      </c>
      <c r="E951" s="37">
        <f t="shared" si="107"/>
        <v>13</v>
      </c>
      <c r="F951" s="33">
        <f t="shared" si="108"/>
        <v>41127.5</v>
      </c>
      <c r="G951" s="39" t="s">
        <v>16</v>
      </c>
      <c r="H951" s="57">
        <f t="shared" si="110"/>
        <v>1</v>
      </c>
      <c r="I951" s="66">
        <v>2.2200000000000002</v>
      </c>
      <c r="J951" s="66">
        <v>94.4</v>
      </c>
      <c r="K951" s="56">
        <v>1</v>
      </c>
      <c r="L951" s="56">
        <v>2</v>
      </c>
      <c r="M951" s="40">
        <f>VLOOKUP(L951,'Stratification Schemes'!$J$2:$L$3,2,TRUE)</f>
        <v>9.59</v>
      </c>
      <c r="N951" s="40">
        <f>VLOOKUP(L951,'Stratification Schemes'!$J$2:$L$3,3,TRUE)</f>
        <v>10.42</v>
      </c>
      <c r="O951" s="40">
        <f t="shared" si="109"/>
        <v>2</v>
      </c>
      <c r="P951" s="40" t="s">
        <v>38</v>
      </c>
    </row>
    <row r="952" spans="1:19" x14ac:dyDescent="0.25">
      <c r="A952" s="59">
        <v>41127</v>
      </c>
      <c r="B952" s="2">
        <v>0.54937500000000006</v>
      </c>
      <c r="C952" s="33">
        <f t="shared" si="111"/>
        <v>41127.549375000002</v>
      </c>
      <c r="D952" s="33">
        <f t="shared" si="106"/>
        <v>41127.541666666664</v>
      </c>
      <c r="E952" s="37">
        <f t="shared" si="107"/>
        <v>13</v>
      </c>
      <c r="F952" s="33">
        <f t="shared" si="108"/>
        <v>41127.5</v>
      </c>
      <c r="G952" s="39" t="s">
        <v>16</v>
      </c>
      <c r="H952" s="57">
        <f t="shared" si="110"/>
        <v>1</v>
      </c>
      <c r="I952" s="66">
        <v>2.04</v>
      </c>
      <c r="J952" s="66">
        <v>80</v>
      </c>
      <c r="K952" s="56">
        <v>1</v>
      </c>
      <c r="L952" s="56">
        <v>2</v>
      </c>
      <c r="M952" s="40">
        <f>VLOOKUP(L952,'Stratification Schemes'!$J$2:$L$3,2,TRUE)</f>
        <v>9.59</v>
      </c>
      <c r="N952" s="40">
        <f>VLOOKUP(L952,'Stratification Schemes'!$J$2:$L$3,3,TRUE)</f>
        <v>10.42</v>
      </c>
      <c r="O952" s="40">
        <f t="shared" si="109"/>
        <v>2</v>
      </c>
      <c r="P952" s="40" t="s">
        <v>38</v>
      </c>
    </row>
    <row r="953" spans="1:19" x14ac:dyDescent="0.25">
      <c r="A953" s="59">
        <v>41127</v>
      </c>
      <c r="B953" s="2">
        <v>0.54951388888888886</v>
      </c>
      <c r="C953" s="33">
        <f t="shared" si="111"/>
        <v>41127.549513888887</v>
      </c>
      <c r="D953" s="33">
        <f t="shared" si="106"/>
        <v>41127.541666666664</v>
      </c>
      <c r="E953" s="37">
        <f t="shared" si="107"/>
        <v>13</v>
      </c>
      <c r="F953" s="33">
        <f t="shared" si="108"/>
        <v>41127.5</v>
      </c>
      <c r="G953" s="39" t="s">
        <v>16</v>
      </c>
      <c r="H953" s="57">
        <f t="shared" si="110"/>
        <v>1</v>
      </c>
      <c r="I953" s="66">
        <v>2.38</v>
      </c>
      <c r="J953" s="66">
        <v>83.1</v>
      </c>
      <c r="K953" s="56">
        <v>1</v>
      </c>
      <c r="L953" s="56">
        <v>2</v>
      </c>
      <c r="M953" s="40">
        <f>VLOOKUP(L953,'Stratification Schemes'!$J$2:$L$3,2,TRUE)</f>
        <v>9.59</v>
      </c>
      <c r="N953" s="40">
        <f>VLOOKUP(L953,'Stratification Schemes'!$J$2:$L$3,3,TRUE)</f>
        <v>10.42</v>
      </c>
      <c r="O953" s="40">
        <f t="shared" si="109"/>
        <v>2</v>
      </c>
      <c r="P953" s="40" t="s">
        <v>38</v>
      </c>
    </row>
    <row r="954" spans="1:19" x14ac:dyDescent="0.25">
      <c r="A954" s="59">
        <v>41127</v>
      </c>
      <c r="B954" s="2">
        <v>0.56494212962962964</v>
      </c>
      <c r="C954" s="33">
        <f t="shared" si="111"/>
        <v>41127.564942129633</v>
      </c>
      <c r="D954" s="33">
        <f t="shared" si="106"/>
        <v>41127.541666666664</v>
      </c>
      <c r="E954" s="37">
        <f t="shared" si="107"/>
        <v>13</v>
      </c>
      <c r="F954" s="33">
        <f t="shared" si="108"/>
        <v>41127.625</v>
      </c>
      <c r="G954" s="39" t="s">
        <v>16</v>
      </c>
      <c r="H954" s="57">
        <f t="shared" si="110"/>
        <v>1</v>
      </c>
      <c r="I954" s="66">
        <v>2.04</v>
      </c>
      <c r="J954" s="66">
        <v>70.2</v>
      </c>
      <c r="K954" s="66">
        <v>1</v>
      </c>
      <c r="L954" s="66">
        <v>2</v>
      </c>
      <c r="M954" s="66">
        <f>VLOOKUP(L954,'Stratification Schemes'!$J$2:$L$3,2,TRUE)</f>
        <v>9.59</v>
      </c>
      <c r="N954" s="66">
        <f>VLOOKUP(L954,'Stratification Schemes'!$J$2:$L$3,3,TRUE)</f>
        <v>10.42</v>
      </c>
      <c r="O954" s="66">
        <f t="shared" si="109"/>
        <v>2</v>
      </c>
      <c r="P954" s="66" t="s">
        <v>38</v>
      </c>
    </row>
    <row r="955" spans="1:19" x14ac:dyDescent="0.25">
      <c r="A955" s="59">
        <v>41127</v>
      </c>
      <c r="B955" s="2">
        <v>0.56515046296296301</v>
      </c>
      <c r="C955" s="33">
        <f t="shared" si="111"/>
        <v>41127.565150462964</v>
      </c>
      <c r="D955" s="33">
        <f t="shared" si="106"/>
        <v>41127.541666666664</v>
      </c>
      <c r="E955" s="37">
        <f t="shared" si="107"/>
        <v>13</v>
      </c>
      <c r="F955" s="33">
        <f t="shared" si="108"/>
        <v>41127.625</v>
      </c>
      <c r="G955" s="39" t="s">
        <v>16</v>
      </c>
      <c r="H955" s="57">
        <f t="shared" si="110"/>
        <v>1</v>
      </c>
      <c r="I955" s="66">
        <v>2.11</v>
      </c>
      <c r="J955" s="66">
        <v>80.3</v>
      </c>
      <c r="K955" s="66">
        <v>1</v>
      </c>
      <c r="L955" s="66">
        <v>2</v>
      </c>
      <c r="M955" s="66">
        <f>VLOOKUP(L955,'Stratification Schemes'!$J$2:$L$3,2,TRUE)</f>
        <v>9.59</v>
      </c>
      <c r="N955" s="66">
        <f>VLOOKUP(L955,'Stratification Schemes'!$J$2:$L$3,3,TRUE)</f>
        <v>10.42</v>
      </c>
      <c r="O955" s="66">
        <f t="shared" si="109"/>
        <v>2</v>
      </c>
      <c r="P955" s="66" t="s">
        <v>38</v>
      </c>
    </row>
    <row r="956" spans="1:19" x14ac:dyDescent="0.25">
      <c r="A956" s="59">
        <v>41127</v>
      </c>
      <c r="B956" s="2">
        <v>0.56597222222222221</v>
      </c>
      <c r="C956" s="33">
        <f t="shared" si="111"/>
        <v>41127.565972222219</v>
      </c>
      <c r="D956" s="33">
        <f t="shared" si="106"/>
        <v>41127.541666666664</v>
      </c>
      <c r="E956" s="37">
        <f t="shared" si="107"/>
        <v>13</v>
      </c>
      <c r="F956" s="33">
        <f t="shared" si="108"/>
        <v>41127.625</v>
      </c>
      <c r="G956" s="39" t="s">
        <v>16</v>
      </c>
      <c r="H956" s="57">
        <f t="shared" si="110"/>
        <v>1</v>
      </c>
      <c r="I956" s="66">
        <v>4.7</v>
      </c>
      <c r="J956" s="66">
        <v>39</v>
      </c>
      <c r="K956" s="66">
        <v>1</v>
      </c>
      <c r="L956" s="66">
        <v>2</v>
      </c>
      <c r="M956" s="66">
        <f>VLOOKUP(L956,'Stratification Schemes'!$J$2:$L$3,2,TRUE)</f>
        <v>9.59</v>
      </c>
      <c r="N956" s="66">
        <f>VLOOKUP(L956,'Stratification Schemes'!$J$2:$L$3,3,TRUE)</f>
        <v>10.42</v>
      </c>
      <c r="O956" s="66">
        <f t="shared" si="109"/>
        <v>2</v>
      </c>
      <c r="P956" s="66" t="s">
        <v>38</v>
      </c>
    </row>
    <row r="957" spans="1:19" x14ac:dyDescent="0.25">
      <c r="A957" s="59">
        <v>41127</v>
      </c>
      <c r="B957" s="2">
        <v>0.56708333333333327</v>
      </c>
      <c r="C957" s="33">
        <f t="shared" si="111"/>
        <v>41127.567083333335</v>
      </c>
      <c r="D957" s="33">
        <f t="shared" si="106"/>
        <v>41127.541666666664</v>
      </c>
      <c r="E957" s="37">
        <f t="shared" si="107"/>
        <v>13</v>
      </c>
      <c r="F957" s="33">
        <f t="shared" si="108"/>
        <v>41127.625</v>
      </c>
      <c r="G957" s="39" t="s">
        <v>16</v>
      </c>
      <c r="H957" s="57">
        <f t="shared" si="110"/>
        <v>1</v>
      </c>
      <c r="I957" s="66">
        <v>2.4900000000000002</v>
      </c>
      <c r="J957" s="66">
        <v>83</v>
      </c>
      <c r="K957" s="66">
        <v>1</v>
      </c>
      <c r="L957" s="66">
        <v>2</v>
      </c>
      <c r="M957" s="66">
        <f>VLOOKUP(L957,'Stratification Schemes'!$J$2:$L$3,2,TRUE)</f>
        <v>9.59</v>
      </c>
      <c r="N957" s="66">
        <f>VLOOKUP(L957,'Stratification Schemes'!$J$2:$L$3,3,TRUE)</f>
        <v>10.42</v>
      </c>
      <c r="O957" s="66">
        <f t="shared" si="109"/>
        <v>2</v>
      </c>
      <c r="P957" s="66" t="s">
        <v>38</v>
      </c>
    </row>
    <row r="958" spans="1:19" x14ac:dyDescent="0.25">
      <c r="A958" s="59">
        <v>41127</v>
      </c>
      <c r="B958" s="2">
        <v>0.57105324074074071</v>
      </c>
      <c r="C958" s="33">
        <f t="shared" si="111"/>
        <v>41127.571053240739</v>
      </c>
      <c r="D958" s="33">
        <f t="shared" si="106"/>
        <v>41127.541666666664</v>
      </c>
      <c r="E958" s="37">
        <f t="shared" si="107"/>
        <v>13</v>
      </c>
      <c r="F958" s="33">
        <f t="shared" si="108"/>
        <v>41127.625</v>
      </c>
      <c r="G958" s="39" t="s">
        <v>16</v>
      </c>
      <c r="H958" s="57">
        <f t="shared" si="110"/>
        <v>1</v>
      </c>
      <c r="I958" s="66">
        <v>0</v>
      </c>
      <c r="J958" s="66">
        <v>91.6</v>
      </c>
      <c r="K958" s="56">
        <v>1</v>
      </c>
      <c r="L958" s="56">
        <v>2</v>
      </c>
      <c r="M958" s="40">
        <f>VLOOKUP(L958,'Stratification Schemes'!$J$2:$L$3,2,TRUE)</f>
        <v>9.59</v>
      </c>
      <c r="N958" s="40">
        <f>VLOOKUP(L958,'Stratification Schemes'!$J$2:$L$3,3,TRUE)</f>
        <v>10.42</v>
      </c>
      <c r="O958" s="40">
        <f t="shared" si="109"/>
        <v>2</v>
      </c>
      <c r="P958" s="40" t="s">
        <v>38</v>
      </c>
    </row>
    <row r="959" spans="1:19" x14ac:dyDescent="0.25">
      <c r="A959" s="59">
        <v>41127</v>
      </c>
      <c r="B959" s="2">
        <v>0.5886689814814815</v>
      </c>
      <c r="C959" s="33">
        <f t="shared" si="111"/>
        <v>41127.58866898148</v>
      </c>
      <c r="D959" s="33">
        <f t="shared" si="106"/>
        <v>41127.583333333336</v>
      </c>
      <c r="E959" s="37">
        <f t="shared" si="107"/>
        <v>14</v>
      </c>
      <c r="F959" s="33">
        <f t="shared" si="108"/>
        <v>41127.625</v>
      </c>
      <c r="G959" s="39" t="s">
        <v>16</v>
      </c>
      <c r="H959" s="57">
        <f t="shared" si="110"/>
        <v>1</v>
      </c>
      <c r="I959" s="66">
        <v>2.46</v>
      </c>
      <c r="J959" s="66">
        <v>77.400000000000006</v>
      </c>
      <c r="K959" s="56">
        <v>1</v>
      </c>
      <c r="L959" s="56">
        <v>2</v>
      </c>
      <c r="M959" s="40">
        <f>VLOOKUP(L959,'Stratification Schemes'!$J$2:$L$3,2,TRUE)</f>
        <v>9.59</v>
      </c>
      <c r="N959" s="40">
        <f>VLOOKUP(L959,'Stratification Schemes'!$J$2:$L$3,3,TRUE)</f>
        <v>10.42</v>
      </c>
      <c r="O959" s="40">
        <f t="shared" si="109"/>
        <v>2</v>
      </c>
      <c r="P959" s="40" t="s">
        <v>38</v>
      </c>
    </row>
    <row r="960" spans="1:19" x14ac:dyDescent="0.25">
      <c r="A960" s="59">
        <v>41127</v>
      </c>
      <c r="B960" s="2">
        <v>0.59163194444444445</v>
      </c>
      <c r="C960" s="33">
        <f t="shared" si="111"/>
        <v>41127.591631944444</v>
      </c>
      <c r="D960" s="33">
        <f t="shared" si="106"/>
        <v>41127.583333333336</v>
      </c>
      <c r="E960" s="37">
        <f t="shared" si="107"/>
        <v>14</v>
      </c>
      <c r="F960" s="33">
        <f t="shared" si="108"/>
        <v>41127.625</v>
      </c>
      <c r="G960" s="39" t="s">
        <v>16</v>
      </c>
      <c r="H960" s="57">
        <f t="shared" si="110"/>
        <v>1</v>
      </c>
      <c r="I960" s="66">
        <v>1.99</v>
      </c>
      <c r="J960" s="66">
        <v>110.4</v>
      </c>
      <c r="K960" s="56">
        <v>1</v>
      </c>
      <c r="L960" s="56">
        <v>2</v>
      </c>
      <c r="M960" s="40">
        <f>VLOOKUP(L960,'Stratification Schemes'!$J$2:$L$3,2,TRUE)</f>
        <v>9.59</v>
      </c>
      <c r="N960" s="40">
        <f>VLOOKUP(L960,'Stratification Schemes'!$J$2:$L$3,3,TRUE)</f>
        <v>10.42</v>
      </c>
      <c r="O960" s="40">
        <f t="shared" si="109"/>
        <v>2</v>
      </c>
      <c r="P960" s="40" t="s">
        <v>38</v>
      </c>
    </row>
    <row r="961" spans="1:19" x14ac:dyDescent="0.25">
      <c r="A961" s="59">
        <v>41127</v>
      </c>
      <c r="B961" s="2">
        <v>0.59212962962962956</v>
      </c>
      <c r="C961" s="33">
        <f t="shared" si="111"/>
        <v>41127.592129629629</v>
      </c>
      <c r="D961" s="33">
        <f t="shared" si="106"/>
        <v>41127.583333333336</v>
      </c>
      <c r="E961" s="37">
        <f t="shared" si="107"/>
        <v>14</v>
      </c>
      <c r="F961" s="33">
        <f t="shared" si="108"/>
        <v>41127.625</v>
      </c>
      <c r="G961" s="39" t="s">
        <v>16</v>
      </c>
      <c r="H961" s="57">
        <f t="shared" si="110"/>
        <v>1</v>
      </c>
      <c r="I961" s="66">
        <v>1.73</v>
      </c>
      <c r="J961" s="66">
        <v>65.599999999999994</v>
      </c>
      <c r="K961" s="56">
        <v>1</v>
      </c>
      <c r="L961" s="56">
        <v>2</v>
      </c>
      <c r="M961" s="40">
        <f>VLOOKUP(L961,'Stratification Schemes'!$J$2:$L$3,2,TRUE)</f>
        <v>9.59</v>
      </c>
      <c r="N961" s="40">
        <f>VLOOKUP(L961,'Stratification Schemes'!$J$2:$L$3,3,TRUE)</f>
        <v>10.42</v>
      </c>
      <c r="O961" s="40">
        <f t="shared" si="109"/>
        <v>2</v>
      </c>
      <c r="P961" s="40" t="s">
        <v>38</v>
      </c>
    </row>
    <row r="962" spans="1:19" x14ac:dyDescent="0.25">
      <c r="A962" s="59">
        <v>41127</v>
      </c>
      <c r="B962" s="2">
        <v>0.59348379629629633</v>
      </c>
      <c r="C962" s="33">
        <f t="shared" si="111"/>
        <v>41127.5934837963</v>
      </c>
      <c r="D962" s="33">
        <f t="shared" ref="D962:D1025" si="112">A962+(1/24)*E962</f>
        <v>41127.583333333336</v>
      </c>
      <c r="E962" s="37">
        <f t="shared" ref="E962:E1025" si="113">VALUE(TEXT(C962,"hh"))</f>
        <v>14</v>
      </c>
      <c r="F962" s="33">
        <f t="shared" ref="F962:F1025" si="114">MROUND(C962,0.125)</f>
        <v>41127.625</v>
      </c>
      <c r="G962" s="39" t="s">
        <v>16</v>
      </c>
      <c r="H962" s="57">
        <f t="shared" si="110"/>
        <v>1</v>
      </c>
      <c r="I962" s="66">
        <v>1.78</v>
      </c>
      <c r="J962" s="66">
        <v>96.1</v>
      </c>
      <c r="K962" s="66">
        <v>1</v>
      </c>
      <c r="L962" s="66">
        <v>2</v>
      </c>
      <c r="M962" s="66">
        <f>VLOOKUP(L962,'Stratification Schemes'!$J$2:$L$3,2,TRUE)</f>
        <v>9.59</v>
      </c>
      <c r="N962" s="66">
        <f>VLOOKUP(L962,'Stratification Schemes'!$J$2:$L$3,3,TRUE)</f>
        <v>10.42</v>
      </c>
      <c r="O962" s="66">
        <f t="shared" ref="O962:O1025" si="115">IF(AND(I962&gt;M962,I962&lt;N962),1*H962,2*H962)</f>
        <v>2</v>
      </c>
      <c r="P962" s="66" t="s">
        <v>38</v>
      </c>
    </row>
    <row r="963" spans="1:19" x14ac:dyDescent="0.25">
      <c r="A963" s="59">
        <v>41127</v>
      </c>
      <c r="B963" s="2">
        <v>0.60726851851851849</v>
      </c>
      <c r="C963" s="33">
        <f t="shared" si="111"/>
        <v>41127.607268518521</v>
      </c>
      <c r="D963" s="33">
        <f t="shared" si="112"/>
        <v>41127.583333333336</v>
      </c>
      <c r="E963" s="37">
        <f t="shared" si="113"/>
        <v>14</v>
      </c>
      <c r="F963" s="33">
        <f t="shared" si="114"/>
        <v>41127.625</v>
      </c>
      <c r="G963" s="39" t="s">
        <v>16</v>
      </c>
      <c r="H963" s="57">
        <f t="shared" ref="H963:H1026" si="116">IF(G963="Up", 1, -1)</f>
        <v>1</v>
      </c>
      <c r="I963" s="66">
        <v>5.71</v>
      </c>
      <c r="J963" s="66">
        <v>60.2</v>
      </c>
      <c r="K963" s="66">
        <v>1</v>
      </c>
      <c r="L963" s="66">
        <v>2</v>
      </c>
      <c r="M963" s="66">
        <f>VLOOKUP(L963,'Stratification Schemes'!$J$2:$L$3,2,TRUE)</f>
        <v>9.59</v>
      </c>
      <c r="N963" s="66">
        <f>VLOOKUP(L963,'Stratification Schemes'!$J$2:$L$3,3,TRUE)</f>
        <v>10.42</v>
      </c>
      <c r="O963" s="66">
        <f t="shared" si="115"/>
        <v>2</v>
      </c>
      <c r="P963" s="66" t="s">
        <v>38</v>
      </c>
    </row>
    <row r="964" spans="1:19" x14ac:dyDescent="0.25">
      <c r="A964" s="59">
        <v>41127</v>
      </c>
      <c r="B964" s="2">
        <v>0.61380787037037032</v>
      </c>
      <c r="C964" s="33">
        <f t="shared" si="111"/>
        <v>41127.613807870373</v>
      </c>
      <c r="D964" s="33">
        <f t="shared" si="112"/>
        <v>41127.583333333336</v>
      </c>
      <c r="E964" s="37">
        <f t="shared" si="113"/>
        <v>14</v>
      </c>
      <c r="F964" s="33">
        <f t="shared" si="114"/>
        <v>41127.625</v>
      </c>
      <c r="G964" s="39" t="s">
        <v>16</v>
      </c>
      <c r="H964" s="57">
        <f t="shared" si="116"/>
        <v>1</v>
      </c>
      <c r="I964" s="66">
        <v>5.08</v>
      </c>
      <c r="J964" s="66">
        <v>73</v>
      </c>
      <c r="K964" s="66">
        <v>1</v>
      </c>
      <c r="L964" s="66">
        <v>2</v>
      </c>
      <c r="M964" s="66">
        <f>VLOOKUP(L964,'Stratification Schemes'!$J$2:$L$3,2,TRUE)</f>
        <v>9.59</v>
      </c>
      <c r="N964" s="66">
        <f>VLOOKUP(L964,'Stratification Schemes'!$J$2:$L$3,3,TRUE)</f>
        <v>10.42</v>
      </c>
      <c r="O964" s="66">
        <f t="shared" si="115"/>
        <v>2</v>
      </c>
      <c r="P964" s="66" t="s">
        <v>38</v>
      </c>
      <c r="Q964"/>
      <c r="R964"/>
      <c r="S964"/>
    </row>
    <row r="965" spans="1:19" x14ac:dyDescent="0.25">
      <c r="A965" s="59">
        <v>41127</v>
      </c>
      <c r="B965" s="2">
        <v>0.61434027777777778</v>
      </c>
      <c r="C965" s="33">
        <f t="shared" si="111"/>
        <v>41127.614340277774</v>
      </c>
      <c r="D965" s="33">
        <f t="shared" si="112"/>
        <v>41127.583333333336</v>
      </c>
      <c r="E965" s="37">
        <f t="shared" si="113"/>
        <v>14</v>
      </c>
      <c r="F965" s="33">
        <f t="shared" si="114"/>
        <v>41127.625</v>
      </c>
      <c r="G965" s="39" t="s">
        <v>16</v>
      </c>
      <c r="H965" s="57">
        <f t="shared" si="116"/>
        <v>1</v>
      </c>
      <c r="I965" s="66">
        <v>2.97</v>
      </c>
      <c r="J965" s="66">
        <v>84.1</v>
      </c>
      <c r="K965" s="56">
        <v>1</v>
      </c>
      <c r="L965" s="56">
        <v>2</v>
      </c>
      <c r="M965" s="40">
        <f>VLOOKUP(L965,'Stratification Schemes'!$J$2:$L$3,2,TRUE)</f>
        <v>9.59</v>
      </c>
      <c r="N965" s="40">
        <f>VLOOKUP(L965,'Stratification Schemes'!$J$2:$L$3,3,TRUE)</f>
        <v>10.42</v>
      </c>
      <c r="O965" s="40">
        <f t="shared" si="115"/>
        <v>2</v>
      </c>
      <c r="P965" s="40" t="s">
        <v>38</v>
      </c>
    </row>
    <row r="966" spans="1:19" x14ac:dyDescent="0.25">
      <c r="A966" s="59">
        <v>41127</v>
      </c>
      <c r="B966" s="2">
        <v>0.62991898148148151</v>
      </c>
      <c r="C966" s="33">
        <f t="shared" si="111"/>
        <v>41127.629918981482</v>
      </c>
      <c r="D966" s="33">
        <f t="shared" si="112"/>
        <v>41127.625</v>
      </c>
      <c r="E966" s="37">
        <f t="shared" si="113"/>
        <v>15</v>
      </c>
      <c r="F966" s="33">
        <f t="shared" si="114"/>
        <v>41127.625</v>
      </c>
      <c r="G966" s="39" t="s">
        <v>16</v>
      </c>
      <c r="H966" s="57">
        <f t="shared" si="116"/>
        <v>1</v>
      </c>
      <c r="I966" s="66">
        <v>2.4300000000000002</v>
      </c>
      <c r="J966" s="66">
        <v>85.2</v>
      </c>
      <c r="K966" s="56">
        <v>1</v>
      </c>
      <c r="L966" s="56">
        <v>2</v>
      </c>
      <c r="M966" s="40">
        <f>VLOOKUP(L966,'Stratification Schemes'!$J$2:$L$3,2,TRUE)</f>
        <v>9.59</v>
      </c>
      <c r="N966" s="40">
        <f>VLOOKUP(L966,'Stratification Schemes'!$J$2:$L$3,3,TRUE)</f>
        <v>10.42</v>
      </c>
      <c r="O966" s="40">
        <f t="shared" si="115"/>
        <v>2</v>
      </c>
      <c r="P966" s="40" t="s">
        <v>38</v>
      </c>
    </row>
    <row r="967" spans="1:19" x14ac:dyDescent="0.25">
      <c r="A967" s="59">
        <v>41127</v>
      </c>
      <c r="B967" s="2">
        <v>0.64796296296296296</v>
      </c>
      <c r="C967" s="33">
        <f t="shared" si="111"/>
        <v>41127.647962962961</v>
      </c>
      <c r="D967" s="33">
        <f t="shared" si="112"/>
        <v>41127.625</v>
      </c>
      <c r="E967" s="37">
        <f t="shared" si="113"/>
        <v>15</v>
      </c>
      <c r="F967" s="33">
        <f t="shared" si="114"/>
        <v>41127.625</v>
      </c>
      <c r="G967" s="39" t="s">
        <v>16</v>
      </c>
      <c r="H967" s="57">
        <f t="shared" si="116"/>
        <v>1</v>
      </c>
      <c r="I967" s="66">
        <v>2.7</v>
      </c>
      <c r="J967" s="66">
        <v>91.7</v>
      </c>
      <c r="K967" s="56">
        <v>1</v>
      </c>
      <c r="L967" s="56">
        <v>2</v>
      </c>
      <c r="M967" s="40">
        <f>VLOOKUP(L967,'Stratification Schemes'!$J$2:$L$3,2,TRUE)</f>
        <v>9.59</v>
      </c>
      <c r="N967" s="40">
        <f>VLOOKUP(L967,'Stratification Schemes'!$J$2:$L$3,3,TRUE)</f>
        <v>10.42</v>
      </c>
      <c r="O967" s="40">
        <f t="shared" si="115"/>
        <v>2</v>
      </c>
      <c r="P967" s="40" t="s">
        <v>38</v>
      </c>
    </row>
    <row r="968" spans="1:19" x14ac:dyDescent="0.25">
      <c r="A968" s="59">
        <v>41127</v>
      </c>
      <c r="B968" s="2">
        <v>0.64956018518518521</v>
      </c>
      <c r="C968" s="33">
        <f t="shared" si="111"/>
        <v>41127.649560185186</v>
      </c>
      <c r="D968" s="33">
        <f t="shared" si="112"/>
        <v>41127.625</v>
      </c>
      <c r="E968" s="37">
        <f t="shared" si="113"/>
        <v>15</v>
      </c>
      <c r="F968" s="33">
        <f t="shared" si="114"/>
        <v>41127.625</v>
      </c>
      <c r="G968" s="39" t="s">
        <v>16</v>
      </c>
      <c r="H968" s="57">
        <f t="shared" si="116"/>
        <v>1</v>
      </c>
      <c r="I968" s="66">
        <v>2.0299999999999998</v>
      </c>
      <c r="J968" s="66">
        <v>111.9</v>
      </c>
      <c r="K968" s="56">
        <v>1</v>
      </c>
      <c r="L968" s="56">
        <v>2</v>
      </c>
      <c r="M968" s="40">
        <f>VLOOKUP(L968,'Stratification Schemes'!$J$2:$L$3,2,TRUE)</f>
        <v>9.59</v>
      </c>
      <c r="N968" s="40">
        <f>VLOOKUP(L968,'Stratification Schemes'!$J$2:$L$3,3,TRUE)</f>
        <v>10.42</v>
      </c>
      <c r="O968" s="40">
        <f t="shared" si="115"/>
        <v>2</v>
      </c>
      <c r="P968" s="40" t="s">
        <v>38</v>
      </c>
    </row>
    <row r="969" spans="1:19" x14ac:dyDescent="0.25">
      <c r="A969" s="59">
        <v>41127</v>
      </c>
      <c r="B969" s="2">
        <v>0.67045138888888889</v>
      </c>
      <c r="C969" s="33">
        <f t="shared" si="111"/>
        <v>41127.670451388891</v>
      </c>
      <c r="D969" s="33">
        <f t="shared" si="112"/>
        <v>41127.666666666664</v>
      </c>
      <c r="E969" s="37">
        <f t="shared" si="113"/>
        <v>16</v>
      </c>
      <c r="F969" s="33">
        <f t="shared" si="114"/>
        <v>41127.625</v>
      </c>
      <c r="G969" s="39" t="s">
        <v>16</v>
      </c>
      <c r="H969" s="57">
        <f t="shared" si="116"/>
        <v>1</v>
      </c>
      <c r="I969" s="66">
        <v>2.81</v>
      </c>
      <c r="J969" s="66">
        <v>68.5</v>
      </c>
      <c r="K969" s="66">
        <v>1</v>
      </c>
      <c r="L969" s="66">
        <v>2</v>
      </c>
      <c r="M969" s="66">
        <f>VLOOKUP(L969,'Stratification Schemes'!$J$2:$L$3,2,TRUE)</f>
        <v>9.59</v>
      </c>
      <c r="N969" s="66">
        <f>VLOOKUP(L969,'Stratification Schemes'!$J$2:$L$3,3,TRUE)</f>
        <v>10.42</v>
      </c>
      <c r="O969" s="66">
        <f t="shared" si="115"/>
        <v>2</v>
      </c>
      <c r="P969" s="66" t="s">
        <v>38</v>
      </c>
    </row>
    <row r="970" spans="1:19" x14ac:dyDescent="0.25">
      <c r="A970" s="59">
        <v>41127</v>
      </c>
      <c r="B970" s="2">
        <v>0.70836805555555549</v>
      </c>
      <c r="C970" s="33">
        <f t="shared" si="111"/>
        <v>41127.708368055559</v>
      </c>
      <c r="D970" s="33">
        <f t="shared" si="112"/>
        <v>41127.708333333336</v>
      </c>
      <c r="E970" s="37">
        <f t="shared" si="113"/>
        <v>17</v>
      </c>
      <c r="F970" s="33">
        <f t="shared" si="114"/>
        <v>41127.75</v>
      </c>
      <c r="G970" s="39" t="s">
        <v>16</v>
      </c>
      <c r="H970" s="57">
        <f t="shared" si="116"/>
        <v>1</v>
      </c>
      <c r="I970" s="66">
        <v>2.71</v>
      </c>
      <c r="J970" s="66">
        <v>88.6</v>
      </c>
      <c r="K970" s="56">
        <v>1</v>
      </c>
      <c r="L970" s="56">
        <v>2</v>
      </c>
      <c r="M970" s="40">
        <f>VLOOKUP(L970,'Stratification Schemes'!$J$2:$L$3,2,TRUE)</f>
        <v>9.59</v>
      </c>
      <c r="N970" s="40">
        <f>VLOOKUP(L970,'Stratification Schemes'!$J$2:$L$3,3,TRUE)</f>
        <v>10.42</v>
      </c>
      <c r="O970" s="40">
        <f t="shared" si="115"/>
        <v>2</v>
      </c>
      <c r="P970" s="40" t="s">
        <v>38</v>
      </c>
    </row>
    <row r="971" spans="1:19" x14ac:dyDescent="0.25">
      <c r="A971" s="59">
        <v>41127</v>
      </c>
      <c r="B971" s="2">
        <v>0.70848379629629632</v>
      </c>
      <c r="C971" s="33">
        <f t="shared" si="111"/>
        <v>41127.708483796298</v>
      </c>
      <c r="D971" s="33">
        <f t="shared" si="112"/>
        <v>41127.708333333336</v>
      </c>
      <c r="E971" s="37">
        <f t="shared" si="113"/>
        <v>17</v>
      </c>
      <c r="F971" s="33">
        <f t="shared" si="114"/>
        <v>41127.75</v>
      </c>
      <c r="G971" s="39" t="s">
        <v>16</v>
      </c>
      <c r="H971" s="57">
        <f t="shared" si="116"/>
        <v>1</v>
      </c>
      <c r="I971" s="66">
        <v>2.1800000000000002</v>
      </c>
      <c r="J971" s="66">
        <v>43.3</v>
      </c>
      <c r="K971" s="56">
        <v>1</v>
      </c>
      <c r="L971" s="56">
        <v>2</v>
      </c>
      <c r="M971" s="40">
        <f>VLOOKUP(L971,'Stratification Schemes'!$J$2:$L$3,2,TRUE)</f>
        <v>9.59</v>
      </c>
      <c r="N971" s="40">
        <f>VLOOKUP(L971,'Stratification Schemes'!$J$2:$L$3,3,TRUE)</f>
        <v>10.42</v>
      </c>
      <c r="O971" s="40">
        <f t="shared" si="115"/>
        <v>2</v>
      </c>
      <c r="P971" s="40" t="s">
        <v>38</v>
      </c>
    </row>
    <row r="972" spans="1:19" x14ac:dyDescent="0.25">
      <c r="A972" s="59">
        <v>41127</v>
      </c>
      <c r="B972" s="2">
        <v>0.70879629629629637</v>
      </c>
      <c r="C972" s="33">
        <f t="shared" si="111"/>
        <v>41127.708796296298</v>
      </c>
      <c r="D972" s="33">
        <f t="shared" si="112"/>
        <v>41127.708333333336</v>
      </c>
      <c r="E972" s="37">
        <f t="shared" si="113"/>
        <v>17</v>
      </c>
      <c r="F972" s="33">
        <f t="shared" si="114"/>
        <v>41127.75</v>
      </c>
      <c r="G972" s="39" t="s">
        <v>16</v>
      </c>
      <c r="H972" s="57">
        <f t="shared" si="116"/>
        <v>1</v>
      </c>
      <c r="I972" s="66">
        <v>9.6199999999999992</v>
      </c>
      <c r="J972" s="66">
        <v>77.3</v>
      </c>
      <c r="K972" s="56">
        <v>1</v>
      </c>
      <c r="L972" s="56">
        <v>2</v>
      </c>
      <c r="M972" s="40">
        <f>VLOOKUP(L972,'Stratification Schemes'!$J$2:$L$3,2,TRUE)</f>
        <v>9.59</v>
      </c>
      <c r="N972" s="40">
        <f>VLOOKUP(L972,'Stratification Schemes'!$J$2:$L$3,3,TRUE)</f>
        <v>10.42</v>
      </c>
      <c r="O972" s="40">
        <f t="shared" si="115"/>
        <v>1</v>
      </c>
      <c r="P972" s="40" t="s">
        <v>38</v>
      </c>
    </row>
    <row r="973" spans="1:19" x14ac:dyDescent="0.25">
      <c r="A973" s="59">
        <v>41127</v>
      </c>
      <c r="B973" s="2">
        <v>0.71554398148148157</v>
      </c>
      <c r="C973" s="33">
        <f t="shared" si="111"/>
        <v>41127.715543981481</v>
      </c>
      <c r="D973" s="33">
        <f t="shared" si="112"/>
        <v>41127.708333333336</v>
      </c>
      <c r="E973" s="37">
        <f t="shared" si="113"/>
        <v>17</v>
      </c>
      <c r="F973" s="33">
        <f t="shared" si="114"/>
        <v>41127.75</v>
      </c>
      <c r="G973" s="39" t="s">
        <v>16</v>
      </c>
      <c r="H973" s="57">
        <f t="shared" si="116"/>
        <v>1</v>
      </c>
      <c r="I973" s="66">
        <v>2.08</v>
      </c>
      <c r="J973" s="66">
        <v>87.9</v>
      </c>
      <c r="K973" s="56">
        <v>1</v>
      </c>
      <c r="L973" s="56">
        <v>2</v>
      </c>
      <c r="M973" s="40">
        <f>VLOOKUP(L973,'Stratification Schemes'!$J$2:$L$3,2,TRUE)</f>
        <v>9.59</v>
      </c>
      <c r="N973" s="40">
        <f>VLOOKUP(L973,'Stratification Schemes'!$J$2:$L$3,3,TRUE)</f>
        <v>10.42</v>
      </c>
      <c r="O973" s="40">
        <f t="shared" si="115"/>
        <v>2</v>
      </c>
      <c r="P973" s="40" t="s">
        <v>38</v>
      </c>
    </row>
    <row r="974" spans="1:19" x14ac:dyDescent="0.25">
      <c r="A974" s="59">
        <v>41127</v>
      </c>
      <c r="B974" s="2">
        <v>0.71575231481481483</v>
      </c>
      <c r="C974" s="33">
        <f t="shared" si="111"/>
        <v>41127.715752314813</v>
      </c>
      <c r="D974" s="33">
        <f t="shared" si="112"/>
        <v>41127.708333333336</v>
      </c>
      <c r="E974" s="37">
        <f t="shared" si="113"/>
        <v>17</v>
      </c>
      <c r="F974" s="33">
        <f t="shared" si="114"/>
        <v>41127.75</v>
      </c>
      <c r="G974" s="39" t="s">
        <v>16</v>
      </c>
      <c r="H974" s="57">
        <f t="shared" si="116"/>
        <v>1</v>
      </c>
      <c r="I974" s="66">
        <v>2.13</v>
      </c>
      <c r="J974" s="66">
        <v>59.2</v>
      </c>
      <c r="K974" s="56">
        <v>1</v>
      </c>
      <c r="L974" s="56">
        <v>2</v>
      </c>
      <c r="M974" s="40">
        <f>VLOOKUP(L974,'Stratification Schemes'!$J$2:$L$3,2,TRUE)</f>
        <v>9.59</v>
      </c>
      <c r="N974" s="40">
        <f>VLOOKUP(L974,'Stratification Schemes'!$J$2:$L$3,3,TRUE)</f>
        <v>10.42</v>
      </c>
      <c r="O974" s="40">
        <f t="shared" si="115"/>
        <v>2</v>
      </c>
      <c r="P974" s="40" t="s">
        <v>38</v>
      </c>
    </row>
    <row r="975" spans="1:19" x14ac:dyDescent="0.25">
      <c r="A975" s="59">
        <v>41127</v>
      </c>
      <c r="B975" s="2">
        <v>0.71748842592592599</v>
      </c>
      <c r="C975" s="33">
        <f t="shared" si="111"/>
        <v>41127.717488425929</v>
      </c>
      <c r="D975" s="33">
        <f t="shared" si="112"/>
        <v>41127.708333333336</v>
      </c>
      <c r="E975" s="37">
        <f t="shared" si="113"/>
        <v>17</v>
      </c>
      <c r="F975" s="33">
        <f t="shared" si="114"/>
        <v>41127.75</v>
      </c>
      <c r="G975" s="39" t="s">
        <v>16</v>
      </c>
      <c r="H975" s="57">
        <f t="shared" si="116"/>
        <v>1</v>
      </c>
      <c r="I975" s="66">
        <v>2.08</v>
      </c>
      <c r="J975" s="66">
        <v>77.599999999999994</v>
      </c>
      <c r="K975" s="66">
        <v>1</v>
      </c>
      <c r="L975" s="66">
        <v>2</v>
      </c>
      <c r="M975" s="66">
        <f>VLOOKUP(L975,'Stratification Schemes'!$J$2:$L$3,2,TRUE)</f>
        <v>9.59</v>
      </c>
      <c r="N975" s="66">
        <f>VLOOKUP(L975,'Stratification Schemes'!$J$2:$L$3,3,TRUE)</f>
        <v>10.42</v>
      </c>
      <c r="O975" s="66">
        <f t="shared" si="115"/>
        <v>2</v>
      </c>
      <c r="P975" s="66" t="s">
        <v>38</v>
      </c>
    </row>
    <row r="976" spans="1:19" x14ac:dyDescent="0.25">
      <c r="A976" s="59">
        <v>41127</v>
      </c>
      <c r="B976" s="2">
        <v>0.71851851851851845</v>
      </c>
      <c r="C976" s="33">
        <f t="shared" si="111"/>
        <v>41127.718518518515</v>
      </c>
      <c r="D976" s="33">
        <f t="shared" si="112"/>
        <v>41127.708333333336</v>
      </c>
      <c r="E976" s="37">
        <f t="shared" si="113"/>
        <v>17</v>
      </c>
      <c r="F976" s="33">
        <f t="shared" si="114"/>
        <v>41127.75</v>
      </c>
      <c r="G976" s="39" t="s">
        <v>16</v>
      </c>
      <c r="H976" s="57">
        <f t="shared" si="116"/>
        <v>1</v>
      </c>
      <c r="I976" s="66">
        <v>2.0699999999999998</v>
      </c>
      <c r="J976" s="66">
        <v>99.6</v>
      </c>
      <c r="K976" s="66">
        <v>1</v>
      </c>
      <c r="L976" s="66">
        <v>2</v>
      </c>
      <c r="M976" s="66">
        <f>VLOOKUP(L976,'Stratification Schemes'!$J$2:$L$3,2,TRUE)</f>
        <v>9.59</v>
      </c>
      <c r="N976" s="66">
        <f>VLOOKUP(L976,'Stratification Schemes'!$J$2:$L$3,3,TRUE)</f>
        <v>10.42</v>
      </c>
      <c r="O976" s="66">
        <f t="shared" si="115"/>
        <v>2</v>
      </c>
      <c r="P976" s="66" t="s">
        <v>38</v>
      </c>
    </row>
    <row r="977" spans="1:19" x14ac:dyDescent="0.25">
      <c r="A977" s="59">
        <v>41127</v>
      </c>
      <c r="B977" s="2">
        <v>0.73457175925925933</v>
      </c>
      <c r="C977" s="33">
        <f t="shared" si="111"/>
        <v>41127.734571759262</v>
      </c>
      <c r="D977" s="33">
        <f t="shared" si="112"/>
        <v>41127.708333333336</v>
      </c>
      <c r="E977" s="37">
        <f t="shared" si="113"/>
        <v>17</v>
      </c>
      <c r="F977" s="33">
        <f t="shared" si="114"/>
        <v>41127.75</v>
      </c>
      <c r="G977" s="39" t="s">
        <v>16</v>
      </c>
      <c r="H977" s="57">
        <f t="shared" si="116"/>
        <v>1</v>
      </c>
      <c r="I977" s="66">
        <v>2.2400000000000002</v>
      </c>
      <c r="J977" s="66">
        <v>86.7</v>
      </c>
      <c r="K977" s="66">
        <v>1</v>
      </c>
      <c r="L977" s="66">
        <v>2</v>
      </c>
      <c r="M977" s="66">
        <f>VLOOKUP(L977,'Stratification Schemes'!$J$2:$L$3,2,TRUE)</f>
        <v>9.59</v>
      </c>
      <c r="N977" s="66">
        <f>VLOOKUP(L977,'Stratification Schemes'!$J$2:$L$3,3,TRUE)</f>
        <v>10.42</v>
      </c>
      <c r="O977" s="66">
        <f t="shared" si="115"/>
        <v>2</v>
      </c>
      <c r="P977" s="66" t="s">
        <v>38</v>
      </c>
    </row>
    <row r="978" spans="1:19" x14ac:dyDescent="0.25">
      <c r="A978" s="59">
        <v>41127</v>
      </c>
      <c r="B978" s="2">
        <v>0.73693287037037036</v>
      </c>
      <c r="C978" s="33">
        <f t="shared" si="111"/>
        <v>41127.736932870372</v>
      </c>
      <c r="D978" s="33">
        <f t="shared" si="112"/>
        <v>41127.708333333336</v>
      </c>
      <c r="E978" s="37">
        <f t="shared" si="113"/>
        <v>17</v>
      </c>
      <c r="F978" s="33">
        <f t="shared" si="114"/>
        <v>41127.75</v>
      </c>
      <c r="G978" s="39" t="s">
        <v>16</v>
      </c>
      <c r="H978" s="57">
        <f t="shared" si="116"/>
        <v>1</v>
      </c>
      <c r="I978" s="66">
        <v>1.72</v>
      </c>
      <c r="J978" s="66">
        <v>73.2</v>
      </c>
      <c r="K978" s="56">
        <v>1</v>
      </c>
      <c r="L978" s="56">
        <v>2</v>
      </c>
      <c r="M978" s="40">
        <f>VLOOKUP(L978,'Stratification Schemes'!$J$2:$L$3,2,TRUE)</f>
        <v>9.59</v>
      </c>
      <c r="N978" s="40">
        <f>VLOOKUP(L978,'Stratification Schemes'!$J$2:$L$3,3,TRUE)</f>
        <v>10.42</v>
      </c>
      <c r="O978" s="40">
        <f t="shared" si="115"/>
        <v>2</v>
      </c>
      <c r="P978" s="40" t="s">
        <v>38</v>
      </c>
      <c r="Q978"/>
      <c r="R978"/>
      <c r="S978"/>
    </row>
    <row r="979" spans="1:19" x14ac:dyDescent="0.25">
      <c r="A979" s="59">
        <v>41127</v>
      </c>
      <c r="B979" s="2">
        <v>0.73709490740740735</v>
      </c>
      <c r="C979" s="33">
        <f t="shared" si="111"/>
        <v>41127.73709490741</v>
      </c>
      <c r="D979" s="33">
        <f t="shared" si="112"/>
        <v>41127.708333333336</v>
      </c>
      <c r="E979" s="37">
        <f t="shared" si="113"/>
        <v>17</v>
      </c>
      <c r="F979" s="33">
        <f t="shared" si="114"/>
        <v>41127.75</v>
      </c>
      <c r="G979" s="39" t="s">
        <v>16</v>
      </c>
      <c r="H979" s="57">
        <f t="shared" si="116"/>
        <v>1</v>
      </c>
      <c r="I979" s="66">
        <v>2.09</v>
      </c>
      <c r="J979" s="66">
        <v>76.2</v>
      </c>
      <c r="K979" s="56">
        <v>1</v>
      </c>
      <c r="L979" s="56">
        <v>2</v>
      </c>
      <c r="M979" s="40">
        <f>VLOOKUP(L979,'Stratification Schemes'!$J$2:$L$3,2,TRUE)</f>
        <v>9.59</v>
      </c>
      <c r="N979" s="40">
        <f>VLOOKUP(L979,'Stratification Schemes'!$J$2:$L$3,3,TRUE)</f>
        <v>10.42</v>
      </c>
      <c r="O979" s="40">
        <f t="shared" si="115"/>
        <v>2</v>
      </c>
      <c r="P979" s="40" t="s">
        <v>38</v>
      </c>
    </row>
    <row r="980" spans="1:19" x14ac:dyDescent="0.25">
      <c r="A980" s="59">
        <v>41127</v>
      </c>
      <c r="B980" s="2">
        <v>0.73773148148148149</v>
      </c>
      <c r="C980" s="33">
        <f t="shared" ref="C980:C1043" si="117">B980+A980</f>
        <v>41127.73773148148</v>
      </c>
      <c r="D980" s="33">
        <f t="shared" si="112"/>
        <v>41127.708333333336</v>
      </c>
      <c r="E980" s="37">
        <f t="shared" si="113"/>
        <v>17</v>
      </c>
      <c r="F980" s="33">
        <f t="shared" si="114"/>
        <v>41127.75</v>
      </c>
      <c r="G980" s="39" t="s">
        <v>16</v>
      </c>
      <c r="H980" s="57">
        <f t="shared" si="116"/>
        <v>1</v>
      </c>
      <c r="I980" s="66">
        <v>1.97</v>
      </c>
      <c r="J980" s="66">
        <v>82.4</v>
      </c>
      <c r="K980" s="56">
        <v>1</v>
      </c>
      <c r="L980" s="56">
        <v>2</v>
      </c>
      <c r="M980" s="40">
        <f>VLOOKUP(L980,'Stratification Schemes'!$J$2:$L$3,2,TRUE)</f>
        <v>9.59</v>
      </c>
      <c r="N980" s="40">
        <f>VLOOKUP(L980,'Stratification Schemes'!$J$2:$L$3,3,TRUE)</f>
        <v>10.42</v>
      </c>
      <c r="O980" s="40">
        <f t="shared" si="115"/>
        <v>2</v>
      </c>
      <c r="P980" s="40" t="s">
        <v>38</v>
      </c>
    </row>
    <row r="981" spans="1:19" x14ac:dyDescent="0.25">
      <c r="A981" s="59">
        <v>41127</v>
      </c>
      <c r="B981" s="2">
        <v>0.75144675925925919</v>
      </c>
      <c r="C981" s="33">
        <f t="shared" si="117"/>
        <v>41127.751446759263</v>
      </c>
      <c r="D981" s="33">
        <f t="shared" si="112"/>
        <v>41127.75</v>
      </c>
      <c r="E981" s="37">
        <f t="shared" si="113"/>
        <v>18</v>
      </c>
      <c r="F981" s="33">
        <f t="shared" si="114"/>
        <v>41127.75</v>
      </c>
      <c r="G981" s="39" t="s">
        <v>16</v>
      </c>
      <c r="H981" s="57">
        <f t="shared" si="116"/>
        <v>1</v>
      </c>
      <c r="I981" s="66">
        <v>1.73</v>
      </c>
      <c r="J981" s="66">
        <v>83.1</v>
      </c>
      <c r="K981" s="56">
        <v>1</v>
      </c>
      <c r="L981" s="56">
        <v>2</v>
      </c>
      <c r="M981" s="40">
        <f>VLOOKUP(L981,'Stratification Schemes'!$J$2:$L$3,2,TRUE)</f>
        <v>9.59</v>
      </c>
      <c r="N981" s="40">
        <f>VLOOKUP(L981,'Stratification Schemes'!$J$2:$L$3,3,TRUE)</f>
        <v>10.42</v>
      </c>
      <c r="O981" s="40">
        <f t="shared" si="115"/>
        <v>2</v>
      </c>
      <c r="P981" s="40" t="s">
        <v>38</v>
      </c>
    </row>
    <row r="982" spans="1:19" x14ac:dyDescent="0.25">
      <c r="A982" s="59">
        <v>41127</v>
      </c>
      <c r="B982" s="2">
        <v>0.75437500000000002</v>
      </c>
      <c r="C982" s="33">
        <f t="shared" si="117"/>
        <v>41127.754374999997</v>
      </c>
      <c r="D982" s="33">
        <f t="shared" si="112"/>
        <v>41127.75</v>
      </c>
      <c r="E982" s="37">
        <f t="shared" si="113"/>
        <v>18</v>
      </c>
      <c r="F982" s="33">
        <f t="shared" si="114"/>
        <v>41127.75</v>
      </c>
      <c r="G982" s="39" t="s">
        <v>16</v>
      </c>
      <c r="H982" s="57">
        <f t="shared" si="116"/>
        <v>1</v>
      </c>
      <c r="I982" s="66">
        <v>1.77</v>
      </c>
      <c r="J982" s="66">
        <v>67.5</v>
      </c>
      <c r="K982" s="56">
        <v>1</v>
      </c>
      <c r="L982" s="56">
        <v>2</v>
      </c>
      <c r="M982" s="40">
        <f>VLOOKUP(L982,'Stratification Schemes'!$J$2:$L$3,2,TRUE)</f>
        <v>9.59</v>
      </c>
      <c r="N982" s="40">
        <f>VLOOKUP(L982,'Stratification Schemes'!$J$2:$L$3,3,TRUE)</f>
        <v>10.42</v>
      </c>
      <c r="O982" s="40">
        <f t="shared" si="115"/>
        <v>2</v>
      </c>
      <c r="P982" s="40" t="s">
        <v>38</v>
      </c>
    </row>
    <row r="983" spans="1:19" x14ac:dyDescent="0.25">
      <c r="A983" s="59">
        <v>41127</v>
      </c>
      <c r="B983" s="2">
        <v>0.75707175925925929</v>
      </c>
      <c r="C983" s="33">
        <f t="shared" si="117"/>
        <v>41127.757071759261</v>
      </c>
      <c r="D983" s="33">
        <f t="shared" si="112"/>
        <v>41127.75</v>
      </c>
      <c r="E983" s="37">
        <f t="shared" si="113"/>
        <v>18</v>
      </c>
      <c r="F983" s="33">
        <f t="shared" si="114"/>
        <v>41127.75</v>
      </c>
      <c r="G983" s="39" t="s">
        <v>16</v>
      </c>
      <c r="H983" s="57">
        <f t="shared" si="116"/>
        <v>1</v>
      </c>
      <c r="I983" s="66">
        <v>2.0699999999999998</v>
      </c>
      <c r="J983" s="66">
        <v>118</v>
      </c>
      <c r="K983" s="56">
        <v>1</v>
      </c>
      <c r="L983" s="56">
        <v>2</v>
      </c>
      <c r="M983" s="40">
        <f>VLOOKUP(L983,'Stratification Schemes'!$J$2:$L$3,2,TRUE)</f>
        <v>9.59</v>
      </c>
      <c r="N983" s="40">
        <f>VLOOKUP(L983,'Stratification Schemes'!$J$2:$L$3,3,TRUE)</f>
        <v>10.42</v>
      </c>
      <c r="O983" s="40">
        <f t="shared" si="115"/>
        <v>2</v>
      </c>
      <c r="P983" s="40" t="s">
        <v>38</v>
      </c>
    </row>
    <row r="984" spans="1:19" x14ac:dyDescent="0.25">
      <c r="A984" s="59">
        <v>41127</v>
      </c>
      <c r="B984" s="2">
        <v>0.77241898148148147</v>
      </c>
      <c r="C984" s="33">
        <f t="shared" si="117"/>
        <v>41127.772418981483</v>
      </c>
      <c r="D984" s="33">
        <f t="shared" si="112"/>
        <v>41127.75</v>
      </c>
      <c r="E984" s="37">
        <f t="shared" si="113"/>
        <v>18</v>
      </c>
      <c r="F984" s="33">
        <f t="shared" si="114"/>
        <v>41127.75</v>
      </c>
      <c r="G984" s="39" t="s">
        <v>16</v>
      </c>
      <c r="H984" s="57">
        <f t="shared" si="116"/>
        <v>1</v>
      </c>
      <c r="I984" s="66">
        <v>2.11</v>
      </c>
      <c r="J984" s="66">
        <v>79.7</v>
      </c>
      <c r="K984" s="56">
        <v>1</v>
      </c>
      <c r="L984" s="56">
        <v>2</v>
      </c>
      <c r="M984" s="40">
        <f>VLOOKUP(L984,'Stratification Schemes'!$J$2:$L$3,2,TRUE)</f>
        <v>9.59</v>
      </c>
      <c r="N984" s="40">
        <f>VLOOKUP(L984,'Stratification Schemes'!$J$2:$L$3,3,TRUE)</f>
        <v>10.42</v>
      </c>
      <c r="O984" s="40">
        <f t="shared" si="115"/>
        <v>2</v>
      </c>
      <c r="P984" s="40" t="s">
        <v>38</v>
      </c>
    </row>
    <row r="985" spans="1:19" x14ac:dyDescent="0.25">
      <c r="A985" s="59">
        <v>41127</v>
      </c>
      <c r="B985" s="2">
        <v>0.77364583333333325</v>
      </c>
      <c r="C985" s="33">
        <f t="shared" si="117"/>
        <v>41127.773645833331</v>
      </c>
      <c r="D985" s="33">
        <f t="shared" si="112"/>
        <v>41127.75</v>
      </c>
      <c r="E985" s="37">
        <f t="shared" si="113"/>
        <v>18</v>
      </c>
      <c r="F985" s="33">
        <f t="shared" si="114"/>
        <v>41127.75</v>
      </c>
      <c r="G985" s="39" t="s">
        <v>16</v>
      </c>
      <c r="H985" s="57">
        <f t="shared" si="116"/>
        <v>1</v>
      </c>
      <c r="I985" s="66">
        <v>2.02</v>
      </c>
      <c r="J985" s="66">
        <v>80.7</v>
      </c>
      <c r="K985" s="56">
        <v>1</v>
      </c>
      <c r="L985" s="56">
        <v>2</v>
      </c>
      <c r="M985" s="40">
        <f>VLOOKUP(L985,'Stratification Schemes'!$J$2:$L$3,2,TRUE)</f>
        <v>9.59</v>
      </c>
      <c r="N985" s="40">
        <f>VLOOKUP(L985,'Stratification Schemes'!$J$2:$L$3,3,TRUE)</f>
        <v>10.42</v>
      </c>
      <c r="O985" s="40">
        <f t="shared" si="115"/>
        <v>2</v>
      </c>
      <c r="P985" s="40" t="s">
        <v>38</v>
      </c>
    </row>
    <row r="986" spans="1:19" x14ac:dyDescent="0.25">
      <c r="A986" s="59">
        <v>41127</v>
      </c>
      <c r="B986" s="2">
        <v>0.77429398148148154</v>
      </c>
      <c r="C986" s="33">
        <f t="shared" si="117"/>
        <v>41127.774293981478</v>
      </c>
      <c r="D986" s="33">
        <f t="shared" si="112"/>
        <v>41127.75</v>
      </c>
      <c r="E986" s="37">
        <f t="shared" si="113"/>
        <v>18</v>
      </c>
      <c r="F986" s="33">
        <f t="shared" si="114"/>
        <v>41127.75</v>
      </c>
      <c r="G986" s="39" t="s">
        <v>16</v>
      </c>
      <c r="H986" s="57">
        <f t="shared" si="116"/>
        <v>1</v>
      </c>
      <c r="I986" s="66">
        <v>5.83</v>
      </c>
      <c r="J986" s="66">
        <v>61</v>
      </c>
      <c r="K986" s="56">
        <v>1</v>
      </c>
      <c r="L986" s="56">
        <v>2</v>
      </c>
      <c r="M986" s="40">
        <f>VLOOKUP(L986,'Stratification Schemes'!$J$2:$L$3,2,TRUE)</f>
        <v>9.59</v>
      </c>
      <c r="N986" s="40">
        <f>VLOOKUP(L986,'Stratification Schemes'!$J$2:$L$3,3,TRUE)</f>
        <v>10.42</v>
      </c>
      <c r="O986" s="40">
        <f t="shared" si="115"/>
        <v>2</v>
      </c>
      <c r="P986" s="40" t="s">
        <v>38</v>
      </c>
    </row>
    <row r="987" spans="1:19" x14ac:dyDescent="0.25">
      <c r="A987" s="59">
        <v>41127</v>
      </c>
      <c r="B987" s="2">
        <v>0.78016203703703713</v>
      </c>
      <c r="C987" s="33">
        <f t="shared" si="117"/>
        <v>41127.780162037037</v>
      </c>
      <c r="D987" s="33">
        <f t="shared" si="112"/>
        <v>41127.75</v>
      </c>
      <c r="E987" s="37">
        <f t="shared" si="113"/>
        <v>18</v>
      </c>
      <c r="F987" s="33">
        <f t="shared" si="114"/>
        <v>41127.75</v>
      </c>
      <c r="G987" s="39" t="s">
        <v>16</v>
      </c>
      <c r="H987" s="57">
        <f t="shared" si="116"/>
        <v>1</v>
      </c>
      <c r="I987" s="66">
        <v>1.63</v>
      </c>
      <c r="J987" s="66">
        <v>89.5</v>
      </c>
      <c r="K987" s="56">
        <v>1</v>
      </c>
      <c r="L987" s="56">
        <v>2</v>
      </c>
      <c r="M987" s="40">
        <f>VLOOKUP(L987,'Stratification Schemes'!$J$2:$L$3,2,TRUE)</f>
        <v>9.59</v>
      </c>
      <c r="N987" s="40">
        <f>VLOOKUP(L987,'Stratification Schemes'!$J$2:$L$3,3,TRUE)</f>
        <v>10.42</v>
      </c>
      <c r="O987" s="40">
        <f t="shared" si="115"/>
        <v>2</v>
      </c>
      <c r="P987" s="40" t="s">
        <v>38</v>
      </c>
    </row>
    <row r="988" spans="1:19" x14ac:dyDescent="0.25">
      <c r="A988" s="59">
        <v>41127</v>
      </c>
      <c r="B988" s="2">
        <v>0.81863425925925926</v>
      </c>
      <c r="C988" s="33">
        <f t="shared" si="117"/>
        <v>41127.81863425926</v>
      </c>
      <c r="D988" s="33">
        <f t="shared" si="112"/>
        <v>41127.791666666664</v>
      </c>
      <c r="E988" s="37">
        <f t="shared" si="113"/>
        <v>19</v>
      </c>
      <c r="F988" s="33">
        <f t="shared" si="114"/>
        <v>41127.875</v>
      </c>
      <c r="G988" s="39" t="s">
        <v>16</v>
      </c>
      <c r="H988" s="57">
        <f t="shared" si="116"/>
        <v>1</v>
      </c>
      <c r="I988" s="66">
        <v>1.76</v>
      </c>
      <c r="J988" s="66">
        <v>69.5</v>
      </c>
      <c r="K988" s="56">
        <v>1</v>
      </c>
      <c r="L988" s="56">
        <v>2</v>
      </c>
      <c r="M988" s="40">
        <f>VLOOKUP(L988,'Stratification Schemes'!$J$2:$L$3,2,TRUE)</f>
        <v>9.59</v>
      </c>
      <c r="N988" s="40">
        <f>VLOOKUP(L988,'Stratification Schemes'!$J$2:$L$3,3,TRUE)</f>
        <v>10.42</v>
      </c>
      <c r="O988" s="40">
        <f t="shared" si="115"/>
        <v>2</v>
      </c>
      <c r="P988" s="40" t="s">
        <v>38</v>
      </c>
    </row>
    <row r="989" spans="1:19" x14ac:dyDescent="0.25">
      <c r="A989" s="59">
        <v>41127</v>
      </c>
      <c r="B989" s="2">
        <v>0.81863425925925926</v>
      </c>
      <c r="C989" s="33">
        <f t="shared" si="117"/>
        <v>41127.81863425926</v>
      </c>
      <c r="D989" s="33">
        <f t="shared" si="112"/>
        <v>41127.791666666664</v>
      </c>
      <c r="E989" s="37">
        <f t="shared" si="113"/>
        <v>19</v>
      </c>
      <c r="F989" s="33">
        <f t="shared" si="114"/>
        <v>41127.875</v>
      </c>
      <c r="G989" s="39" t="s">
        <v>16</v>
      </c>
      <c r="H989" s="57">
        <f t="shared" si="116"/>
        <v>1</v>
      </c>
      <c r="I989" s="66">
        <v>1.93</v>
      </c>
      <c r="J989" s="66">
        <v>63</v>
      </c>
      <c r="K989" s="66">
        <v>1</v>
      </c>
      <c r="L989" s="66">
        <v>2</v>
      </c>
      <c r="M989" s="66">
        <f>VLOOKUP(L989,'Stratification Schemes'!$J$2:$L$3,2,TRUE)</f>
        <v>9.59</v>
      </c>
      <c r="N989" s="66">
        <f>VLOOKUP(L989,'Stratification Schemes'!$J$2:$L$3,3,TRUE)</f>
        <v>10.42</v>
      </c>
      <c r="O989" s="66">
        <f t="shared" si="115"/>
        <v>2</v>
      </c>
      <c r="P989" s="66" t="s">
        <v>38</v>
      </c>
    </row>
    <row r="990" spans="1:19" x14ac:dyDescent="0.25">
      <c r="A990" s="59">
        <v>41127</v>
      </c>
      <c r="B990" s="2">
        <v>0.82021990740740736</v>
      </c>
      <c r="C990" s="33">
        <f t="shared" si="117"/>
        <v>41127.820219907408</v>
      </c>
      <c r="D990" s="33">
        <f t="shared" si="112"/>
        <v>41127.791666666664</v>
      </c>
      <c r="E990" s="37">
        <f t="shared" si="113"/>
        <v>19</v>
      </c>
      <c r="F990" s="33">
        <f t="shared" si="114"/>
        <v>41127.875</v>
      </c>
      <c r="G990" s="39" t="s">
        <v>16</v>
      </c>
      <c r="H990" s="57">
        <f t="shared" si="116"/>
        <v>1</v>
      </c>
      <c r="I990" s="66">
        <v>2.2000000000000002</v>
      </c>
      <c r="J990" s="66">
        <v>83.6</v>
      </c>
      <c r="K990" s="56">
        <v>1</v>
      </c>
      <c r="L990" s="56">
        <v>2</v>
      </c>
      <c r="M990" s="40">
        <f>VLOOKUP(L990,'Stratification Schemes'!$J$2:$L$3,2,TRUE)</f>
        <v>9.59</v>
      </c>
      <c r="N990" s="40">
        <f>VLOOKUP(L990,'Stratification Schemes'!$J$2:$L$3,3,TRUE)</f>
        <v>10.42</v>
      </c>
      <c r="O990" s="40">
        <f t="shared" si="115"/>
        <v>2</v>
      </c>
      <c r="P990" s="40" t="s">
        <v>38</v>
      </c>
    </row>
    <row r="991" spans="1:19" x14ac:dyDescent="0.25">
      <c r="A991" s="59">
        <v>41127</v>
      </c>
      <c r="B991" s="2">
        <v>0.8210763888888889</v>
      </c>
      <c r="C991" s="33">
        <f t="shared" si="117"/>
        <v>41127.821076388886</v>
      </c>
      <c r="D991" s="33">
        <f t="shared" si="112"/>
        <v>41127.791666666664</v>
      </c>
      <c r="E991" s="37">
        <f t="shared" si="113"/>
        <v>19</v>
      </c>
      <c r="F991" s="33">
        <f t="shared" si="114"/>
        <v>41127.875</v>
      </c>
      <c r="G991" s="39" t="s">
        <v>16</v>
      </c>
      <c r="H991" s="57">
        <f t="shared" si="116"/>
        <v>1</v>
      </c>
      <c r="I991" s="66">
        <v>2.0499999999999998</v>
      </c>
      <c r="J991" s="66">
        <v>75.400000000000006</v>
      </c>
      <c r="K991" s="56">
        <v>1</v>
      </c>
      <c r="L991" s="56">
        <v>2</v>
      </c>
      <c r="M991" s="40">
        <f>VLOOKUP(L991,'Stratification Schemes'!$J$2:$L$3,2,TRUE)</f>
        <v>9.59</v>
      </c>
      <c r="N991" s="40">
        <f>VLOOKUP(L991,'Stratification Schemes'!$J$2:$L$3,3,TRUE)</f>
        <v>10.42</v>
      </c>
      <c r="O991" s="40">
        <f t="shared" si="115"/>
        <v>2</v>
      </c>
      <c r="P991" s="40" t="s">
        <v>38</v>
      </c>
    </row>
    <row r="992" spans="1:19" x14ac:dyDescent="0.25">
      <c r="A992" s="59">
        <v>41127</v>
      </c>
      <c r="B992" s="2">
        <v>0.82209490740740743</v>
      </c>
      <c r="C992" s="33">
        <f t="shared" si="117"/>
        <v>41127.822094907409</v>
      </c>
      <c r="D992" s="33">
        <f t="shared" si="112"/>
        <v>41127.791666666664</v>
      </c>
      <c r="E992" s="37">
        <f t="shared" si="113"/>
        <v>19</v>
      </c>
      <c r="F992" s="33">
        <f t="shared" si="114"/>
        <v>41127.875</v>
      </c>
      <c r="G992" s="39" t="s">
        <v>16</v>
      </c>
      <c r="H992" s="57">
        <f t="shared" si="116"/>
        <v>1</v>
      </c>
      <c r="I992" s="66">
        <v>2.1800000000000002</v>
      </c>
      <c r="J992" s="66">
        <v>75.599999999999994</v>
      </c>
      <c r="K992" s="56">
        <v>1</v>
      </c>
      <c r="L992" s="56">
        <v>2</v>
      </c>
      <c r="M992" s="40">
        <f>VLOOKUP(L992,'Stratification Schemes'!$J$2:$L$3,2,TRUE)</f>
        <v>9.59</v>
      </c>
      <c r="N992" s="40">
        <f>VLOOKUP(L992,'Stratification Schemes'!$J$2:$L$3,3,TRUE)</f>
        <v>10.42</v>
      </c>
      <c r="O992" s="40">
        <f t="shared" si="115"/>
        <v>2</v>
      </c>
      <c r="P992" s="40" t="s">
        <v>38</v>
      </c>
    </row>
    <row r="993" spans="1:16" x14ac:dyDescent="0.25">
      <c r="A993" s="59">
        <v>41127</v>
      </c>
      <c r="B993" s="2">
        <v>0.83957175925925931</v>
      </c>
      <c r="C993" s="33">
        <f t="shared" si="117"/>
        <v>41127.839571759258</v>
      </c>
      <c r="D993" s="33">
        <f t="shared" si="112"/>
        <v>41127.833333333336</v>
      </c>
      <c r="E993" s="37">
        <f t="shared" si="113"/>
        <v>20</v>
      </c>
      <c r="F993" s="33">
        <f t="shared" si="114"/>
        <v>41127.875</v>
      </c>
      <c r="G993" s="39" t="s">
        <v>16</v>
      </c>
      <c r="H993" s="57">
        <f t="shared" si="116"/>
        <v>1</v>
      </c>
      <c r="I993" s="66">
        <v>2.5299999999999998</v>
      </c>
      <c r="J993" s="66">
        <v>82</v>
      </c>
      <c r="K993" s="56">
        <v>1</v>
      </c>
      <c r="L993" s="56">
        <v>2</v>
      </c>
      <c r="M993" s="40">
        <f>VLOOKUP(L993,'Stratification Schemes'!$J$2:$L$3,2,TRUE)</f>
        <v>9.59</v>
      </c>
      <c r="N993" s="40">
        <f>VLOOKUP(L993,'Stratification Schemes'!$J$2:$L$3,3,TRUE)</f>
        <v>10.42</v>
      </c>
      <c r="O993" s="40">
        <f t="shared" si="115"/>
        <v>2</v>
      </c>
      <c r="P993" s="40" t="s">
        <v>38</v>
      </c>
    </row>
    <row r="994" spans="1:16" x14ac:dyDescent="0.25">
      <c r="A994" s="59">
        <v>41127</v>
      </c>
      <c r="B994" s="2">
        <v>0.8419212962962962</v>
      </c>
      <c r="C994" s="33">
        <f t="shared" si="117"/>
        <v>41127.841921296298</v>
      </c>
      <c r="D994" s="33">
        <f t="shared" si="112"/>
        <v>41127.833333333336</v>
      </c>
      <c r="E994" s="37">
        <f t="shared" si="113"/>
        <v>20</v>
      </c>
      <c r="F994" s="33">
        <f t="shared" si="114"/>
        <v>41127.875</v>
      </c>
      <c r="G994" s="39" t="s">
        <v>16</v>
      </c>
      <c r="H994" s="57">
        <f t="shared" si="116"/>
        <v>1</v>
      </c>
      <c r="I994" s="66">
        <v>8.19</v>
      </c>
      <c r="J994" s="66">
        <v>82.2</v>
      </c>
      <c r="K994" s="66">
        <v>1</v>
      </c>
      <c r="L994" s="66">
        <v>2</v>
      </c>
      <c r="M994" s="66">
        <f>VLOOKUP(L994,'Stratification Schemes'!$J$2:$L$3,2,TRUE)</f>
        <v>9.59</v>
      </c>
      <c r="N994" s="66">
        <f>VLOOKUP(L994,'Stratification Schemes'!$J$2:$L$3,3,TRUE)</f>
        <v>10.42</v>
      </c>
      <c r="O994" s="66">
        <f t="shared" si="115"/>
        <v>2</v>
      </c>
      <c r="P994" s="66" t="s">
        <v>38</v>
      </c>
    </row>
    <row r="995" spans="1:16" x14ac:dyDescent="0.25">
      <c r="A995" s="59">
        <v>41127</v>
      </c>
      <c r="B995" s="2">
        <v>0.84223379629629624</v>
      </c>
      <c r="C995" s="33">
        <f t="shared" si="117"/>
        <v>41127.842233796298</v>
      </c>
      <c r="D995" s="33">
        <f t="shared" si="112"/>
        <v>41127.833333333336</v>
      </c>
      <c r="E995" s="37">
        <f t="shared" si="113"/>
        <v>20</v>
      </c>
      <c r="F995" s="33">
        <f t="shared" si="114"/>
        <v>41127.875</v>
      </c>
      <c r="G995" s="39" t="s">
        <v>16</v>
      </c>
      <c r="H995" s="57">
        <f t="shared" si="116"/>
        <v>1</v>
      </c>
      <c r="I995" s="66">
        <v>3.03</v>
      </c>
      <c r="J995" s="66">
        <v>88.1</v>
      </c>
      <c r="K995" s="66">
        <v>1</v>
      </c>
      <c r="L995" s="66">
        <v>2</v>
      </c>
      <c r="M995" s="66">
        <f>VLOOKUP(L995,'Stratification Schemes'!$J$2:$L$3,2,TRUE)</f>
        <v>9.59</v>
      </c>
      <c r="N995" s="66">
        <f>VLOOKUP(L995,'Stratification Schemes'!$J$2:$L$3,3,TRUE)</f>
        <v>10.42</v>
      </c>
      <c r="O995" s="66">
        <f t="shared" si="115"/>
        <v>2</v>
      </c>
      <c r="P995" s="66" t="s">
        <v>38</v>
      </c>
    </row>
    <row r="996" spans="1:16" x14ac:dyDescent="0.25">
      <c r="A996" s="59">
        <v>41127</v>
      </c>
      <c r="B996" s="2">
        <v>0.86378472222222225</v>
      </c>
      <c r="C996" s="33">
        <f t="shared" si="117"/>
        <v>41127.86378472222</v>
      </c>
      <c r="D996" s="33">
        <f t="shared" si="112"/>
        <v>41127.833333333336</v>
      </c>
      <c r="E996" s="37">
        <f t="shared" si="113"/>
        <v>20</v>
      </c>
      <c r="F996" s="33">
        <f t="shared" si="114"/>
        <v>41127.875</v>
      </c>
      <c r="G996" s="39" t="s">
        <v>16</v>
      </c>
      <c r="H996" s="57">
        <f t="shared" si="116"/>
        <v>1</v>
      </c>
      <c r="I996" s="66">
        <v>3.9</v>
      </c>
      <c r="J996" s="66">
        <v>67.5</v>
      </c>
      <c r="K996" s="56">
        <v>1</v>
      </c>
      <c r="L996" s="56">
        <v>2</v>
      </c>
      <c r="M996" s="40">
        <f>VLOOKUP(L996,'Stratification Schemes'!$J$2:$L$3,2,TRUE)</f>
        <v>9.59</v>
      </c>
      <c r="N996" s="40">
        <f>VLOOKUP(L996,'Stratification Schemes'!$J$2:$L$3,3,TRUE)</f>
        <v>10.42</v>
      </c>
      <c r="O996" s="40">
        <f t="shared" si="115"/>
        <v>2</v>
      </c>
      <c r="P996" s="40" t="s">
        <v>38</v>
      </c>
    </row>
    <row r="997" spans="1:16" x14ac:dyDescent="0.25">
      <c r="A997" s="59">
        <v>41127</v>
      </c>
      <c r="B997" s="2">
        <v>0.87579861111111112</v>
      </c>
      <c r="C997" s="33">
        <f t="shared" si="117"/>
        <v>41127.875798611109</v>
      </c>
      <c r="D997" s="33">
        <f t="shared" si="112"/>
        <v>41127.875</v>
      </c>
      <c r="E997" s="37">
        <f t="shared" si="113"/>
        <v>21</v>
      </c>
      <c r="F997" s="33">
        <f t="shared" si="114"/>
        <v>41127.875</v>
      </c>
      <c r="G997" s="39" t="s">
        <v>16</v>
      </c>
      <c r="H997" s="57">
        <f t="shared" si="116"/>
        <v>1</v>
      </c>
      <c r="I997" s="66">
        <v>2.38</v>
      </c>
      <c r="J997" s="66">
        <v>62.7</v>
      </c>
      <c r="K997" s="56">
        <v>1</v>
      </c>
      <c r="L997" s="56">
        <v>2</v>
      </c>
      <c r="M997" s="40">
        <f>VLOOKUP(L997,'Stratification Schemes'!$J$2:$L$3,2,TRUE)</f>
        <v>9.59</v>
      </c>
      <c r="N997" s="40">
        <f>VLOOKUP(L997,'Stratification Schemes'!$J$2:$L$3,3,TRUE)</f>
        <v>10.42</v>
      </c>
      <c r="O997" s="40">
        <f t="shared" si="115"/>
        <v>2</v>
      </c>
      <c r="P997" s="40" t="s">
        <v>38</v>
      </c>
    </row>
    <row r="998" spans="1:16" x14ac:dyDescent="0.25">
      <c r="A998" s="59">
        <v>41127</v>
      </c>
      <c r="B998" s="2">
        <v>0.87592592592592589</v>
      </c>
      <c r="C998" s="33">
        <f t="shared" si="117"/>
        <v>41127.875925925924</v>
      </c>
      <c r="D998" s="33">
        <f t="shared" si="112"/>
        <v>41127.875</v>
      </c>
      <c r="E998" s="37">
        <f t="shared" si="113"/>
        <v>21</v>
      </c>
      <c r="F998" s="33">
        <f t="shared" si="114"/>
        <v>41127.875</v>
      </c>
      <c r="G998" s="39" t="s">
        <v>16</v>
      </c>
      <c r="H998" s="57">
        <f t="shared" si="116"/>
        <v>1</v>
      </c>
      <c r="I998" s="66">
        <v>2.0299999999999998</v>
      </c>
      <c r="J998" s="66">
        <v>79.099999999999994</v>
      </c>
      <c r="K998" s="56">
        <v>1</v>
      </c>
      <c r="L998" s="56">
        <v>2</v>
      </c>
      <c r="M998" s="40">
        <f>VLOOKUP(L998,'Stratification Schemes'!$J$2:$L$3,2,TRUE)</f>
        <v>9.59</v>
      </c>
      <c r="N998" s="40">
        <f>VLOOKUP(L998,'Stratification Schemes'!$J$2:$L$3,3,TRUE)</f>
        <v>10.42</v>
      </c>
      <c r="O998" s="40">
        <f t="shared" si="115"/>
        <v>2</v>
      </c>
      <c r="P998" s="40" t="s">
        <v>38</v>
      </c>
    </row>
    <row r="999" spans="1:16" x14ac:dyDescent="0.25">
      <c r="A999" s="59">
        <v>41127</v>
      </c>
      <c r="B999" s="2">
        <v>0.87876157407407407</v>
      </c>
      <c r="C999" s="33">
        <f t="shared" si="117"/>
        <v>41127.878761574073</v>
      </c>
      <c r="D999" s="33">
        <f t="shared" si="112"/>
        <v>41127.875</v>
      </c>
      <c r="E999" s="37">
        <f t="shared" si="113"/>
        <v>21</v>
      </c>
      <c r="F999" s="33">
        <f t="shared" si="114"/>
        <v>41127.875</v>
      </c>
      <c r="G999" s="39" t="s">
        <v>16</v>
      </c>
      <c r="H999" s="57">
        <f t="shared" si="116"/>
        <v>1</v>
      </c>
      <c r="I999" s="66">
        <v>2.66</v>
      </c>
      <c r="J999" s="66">
        <v>101.9</v>
      </c>
      <c r="K999" s="56">
        <v>1</v>
      </c>
      <c r="L999" s="56">
        <v>2</v>
      </c>
      <c r="M999" s="40">
        <f>VLOOKUP(L999,'Stratification Schemes'!$J$2:$L$3,2,TRUE)</f>
        <v>9.59</v>
      </c>
      <c r="N999" s="40">
        <f>VLOOKUP(L999,'Stratification Schemes'!$J$2:$L$3,3,TRUE)</f>
        <v>10.42</v>
      </c>
      <c r="O999" s="40">
        <f t="shared" si="115"/>
        <v>2</v>
      </c>
      <c r="P999" s="40" t="s">
        <v>38</v>
      </c>
    </row>
    <row r="1000" spans="1:16" x14ac:dyDescent="0.25">
      <c r="A1000" s="59">
        <v>41127</v>
      </c>
      <c r="B1000" s="2">
        <v>0.87988425925925917</v>
      </c>
      <c r="C1000" s="33">
        <f t="shared" si="117"/>
        <v>41127.879884259259</v>
      </c>
      <c r="D1000" s="33">
        <f t="shared" si="112"/>
        <v>41127.875</v>
      </c>
      <c r="E1000" s="37">
        <f t="shared" si="113"/>
        <v>21</v>
      </c>
      <c r="F1000" s="33">
        <f t="shared" si="114"/>
        <v>41127.875</v>
      </c>
      <c r="G1000" s="39" t="s">
        <v>16</v>
      </c>
      <c r="H1000" s="57">
        <f t="shared" si="116"/>
        <v>1</v>
      </c>
      <c r="I1000" s="66">
        <v>1.96</v>
      </c>
      <c r="J1000" s="66">
        <v>58.7</v>
      </c>
      <c r="K1000" s="56">
        <v>1</v>
      </c>
      <c r="L1000" s="56">
        <v>2</v>
      </c>
      <c r="M1000" s="40">
        <f>VLOOKUP(L1000,'Stratification Schemes'!$J$2:$L$3,2,TRUE)</f>
        <v>9.59</v>
      </c>
      <c r="N1000" s="40">
        <f>VLOOKUP(L1000,'Stratification Schemes'!$J$2:$L$3,3,TRUE)</f>
        <v>10.42</v>
      </c>
      <c r="O1000" s="40">
        <f t="shared" si="115"/>
        <v>2</v>
      </c>
      <c r="P1000" s="40" t="s">
        <v>38</v>
      </c>
    </row>
    <row r="1001" spans="1:16" x14ac:dyDescent="0.25">
      <c r="A1001" s="59">
        <v>41127</v>
      </c>
      <c r="B1001" s="2">
        <v>0.88168981481481479</v>
      </c>
      <c r="C1001" s="33">
        <f t="shared" si="117"/>
        <v>41127.881689814814</v>
      </c>
      <c r="D1001" s="33">
        <f t="shared" si="112"/>
        <v>41127.875</v>
      </c>
      <c r="E1001" s="37">
        <f t="shared" si="113"/>
        <v>21</v>
      </c>
      <c r="F1001" s="33">
        <f t="shared" si="114"/>
        <v>41127.875</v>
      </c>
      <c r="G1001" s="39" t="s">
        <v>16</v>
      </c>
      <c r="H1001" s="57">
        <f t="shared" si="116"/>
        <v>1</v>
      </c>
      <c r="I1001" s="66">
        <v>2.16</v>
      </c>
      <c r="J1001" s="66">
        <v>67</v>
      </c>
      <c r="K1001" s="56">
        <v>1</v>
      </c>
      <c r="L1001" s="56">
        <v>2</v>
      </c>
      <c r="M1001" s="40">
        <f>VLOOKUP(L1001,'Stratification Schemes'!$J$2:$L$3,2,TRUE)</f>
        <v>9.59</v>
      </c>
      <c r="N1001" s="40">
        <f>VLOOKUP(L1001,'Stratification Schemes'!$J$2:$L$3,3,TRUE)</f>
        <v>10.42</v>
      </c>
      <c r="O1001" s="40">
        <f t="shared" si="115"/>
        <v>2</v>
      </c>
      <c r="P1001" s="40" t="s">
        <v>38</v>
      </c>
    </row>
    <row r="1002" spans="1:16" x14ac:dyDescent="0.25">
      <c r="A1002" s="59">
        <v>41127</v>
      </c>
      <c r="B1002" s="2">
        <v>0.9021527777777778</v>
      </c>
      <c r="C1002" s="33">
        <f t="shared" si="117"/>
        <v>41127.90215277778</v>
      </c>
      <c r="D1002" s="33">
        <f t="shared" si="112"/>
        <v>41127.875</v>
      </c>
      <c r="E1002" s="37">
        <f t="shared" si="113"/>
        <v>21</v>
      </c>
      <c r="F1002" s="33">
        <f t="shared" si="114"/>
        <v>41127.875</v>
      </c>
      <c r="G1002" s="39" t="s">
        <v>16</v>
      </c>
      <c r="H1002" s="57">
        <f t="shared" si="116"/>
        <v>1</v>
      </c>
      <c r="I1002" s="66">
        <v>2.58</v>
      </c>
      <c r="J1002" s="66">
        <v>96</v>
      </c>
      <c r="K1002" s="66">
        <v>1</v>
      </c>
      <c r="L1002" s="66">
        <v>2</v>
      </c>
      <c r="M1002" s="66">
        <f>VLOOKUP(L1002,'Stratification Schemes'!$J$2:$L$3,2,TRUE)</f>
        <v>9.59</v>
      </c>
      <c r="N1002" s="66">
        <f>VLOOKUP(L1002,'Stratification Schemes'!$J$2:$L$3,3,TRUE)</f>
        <v>10.42</v>
      </c>
      <c r="O1002" s="66">
        <f t="shared" si="115"/>
        <v>2</v>
      </c>
      <c r="P1002" s="66" t="s">
        <v>38</v>
      </c>
    </row>
    <row r="1003" spans="1:16" x14ac:dyDescent="0.25">
      <c r="A1003" s="59">
        <v>41127</v>
      </c>
      <c r="B1003" s="2">
        <v>0.9211111111111111</v>
      </c>
      <c r="C1003" s="33">
        <f t="shared" si="117"/>
        <v>41127.921111111114</v>
      </c>
      <c r="D1003" s="33">
        <f t="shared" si="112"/>
        <v>41127.916666666664</v>
      </c>
      <c r="E1003" s="37">
        <f t="shared" si="113"/>
        <v>22</v>
      </c>
      <c r="F1003" s="33">
        <f t="shared" si="114"/>
        <v>41127.875</v>
      </c>
      <c r="G1003" s="39" t="s">
        <v>16</v>
      </c>
      <c r="H1003" s="57">
        <f t="shared" si="116"/>
        <v>1</v>
      </c>
      <c r="I1003" s="66">
        <v>2.15</v>
      </c>
      <c r="J1003" s="66">
        <v>68.3</v>
      </c>
      <c r="K1003" s="56">
        <v>1</v>
      </c>
      <c r="L1003" s="56">
        <v>2</v>
      </c>
      <c r="M1003" s="40">
        <f>VLOOKUP(L1003,'Stratification Schemes'!$J$2:$L$3,2,TRUE)</f>
        <v>9.59</v>
      </c>
      <c r="N1003" s="40">
        <f>VLOOKUP(L1003,'Stratification Schemes'!$J$2:$L$3,3,TRUE)</f>
        <v>10.42</v>
      </c>
      <c r="O1003" s="40">
        <f t="shared" si="115"/>
        <v>2</v>
      </c>
      <c r="P1003" s="40" t="s">
        <v>38</v>
      </c>
    </row>
    <row r="1004" spans="1:16" x14ac:dyDescent="0.25">
      <c r="A1004" s="59">
        <v>41127</v>
      </c>
      <c r="B1004" s="2">
        <v>0.92409722222222224</v>
      </c>
      <c r="C1004" s="33">
        <f t="shared" si="117"/>
        <v>41127.924097222225</v>
      </c>
      <c r="D1004" s="33">
        <f t="shared" si="112"/>
        <v>41127.916666666664</v>
      </c>
      <c r="E1004" s="37">
        <f t="shared" si="113"/>
        <v>22</v>
      </c>
      <c r="F1004" s="33">
        <f t="shared" si="114"/>
        <v>41127.875</v>
      </c>
      <c r="G1004" s="39" t="s">
        <v>16</v>
      </c>
      <c r="H1004" s="57">
        <f t="shared" si="116"/>
        <v>1</v>
      </c>
      <c r="I1004" s="66">
        <v>2.1</v>
      </c>
      <c r="J1004" s="66">
        <v>84.9</v>
      </c>
      <c r="K1004" s="56">
        <v>1</v>
      </c>
      <c r="L1004" s="56">
        <v>2</v>
      </c>
      <c r="M1004" s="40">
        <f>VLOOKUP(L1004,'Stratification Schemes'!$J$2:$L$3,2,TRUE)</f>
        <v>9.59</v>
      </c>
      <c r="N1004" s="40">
        <f>VLOOKUP(L1004,'Stratification Schemes'!$J$2:$L$3,3,TRUE)</f>
        <v>10.42</v>
      </c>
      <c r="O1004" s="40">
        <f t="shared" si="115"/>
        <v>2</v>
      </c>
      <c r="P1004" s="40" t="s">
        <v>38</v>
      </c>
    </row>
    <row r="1005" spans="1:16" x14ac:dyDescent="0.25">
      <c r="A1005" s="59">
        <v>41127</v>
      </c>
      <c r="B1005" s="2">
        <v>0.92679398148148151</v>
      </c>
      <c r="C1005" s="33">
        <f t="shared" si="117"/>
        <v>41127.926793981482</v>
      </c>
      <c r="D1005" s="33">
        <f t="shared" si="112"/>
        <v>41127.916666666664</v>
      </c>
      <c r="E1005" s="37">
        <f t="shared" si="113"/>
        <v>22</v>
      </c>
      <c r="F1005" s="33">
        <f t="shared" si="114"/>
        <v>41127.875</v>
      </c>
      <c r="G1005" s="39" t="s">
        <v>16</v>
      </c>
      <c r="H1005" s="57">
        <f t="shared" si="116"/>
        <v>1</v>
      </c>
      <c r="I1005" s="66">
        <v>2.14</v>
      </c>
      <c r="J1005" s="66">
        <v>74</v>
      </c>
      <c r="K1005" s="56">
        <v>1</v>
      </c>
      <c r="L1005" s="56">
        <v>2</v>
      </c>
      <c r="M1005" s="40">
        <f>VLOOKUP(L1005,'Stratification Schemes'!$J$2:$L$3,2,TRUE)</f>
        <v>9.59</v>
      </c>
      <c r="N1005" s="40">
        <f>VLOOKUP(L1005,'Stratification Schemes'!$J$2:$L$3,3,TRUE)</f>
        <v>10.42</v>
      </c>
      <c r="O1005" s="40">
        <f t="shared" si="115"/>
        <v>2</v>
      </c>
      <c r="P1005" s="40" t="s">
        <v>38</v>
      </c>
    </row>
    <row r="1006" spans="1:16" x14ac:dyDescent="0.25">
      <c r="A1006" s="59">
        <v>41127</v>
      </c>
      <c r="B1006" s="2">
        <v>0.93890046296296292</v>
      </c>
      <c r="C1006" s="33">
        <f t="shared" si="117"/>
        <v>41127.938900462963</v>
      </c>
      <c r="D1006" s="33">
        <f t="shared" si="112"/>
        <v>41127.916666666664</v>
      </c>
      <c r="E1006" s="37">
        <f t="shared" si="113"/>
        <v>22</v>
      </c>
      <c r="F1006" s="33">
        <f t="shared" si="114"/>
        <v>41128</v>
      </c>
      <c r="G1006" s="39" t="s">
        <v>16</v>
      </c>
      <c r="H1006" s="57">
        <f t="shared" si="116"/>
        <v>1</v>
      </c>
      <c r="I1006" s="66">
        <v>1.91</v>
      </c>
      <c r="J1006" s="66">
        <v>83.9</v>
      </c>
      <c r="K1006" s="56">
        <v>1</v>
      </c>
      <c r="L1006" s="56">
        <v>2</v>
      </c>
      <c r="M1006" s="40">
        <f>VLOOKUP(L1006,'Stratification Schemes'!$J$2:$L$3,2,TRUE)</f>
        <v>9.59</v>
      </c>
      <c r="N1006" s="40">
        <f>VLOOKUP(L1006,'Stratification Schemes'!$J$2:$L$3,3,TRUE)</f>
        <v>10.42</v>
      </c>
      <c r="O1006" s="40">
        <f t="shared" si="115"/>
        <v>2</v>
      </c>
      <c r="P1006" s="40" t="s">
        <v>38</v>
      </c>
    </row>
    <row r="1007" spans="1:16" x14ac:dyDescent="0.25">
      <c r="A1007" s="59">
        <v>41127</v>
      </c>
      <c r="B1007" s="2">
        <v>0.94725694444444442</v>
      </c>
      <c r="C1007" s="33">
        <f t="shared" si="117"/>
        <v>41127.947256944448</v>
      </c>
      <c r="D1007" s="33">
        <f t="shared" si="112"/>
        <v>41127.916666666664</v>
      </c>
      <c r="E1007" s="37">
        <f t="shared" si="113"/>
        <v>22</v>
      </c>
      <c r="F1007" s="33">
        <f t="shared" si="114"/>
        <v>41128</v>
      </c>
      <c r="G1007" s="39" t="s">
        <v>16</v>
      </c>
      <c r="H1007" s="57">
        <f t="shared" si="116"/>
        <v>1</v>
      </c>
      <c r="I1007" s="66">
        <v>2.65</v>
      </c>
      <c r="J1007" s="66">
        <v>75.900000000000006</v>
      </c>
      <c r="K1007" s="56">
        <v>1</v>
      </c>
      <c r="L1007" s="56">
        <v>2</v>
      </c>
      <c r="M1007" s="40">
        <f>VLOOKUP(L1007,'Stratification Schemes'!$J$2:$L$3,2,TRUE)</f>
        <v>9.59</v>
      </c>
      <c r="N1007" s="40">
        <f>VLOOKUP(L1007,'Stratification Schemes'!$J$2:$L$3,3,TRUE)</f>
        <v>10.42</v>
      </c>
      <c r="O1007" s="40">
        <f t="shared" si="115"/>
        <v>2</v>
      </c>
      <c r="P1007" s="40" t="s">
        <v>38</v>
      </c>
    </row>
    <row r="1008" spans="1:16" x14ac:dyDescent="0.25">
      <c r="A1008" s="59">
        <v>41127</v>
      </c>
      <c r="B1008" s="2">
        <v>0.95931712962962967</v>
      </c>
      <c r="C1008" s="33">
        <f t="shared" si="117"/>
        <v>41127.959317129629</v>
      </c>
      <c r="D1008" s="33">
        <f t="shared" si="112"/>
        <v>41127.958333333336</v>
      </c>
      <c r="E1008" s="37">
        <f t="shared" si="113"/>
        <v>23</v>
      </c>
      <c r="F1008" s="33">
        <f t="shared" si="114"/>
        <v>41128</v>
      </c>
      <c r="G1008" s="39" t="s">
        <v>16</v>
      </c>
      <c r="H1008" s="57">
        <f t="shared" si="116"/>
        <v>1</v>
      </c>
      <c r="I1008" s="66">
        <v>5.19</v>
      </c>
      <c r="J1008" s="66">
        <v>65.099999999999994</v>
      </c>
      <c r="K1008" s="56">
        <v>1</v>
      </c>
      <c r="L1008" s="56">
        <v>2</v>
      </c>
      <c r="M1008" s="40">
        <f>VLOOKUP(L1008,'Stratification Schemes'!$J$2:$L$3,2,TRUE)</f>
        <v>9.59</v>
      </c>
      <c r="N1008" s="40">
        <f>VLOOKUP(L1008,'Stratification Schemes'!$J$2:$L$3,3,TRUE)</f>
        <v>10.42</v>
      </c>
      <c r="O1008" s="40">
        <f t="shared" si="115"/>
        <v>2</v>
      </c>
      <c r="P1008" s="40" t="s">
        <v>38</v>
      </c>
    </row>
    <row r="1009" spans="1:19" x14ac:dyDescent="0.25">
      <c r="A1009" s="59">
        <v>41127</v>
      </c>
      <c r="B1009" s="2">
        <v>0.95993055555555562</v>
      </c>
      <c r="C1009" s="33">
        <f t="shared" si="117"/>
        <v>41127.959930555553</v>
      </c>
      <c r="D1009" s="33">
        <f t="shared" si="112"/>
        <v>41127.958333333336</v>
      </c>
      <c r="E1009" s="37">
        <f t="shared" si="113"/>
        <v>23</v>
      </c>
      <c r="F1009" s="33">
        <f t="shared" si="114"/>
        <v>41128</v>
      </c>
      <c r="G1009" s="39" t="s">
        <v>16</v>
      </c>
      <c r="H1009" s="57">
        <f t="shared" si="116"/>
        <v>1</v>
      </c>
      <c r="I1009" s="66">
        <v>2.13</v>
      </c>
      <c r="J1009" s="66">
        <v>76.599999999999994</v>
      </c>
      <c r="K1009" s="56">
        <v>1</v>
      </c>
      <c r="L1009" s="56">
        <v>2</v>
      </c>
      <c r="M1009" s="40">
        <f>VLOOKUP(L1009,'Stratification Schemes'!$J$2:$L$3,2,TRUE)</f>
        <v>9.59</v>
      </c>
      <c r="N1009" s="40">
        <f>VLOOKUP(L1009,'Stratification Schemes'!$J$2:$L$3,3,TRUE)</f>
        <v>10.42</v>
      </c>
      <c r="O1009" s="40">
        <f t="shared" si="115"/>
        <v>2</v>
      </c>
      <c r="P1009" s="40" t="s">
        <v>38</v>
      </c>
    </row>
    <row r="1010" spans="1:19" x14ac:dyDescent="0.25">
      <c r="A1010" s="59">
        <v>41127</v>
      </c>
      <c r="B1010" s="2">
        <v>0.96030092592592586</v>
      </c>
      <c r="C1010" s="33">
        <f t="shared" si="117"/>
        <v>41127.960300925923</v>
      </c>
      <c r="D1010" s="33">
        <f t="shared" si="112"/>
        <v>41127.958333333336</v>
      </c>
      <c r="E1010" s="37">
        <f t="shared" si="113"/>
        <v>23</v>
      </c>
      <c r="F1010" s="33">
        <f t="shared" si="114"/>
        <v>41128</v>
      </c>
      <c r="G1010" s="39" t="s">
        <v>16</v>
      </c>
      <c r="H1010" s="57">
        <f t="shared" si="116"/>
        <v>1</v>
      </c>
      <c r="I1010" s="66">
        <v>2.19</v>
      </c>
      <c r="J1010" s="66">
        <v>79.2</v>
      </c>
      <c r="K1010" s="56">
        <v>1</v>
      </c>
      <c r="L1010" s="56">
        <v>2</v>
      </c>
      <c r="M1010" s="40">
        <f>VLOOKUP(L1010,'Stratification Schemes'!$J$2:$L$3,2,TRUE)</f>
        <v>9.59</v>
      </c>
      <c r="N1010" s="40">
        <f>VLOOKUP(L1010,'Stratification Schemes'!$J$2:$L$3,3,TRUE)</f>
        <v>10.42</v>
      </c>
      <c r="O1010" s="40">
        <f t="shared" si="115"/>
        <v>2</v>
      </c>
      <c r="P1010" s="40" t="s">
        <v>38</v>
      </c>
    </row>
    <row r="1011" spans="1:19" x14ac:dyDescent="0.25">
      <c r="A1011" s="59">
        <v>41127</v>
      </c>
      <c r="B1011" s="2">
        <v>0.96085648148148151</v>
      </c>
      <c r="C1011" s="33">
        <f t="shared" si="117"/>
        <v>41127.960856481484</v>
      </c>
      <c r="D1011" s="33">
        <f t="shared" si="112"/>
        <v>41127.958333333336</v>
      </c>
      <c r="E1011" s="37">
        <f t="shared" si="113"/>
        <v>23</v>
      </c>
      <c r="F1011" s="33">
        <f t="shared" si="114"/>
        <v>41128</v>
      </c>
      <c r="G1011" s="39" t="s">
        <v>16</v>
      </c>
      <c r="H1011" s="57">
        <f t="shared" si="116"/>
        <v>1</v>
      </c>
      <c r="I1011" s="66">
        <v>2.16</v>
      </c>
      <c r="J1011" s="66">
        <v>73.900000000000006</v>
      </c>
      <c r="K1011" s="56">
        <v>1</v>
      </c>
      <c r="L1011" s="56">
        <v>2</v>
      </c>
      <c r="M1011" s="40">
        <f>VLOOKUP(L1011,'Stratification Schemes'!$J$2:$L$3,2,TRUE)</f>
        <v>9.59</v>
      </c>
      <c r="N1011" s="40">
        <f>VLOOKUP(L1011,'Stratification Schemes'!$J$2:$L$3,3,TRUE)</f>
        <v>10.42</v>
      </c>
      <c r="O1011" s="40">
        <f t="shared" si="115"/>
        <v>2</v>
      </c>
      <c r="P1011" s="40" t="s">
        <v>38</v>
      </c>
    </row>
    <row r="1012" spans="1:19" x14ac:dyDescent="0.25">
      <c r="A1012" s="59">
        <v>41127</v>
      </c>
      <c r="B1012" s="2">
        <v>0.9609375</v>
      </c>
      <c r="C1012" s="33">
        <f t="shared" si="117"/>
        <v>41127.9609375</v>
      </c>
      <c r="D1012" s="33">
        <f t="shared" si="112"/>
        <v>41127.958333333336</v>
      </c>
      <c r="E1012" s="37">
        <f t="shared" si="113"/>
        <v>23</v>
      </c>
      <c r="F1012" s="33">
        <f t="shared" si="114"/>
        <v>41128</v>
      </c>
      <c r="G1012" s="39" t="s">
        <v>16</v>
      </c>
      <c r="H1012" s="57">
        <f t="shared" si="116"/>
        <v>1</v>
      </c>
      <c r="I1012" s="66">
        <v>5</v>
      </c>
      <c r="J1012" s="66">
        <v>55</v>
      </c>
      <c r="K1012" s="66">
        <v>1</v>
      </c>
      <c r="L1012" s="66">
        <v>2</v>
      </c>
      <c r="M1012" s="66">
        <f>VLOOKUP(L1012,'Stratification Schemes'!$J$2:$L$3,2,TRUE)</f>
        <v>9.59</v>
      </c>
      <c r="N1012" s="66">
        <f>VLOOKUP(L1012,'Stratification Schemes'!$J$2:$L$3,3,TRUE)</f>
        <v>10.42</v>
      </c>
      <c r="O1012" s="66">
        <f t="shared" si="115"/>
        <v>2</v>
      </c>
      <c r="P1012" s="66" t="s">
        <v>38</v>
      </c>
    </row>
    <row r="1013" spans="1:19" x14ac:dyDescent="0.25">
      <c r="A1013" s="59">
        <v>41127</v>
      </c>
      <c r="B1013" s="2">
        <v>0.96174768518518527</v>
      </c>
      <c r="C1013" s="33">
        <f t="shared" si="117"/>
        <v>41127.961747685185</v>
      </c>
      <c r="D1013" s="33">
        <f t="shared" si="112"/>
        <v>41127.958333333336</v>
      </c>
      <c r="E1013" s="37">
        <f t="shared" si="113"/>
        <v>23</v>
      </c>
      <c r="F1013" s="33">
        <f t="shared" si="114"/>
        <v>41128</v>
      </c>
      <c r="G1013" s="39" t="s">
        <v>16</v>
      </c>
      <c r="H1013" s="57">
        <f t="shared" si="116"/>
        <v>1</v>
      </c>
      <c r="I1013" s="66">
        <v>2.0299999999999998</v>
      </c>
      <c r="J1013" s="66">
        <v>94.5</v>
      </c>
      <c r="K1013" s="66">
        <v>1</v>
      </c>
      <c r="L1013" s="66">
        <v>2</v>
      </c>
      <c r="M1013" s="66">
        <f>VLOOKUP(L1013,'Stratification Schemes'!$J$2:$L$3,2,TRUE)</f>
        <v>9.59</v>
      </c>
      <c r="N1013" s="66">
        <f>VLOOKUP(L1013,'Stratification Schemes'!$J$2:$L$3,3,TRUE)</f>
        <v>10.42</v>
      </c>
      <c r="O1013" s="66">
        <f t="shared" si="115"/>
        <v>2</v>
      </c>
      <c r="P1013" s="66" t="s">
        <v>38</v>
      </c>
    </row>
    <row r="1014" spans="1:19" x14ac:dyDescent="0.25">
      <c r="A1014" s="59">
        <v>41127</v>
      </c>
      <c r="B1014" s="2">
        <v>0.962824074074074</v>
      </c>
      <c r="C1014" s="33">
        <f t="shared" si="117"/>
        <v>41127.962824074071</v>
      </c>
      <c r="D1014" s="33">
        <f t="shared" si="112"/>
        <v>41127.958333333336</v>
      </c>
      <c r="E1014" s="37">
        <f t="shared" si="113"/>
        <v>23</v>
      </c>
      <c r="F1014" s="33">
        <f t="shared" si="114"/>
        <v>41128</v>
      </c>
      <c r="G1014" s="39" t="s">
        <v>16</v>
      </c>
      <c r="H1014" s="57">
        <f t="shared" si="116"/>
        <v>1</v>
      </c>
      <c r="I1014" s="66">
        <v>3.01</v>
      </c>
      <c r="J1014" s="66">
        <v>54.7</v>
      </c>
      <c r="K1014" s="56">
        <v>1</v>
      </c>
      <c r="L1014" s="56">
        <v>2</v>
      </c>
      <c r="M1014" s="40">
        <f>VLOOKUP(L1014,'Stratification Schemes'!$J$2:$L$3,2,TRUE)</f>
        <v>9.59</v>
      </c>
      <c r="N1014" s="40">
        <f>VLOOKUP(L1014,'Stratification Schemes'!$J$2:$L$3,3,TRUE)</f>
        <v>10.42</v>
      </c>
      <c r="O1014" s="40">
        <f t="shared" si="115"/>
        <v>2</v>
      </c>
      <c r="P1014" s="40" t="s">
        <v>38</v>
      </c>
    </row>
    <row r="1015" spans="1:19" x14ac:dyDescent="0.25">
      <c r="A1015" s="59">
        <v>41127</v>
      </c>
      <c r="B1015" s="2">
        <v>0.96283564814814815</v>
      </c>
      <c r="C1015" s="33">
        <f t="shared" si="117"/>
        <v>41127.962835648148</v>
      </c>
      <c r="D1015" s="33">
        <f t="shared" si="112"/>
        <v>41127.958333333336</v>
      </c>
      <c r="E1015" s="37">
        <f t="shared" si="113"/>
        <v>23</v>
      </c>
      <c r="F1015" s="33">
        <f t="shared" si="114"/>
        <v>41128</v>
      </c>
      <c r="G1015" s="39" t="s">
        <v>16</v>
      </c>
      <c r="H1015" s="57">
        <f t="shared" si="116"/>
        <v>1</v>
      </c>
      <c r="I1015" s="66">
        <v>2.25</v>
      </c>
      <c r="J1015" s="66">
        <v>100.3</v>
      </c>
      <c r="K1015" s="56">
        <v>1</v>
      </c>
      <c r="L1015" s="56">
        <v>2</v>
      </c>
      <c r="M1015" s="40">
        <f>VLOOKUP(L1015,'Stratification Schemes'!$J$2:$L$3,2,TRUE)</f>
        <v>9.59</v>
      </c>
      <c r="N1015" s="40">
        <f>VLOOKUP(L1015,'Stratification Schemes'!$J$2:$L$3,3,TRUE)</f>
        <v>10.42</v>
      </c>
      <c r="O1015" s="40">
        <f t="shared" si="115"/>
        <v>2</v>
      </c>
      <c r="P1015" s="40" t="s">
        <v>38</v>
      </c>
    </row>
    <row r="1016" spans="1:19" x14ac:dyDescent="0.25">
      <c r="A1016" s="59">
        <v>41127</v>
      </c>
      <c r="B1016" s="2">
        <v>0.9628472222222223</v>
      </c>
      <c r="C1016" s="33">
        <f t="shared" si="117"/>
        <v>41127.962847222225</v>
      </c>
      <c r="D1016" s="33">
        <f t="shared" si="112"/>
        <v>41127.958333333336</v>
      </c>
      <c r="E1016" s="37">
        <f t="shared" si="113"/>
        <v>23</v>
      </c>
      <c r="F1016" s="33">
        <f t="shared" si="114"/>
        <v>41128</v>
      </c>
      <c r="G1016" s="39" t="s">
        <v>16</v>
      </c>
      <c r="H1016" s="57">
        <f t="shared" si="116"/>
        <v>1</v>
      </c>
      <c r="I1016" s="66">
        <v>2.93</v>
      </c>
      <c r="J1016" s="66">
        <v>59.9</v>
      </c>
      <c r="K1016" s="56">
        <v>1</v>
      </c>
      <c r="L1016" s="56">
        <v>2</v>
      </c>
      <c r="M1016" s="40">
        <f>VLOOKUP(L1016,'Stratification Schemes'!$J$2:$L$3,2,TRUE)</f>
        <v>9.59</v>
      </c>
      <c r="N1016" s="40">
        <f>VLOOKUP(L1016,'Stratification Schemes'!$J$2:$L$3,3,TRUE)</f>
        <v>10.42</v>
      </c>
      <c r="O1016" s="40">
        <f t="shared" si="115"/>
        <v>2</v>
      </c>
      <c r="P1016" s="40" t="s">
        <v>38</v>
      </c>
    </row>
    <row r="1017" spans="1:19" x14ac:dyDescent="0.25">
      <c r="A1017" s="59">
        <v>41127</v>
      </c>
      <c r="B1017" s="2">
        <v>0.96288194444444442</v>
      </c>
      <c r="C1017" s="33">
        <f t="shared" si="117"/>
        <v>41127.962881944448</v>
      </c>
      <c r="D1017" s="33">
        <f t="shared" si="112"/>
        <v>41127.958333333336</v>
      </c>
      <c r="E1017" s="37">
        <f t="shared" si="113"/>
        <v>23</v>
      </c>
      <c r="F1017" s="33">
        <f t="shared" si="114"/>
        <v>41128</v>
      </c>
      <c r="G1017" s="39" t="s">
        <v>16</v>
      </c>
      <c r="H1017" s="57">
        <f t="shared" si="116"/>
        <v>1</v>
      </c>
      <c r="I1017" s="66">
        <v>2.06</v>
      </c>
      <c r="J1017" s="66">
        <v>61.2</v>
      </c>
      <c r="K1017" s="56">
        <v>1</v>
      </c>
      <c r="L1017" s="56">
        <v>2</v>
      </c>
      <c r="M1017" s="40">
        <f>VLOOKUP(L1017,'Stratification Schemes'!$J$2:$L$3,2,TRUE)</f>
        <v>9.59</v>
      </c>
      <c r="N1017" s="40">
        <f>VLOOKUP(L1017,'Stratification Schemes'!$J$2:$L$3,3,TRUE)</f>
        <v>10.42</v>
      </c>
      <c r="O1017" s="40">
        <f t="shared" si="115"/>
        <v>2</v>
      </c>
      <c r="P1017" s="40" t="s">
        <v>38</v>
      </c>
    </row>
    <row r="1018" spans="1:19" x14ac:dyDescent="0.25">
      <c r="A1018" s="59">
        <v>41127</v>
      </c>
      <c r="B1018" s="2">
        <v>0.96628472222222228</v>
      </c>
      <c r="C1018" s="33">
        <f t="shared" si="117"/>
        <v>41127.966284722221</v>
      </c>
      <c r="D1018" s="33">
        <f t="shared" si="112"/>
        <v>41127.958333333336</v>
      </c>
      <c r="E1018" s="37">
        <f t="shared" si="113"/>
        <v>23</v>
      </c>
      <c r="F1018" s="33">
        <f t="shared" si="114"/>
        <v>41128</v>
      </c>
      <c r="G1018" s="39" t="s">
        <v>16</v>
      </c>
      <c r="H1018" s="57">
        <f t="shared" si="116"/>
        <v>1</v>
      </c>
      <c r="I1018" s="66">
        <v>2.52</v>
      </c>
      <c r="J1018" s="66">
        <v>84.7</v>
      </c>
      <c r="K1018" s="56">
        <v>1</v>
      </c>
      <c r="L1018" s="56">
        <v>2</v>
      </c>
      <c r="M1018" s="40">
        <f>VLOOKUP(L1018,'Stratification Schemes'!$J$2:$L$3,2,TRUE)</f>
        <v>9.59</v>
      </c>
      <c r="N1018" s="40">
        <f>VLOOKUP(L1018,'Stratification Schemes'!$J$2:$L$3,3,TRUE)</f>
        <v>10.42</v>
      </c>
      <c r="O1018" s="40">
        <f t="shared" si="115"/>
        <v>2</v>
      </c>
      <c r="P1018" s="40" t="s">
        <v>38</v>
      </c>
    </row>
    <row r="1019" spans="1:19" x14ac:dyDescent="0.25">
      <c r="A1019" s="59">
        <v>41127</v>
      </c>
      <c r="B1019" s="2">
        <v>0.97991898148148149</v>
      </c>
      <c r="C1019" s="33">
        <f t="shared" si="117"/>
        <v>41127.97991898148</v>
      </c>
      <c r="D1019" s="33">
        <f t="shared" si="112"/>
        <v>41127.958333333336</v>
      </c>
      <c r="E1019" s="37">
        <f t="shared" si="113"/>
        <v>23</v>
      </c>
      <c r="F1019" s="33">
        <f t="shared" si="114"/>
        <v>41128</v>
      </c>
      <c r="G1019" s="39" t="s">
        <v>16</v>
      </c>
      <c r="H1019" s="57">
        <f t="shared" si="116"/>
        <v>1</v>
      </c>
      <c r="I1019" s="66">
        <v>2.39</v>
      </c>
      <c r="J1019" s="66">
        <v>84</v>
      </c>
      <c r="K1019" s="56">
        <v>1</v>
      </c>
      <c r="L1019" s="56">
        <v>2</v>
      </c>
      <c r="M1019" s="40">
        <f>VLOOKUP(L1019,'Stratification Schemes'!$J$2:$L$3,2,TRUE)</f>
        <v>9.59</v>
      </c>
      <c r="N1019" s="40">
        <f>VLOOKUP(L1019,'Stratification Schemes'!$J$2:$L$3,3,TRUE)</f>
        <v>10.42</v>
      </c>
      <c r="O1019" s="40">
        <f t="shared" si="115"/>
        <v>2</v>
      </c>
      <c r="P1019" s="40" t="s">
        <v>38</v>
      </c>
    </row>
    <row r="1020" spans="1:19" x14ac:dyDescent="0.25">
      <c r="A1020" s="59">
        <v>41128</v>
      </c>
      <c r="B1020" s="2">
        <v>2.0868055555555556E-2</v>
      </c>
      <c r="C1020" s="33">
        <f t="shared" si="117"/>
        <v>41128.020868055559</v>
      </c>
      <c r="D1020" s="33">
        <f t="shared" si="112"/>
        <v>41128</v>
      </c>
      <c r="E1020" s="37">
        <f t="shared" si="113"/>
        <v>0</v>
      </c>
      <c r="F1020" s="33">
        <f t="shared" si="114"/>
        <v>41128</v>
      </c>
      <c r="G1020" s="39" t="s">
        <v>16</v>
      </c>
      <c r="H1020" s="57">
        <f t="shared" si="116"/>
        <v>1</v>
      </c>
      <c r="I1020" s="66">
        <v>3.79</v>
      </c>
      <c r="J1020" s="66">
        <v>70.099999999999994</v>
      </c>
      <c r="K1020" s="56">
        <v>1</v>
      </c>
      <c r="L1020" s="56">
        <v>2</v>
      </c>
      <c r="M1020" s="40">
        <f>VLOOKUP(L1020,'Stratification Schemes'!$J$2:$L$3,2,TRUE)</f>
        <v>9.59</v>
      </c>
      <c r="N1020" s="40">
        <f>VLOOKUP(L1020,'Stratification Schemes'!$J$2:$L$3,3,TRUE)</f>
        <v>10.42</v>
      </c>
      <c r="O1020" s="40">
        <f t="shared" si="115"/>
        <v>2</v>
      </c>
      <c r="P1020" s="40" t="s">
        <v>38</v>
      </c>
    </row>
    <row r="1021" spans="1:19" x14ac:dyDescent="0.25">
      <c r="A1021" s="59">
        <v>41128</v>
      </c>
      <c r="B1021" s="2">
        <v>2.2939814814814816E-2</v>
      </c>
      <c r="C1021" s="33">
        <f t="shared" si="117"/>
        <v>41128.022939814815</v>
      </c>
      <c r="D1021" s="33">
        <f t="shared" si="112"/>
        <v>41128</v>
      </c>
      <c r="E1021" s="37">
        <f t="shared" si="113"/>
        <v>0</v>
      </c>
      <c r="F1021" s="33">
        <f t="shared" si="114"/>
        <v>41128</v>
      </c>
      <c r="G1021" s="39" t="s">
        <v>16</v>
      </c>
      <c r="H1021" s="57">
        <f t="shared" si="116"/>
        <v>1</v>
      </c>
      <c r="I1021" s="66">
        <v>2.5099999999999998</v>
      </c>
      <c r="J1021" s="66">
        <v>72.7</v>
      </c>
      <c r="K1021" s="56">
        <v>1</v>
      </c>
      <c r="L1021" s="56">
        <v>2</v>
      </c>
      <c r="M1021" s="40">
        <f>VLOOKUP(L1021,'Stratification Schemes'!$J$2:$L$3,2,TRUE)</f>
        <v>9.59</v>
      </c>
      <c r="N1021" s="40">
        <f>VLOOKUP(L1021,'Stratification Schemes'!$J$2:$L$3,3,TRUE)</f>
        <v>10.42</v>
      </c>
      <c r="O1021" s="40">
        <f t="shared" si="115"/>
        <v>2</v>
      </c>
      <c r="P1021" s="40" t="s">
        <v>38</v>
      </c>
      <c r="Q1021"/>
      <c r="R1021"/>
      <c r="S1021"/>
    </row>
    <row r="1022" spans="1:19" x14ac:dyDescent="0.25">
      <c r="A1022" s="59">
        <v>41128</v>
      </c>
      <c r="B1022" s="2">
        <v>6.8043981481481483E-2</v>
      </c>
      <c r="C1022" s="33">
        <f t="shared" si="117"/>
        <v>41128.068043981482</v>
      </c>
      <c r="D1022" s="33">
        <f t="shared" si="112"/>
        <v>41128.041666666664</v>
      </c>
      <c r="E1022" s="37">
        <f t="shared" si="113"/>
        <v>1</v>
      </c>
      <c r="F1022" s="33">
        <f t="shared" si="114"/>
        <v>41128.125</v>
      </c>
      <c r="G1022" s="39" t="s">
        <v>16</v>
      </c>
      <c r="H1022" s="57">
        <f t="shared" si="116"/>
        <v>1</v>
      </c>
      <c r="I1022" s="66">
        <v>1.81</v>
      </c>
      <c r="J1022" s="66">
        <v>92.1</v>
      </c>
      <c r="K1022" s="56">
        <v>1</v>
      </c>
      <c r="L1022" s="56">
        <v>2</v>
      </c>
      <c r="M1022" s="40">
        <f>VLOOKUP(L1022,'Stratification Schemes'!$J$2:$L$3,2,TRUE)</f>
        <v>9.59</v>
      </c>
      <c r="N1022" s="40">
        <f>VLOOKUP(L1022,'Stratification Schemes'!$J$2:$L$3,3,TRUE)</f>
        <v>10.42</v>
      </c>
      <c r="O1022" s="40">
        <f t="shared" si="115"/>
        <v>2</v>
      </c>
      <c r="P1022" s="40" t="s">
        <v>38</v>
      </c>
    </row>
    <row r="1023" spans="1:19" x14ac:dyDescent="0.25">
      <c r="A1023" s="59">
        <v>41128</v>
      </c>
      <c r="B1023" s="2">
        <v>9.2835648148148153E-2</v>
      </c>
      <c r="C1023" s="33">
        <f t="shared" si="117"/>
        <v>41128.092835648145</v>
      </c>
      <c r="D1023" s="33">
        <f t="shared" si="112"/>
        <v>41128.083333333336</v>
      </c>
      <c r="E1023" s="37">
        <f t="shared" si="113"/>
        <v>2</v>
      </c>
      <c r="F1023" s="33">
        <f t="shared" si="114"/>
        <v>41128.125</v>
      </c>
      <c r="G1023" s="39" t="s">
        <v>16</v>
      </c>
      <c r="H1023" s="57">
        <f t="shared" si="116"/>
        <v>1</v>
      </c>
      <c r="I1023" s="66">
        <v>2.69</v>
      </c>
      <c r="J1023" s="66">
        <v>78.8</v>
      </c>
      <c r="K1023" s="56">
        <v>1</v>
      </c>
      <c r="L1023" s="56">
        <v>2</v>
      </c>
      <c r="M1023" s="40">
        <f>VLOOKUP(L1023,'Stratification Schemes'!$J$2:$L$3,2,TRUE)</f>
        <v>9.59</v>
      </c>
      <c r="N1023" s="40">
        <f>VLOOKUP(L1023,'Stratification Schemes'!$J$2:$L$3,3,TRUE)</f>
        <v>10.42</v>
      </c>
      <c r="O1023" s="40">
        <f t="shared" si="115"/>
        <v>2</v>
      </c>
      <c r="P1023" s="40" t="s">
        <v>38</v>
      </c>
    </row>
    <row r="1024" spans="1:19" x14ac:dyDescent="0.25">
      <c r="A1024" s="59">
        <v>41128</v>
      </c>
      <c r="B1024" s="2">
        <v>0.10623842592592592</v>
      </c>
      <c r="C1024" s="33">
        <f t="shared" si="117"/>
        <v>41128.106238425928</v>
      </c>
      <c r="D1024" s="33">
        <f t="shared" si="112"/>
        <v>41128.083333333336</v>
      </c>
      <c r="E1024" s="37">
        <f t="shared" si="113"/>
        <v>2</v>
      </c>
      <c r="F1024" s="33">
        <f t="shared" si="114"/>
        <v>41128.125</v>
      </c>
      <c r="G1024" s="39" t="s">
        <v>16</v>
      </c>
      <c r="H1024" s="57">
        <f t="shared" si="116"/>
        <v>1</v>
      </c>
      <c r="I1024" s="66">
        <v>9.85</v>
      </c>
      <c r="J1024" s="66">
        <v>68.2</v>
      </c>
      <c r="K1024" s="56">
        <v>1</v>
      </c>
      <c r="L1024" s="56">
        <v>2</v>
      </c>
      <c r="M1024" s="40">
        <f>VLOOKUP(L1024,'Stratification Schemes'!$J$2:$L$3,2,TRUE)</f>
        <v>9.59</v>
      </c>
      <c r="N1024" s="40">
        <f>VLOOKUP(L1024,'Stratification Schemes'!$J$2:$L$3,3,TRUE)</f>
        <v>10.42</v>
      </c>
      <c r="O1024" s="40">
        <f t="shared" si="115"/>
        <v>1</v>
      </c>
      <c r="P1024" s="40" t="s">
        <v>38</v>
      </c>
    </row>
    <row r="1025" spans="1:16" x14ac:dyDescent="0.25">
      <c r="A1025" s="59">
        <v>41128</v>
      </c>
      <c r="B1025" s="2">
        <v>0.11336805555555556</v>
      </c>
      <c r="C1025" s="33">
        <f t="shared" si="117"/>
        <v>41128.113368055558</v>
      </c>
      <c r="D1025" s="33">
        <f t="shared" si="112"/>
        <v>41128.083333333336</v>
      </c>
      <c r="E1025" s="37">
        <f t="shared" si="113"/>
        <v>2</v>
      </c>
      <c r="F1025" s="33">
        <f t="shared" si="114"/>
        <v>41128.125</v>
      </c>
      <c r="G1025" s="39" t="s">
        <v>16</v>
      </c>
      <c r="H1025" s="57">
        <f t="shared" si="116"/>
        <v>1</v>
      </c>
      <c r="I1025" s="66">
        <v>2.39</v>
      </c>
      <c r="J1025" s="66">
        <v>68.099999999999994</v>
      </c>
      <c r="K1025" s="66">
        <v>1</v>
      </c>
      <c r="L1025" s="66">
        <v>2</v>
      </c>
      <c r="M1025" s="66">
        <f>VLOOKUP(L1025,'Stratification Schemes'!$J$2:$L$3,2,TRUE)</f>
        <v>9.59</v>
      </c>
      <c r="N1025" s="66">
        <f>VLOOKUP(L1025,'Stratification Schemes'!$J$2:$L$3,3,TRUE)</f>
        <v>10.42</v>
      </c>
      <c r="O1025" s="66">
        <f t="shared" si="115"/>
        <v>2</v>
      </c>
      <c r="P1025" s="66" t="s">
        <v>38</v>
      </c>
    </row>
    <row r="1026" spans="1:16" x14ac:dyDescent="0.25">
      <c r="A1026" s="59">
        <v>41128</v>
      </c>
      <c r="B1026" s="2">
        <v>0.12760416666666666</v>
      </c>
      <c r="C1026" s="33">
        <f t="shared" si="117"/>
        <v>41128.127604166664</v>
      </c>
      <c r="D1026" s="33">
        <f t="shared" ref="D1026:D1089" si="118">A1026+(1/24)*E1026</f>
        <v>41128.125</v>
      </c>
      <c r="E1026" s="37">
        <f t="shared" ref="E1026:E1089" si="119">VALUE(TEXT(C1026,"hh"))</f>
        <v>3</v>
      </c>
      <c r="F1026" s="33">
        <f t="shared" ref="F1026:F1089" si="120">MROUND(C1026,0.125)</f>
        <v>41128.125</v>
      </c>
      <c r="G1026" s="39" t="s">
        <v>16</v>
      </c>
      <c r="H1026" s="57">
        <f t="shared" si="116"/>
        <v>1</v>
      </c>
      <c r="I1026" s="66">
        <v>3.61</v>
      </c>
      <c r="J1026" s="66">
        <v>79.3</v>
      </c>
      <c r="K1026" s="66">
        <v>1</v>
      </c>
      <c r="L1026" s="66">
        <v>2</v>
      </c>
      <c r="M1026" s="66">
        <f>VLOOKUP(L1026,'Stratification Schemes'!$J$2:$L$3,2,TRUE)</f>
        <v>9.59</v>
      </c>
      <c r="N1026" s="66">
        <f>VLOOKUP(L1026,'Stratification Schemes'!$J$2:$L$3,3,TRUE)</f>
        <v>10.42</v>
      </c>
      <c r="O1026" s="66">
        <f t="shared" ref="O1026:O1089" si="121">IF(AND(I1026&gt;M1026,I1026&lt;N1026),1*H1026,2*H1026)</f>
        <v>2</v>
      </c>
      <c r="P1026" s="66" t="s">
        <v>38</v>
      </c>
    </row>
    <row r="1027" spans="1:16" x14ac:dyDescent="0.25">
      <c r="A1027" s="59">
        <v>41128</v>
      </c>
      <c r="B1027" s="2">
        <v>0.16717592592592592</v>
      </c>
      <c r="C1027" s="33">
        <f t="shared" si="117"/>
        <v>41128.167175925926</v>
      </c>
      <c r="D1027" s="33">
        <f t="shared" si="118"/>
        <v>41128.166666666664</v>
      </c>
      <c r="E1027" s="37">
        <f t="shared" si="119"/>
        <v>4</v>
      </c>
      <c r="F1027" s="33">
        <f t="shared" si="120"/>
        <v>41128.125</v>
      </c>
      <c r="G1027" s="39" t="s">
        <v>16</v>
      </c>
      <c r="H1027" s="57">
        <f t="shared" ref="H1027:H1090" si="122">IF(G1027="Up", 1, -1)</f>
        <v>1</v>
      </c>
      <c r="I1027" s="66">
        <v>4.29</v>
      </c>
      <c r="J1027" s="66">
        <v>66.3</v>
      </c>
      <c r="K1027" s="66">
        <v>1</v>
      </c>
      <c r="L1027" s="66">
        <v>2</v>
      </c>
      <c r="M1027" s="66">
        <f>VLOOKUP(L1027,'Stratification Schemes'!$J$2:$L$3,2,TRUE)</f>
        <v>9.59</v>
      </c>
      <c r="N1027" s="66">
        <f>VLOOKUP(L1027,'Stratification Schemes'!$J$2:$L$3,3,TRUE)</f>
        <v>10.42</v>
      </c>
      <c r="O1027" s="66">
        <f t="shared" si="121"/>
        <v>2</v>
      </c>
      <c r="P1027" s="66" t="s">
        <v>38</v>
      </c>
    </row>
    <row r="1028" spans="1:16" x14ac:dyDescent="0.25">
      <c r="A1028" s="59">
        <v>41128</v>
      </c>
      <c r="B1028" s="2">
        <v>0.1699074074074074</v>
      </c>
      <c r="C1028" s="33">
        <f t="shared" si="117"/>
        <v>41128.169907407406</v>
      </c>
      <c r="D1028" s="33">
        <f t="shared" si="118"/>
        <v>41128.166666666664</v>
      </c>
      <c r="E1028" s="37">
        <f t="shared" si="119"/>
        <v>4</v>
      </c>
      <c r="F1028" s="33">
        <f t="shared" si="120"/>
        <v>41128.125</v>
      </c>
      <c r="G1028" s="39" t="s">
        <v>16</v>
      </c>
      <c r="H1028" s="57">
        <f t="shared" si="122"/>
        <v>1</v>
      </c>
      <c r="I1028" s="66">
        <v>2.9</v>
      </c>
      <c r="J1028" s="66">
        <v>73.5</v>
      </c>
      <c r="K1028" s="56">
        <v>1</v>
      </c>
      <c r="L1028" s="56">
        <v>2</v>
      </c>
      <c r="M1028" s="40">
        <f>VLOOKUP(L1028,'Stratification Schemes'!$J$2:$L$3,2,TRUE)</f>
        <v>9.59</v>
      </c>
      <c r="N1028" s="40">
        <f>VLOOKUP(L1028,'Stratification Schemes'!$J$2:$L$3,3,TRUE)</f>
        <v>10.42</v>
      </c>
      <c r="O1028" s="40">
        <f t="shared" si="121"/>
        <v>2</v>
      </c>
      <c r="P1028" s="40" t="s">
        <v>38</v>
      </c>
    </row>
    <row r="1029" spans="1:16" x14ac:dyDescent="0.25">
      <c r="A1029" s="59">
        <v>41128</v>
      </c>
      <c r="B1029" s="2">
        <v>0.19149305555555554</v>
      </c>
      <c r="C1029" s="33">
        <f t="shared" si="117"/>
        <v>41128.191493055558</v>
      </c>
      <c r="D1029" s="33">
        <f t="shared" si="118"/>
        <v>41128.166666666664</v>
      </c>
      <c r="E1029" s="37">
        <f t="shared" si="119"/>
        <v>4</v>
      </c>
      <c r="F1029" s="33">
        <f t="shared" si="120"/>
        <v>41128.25</v>
      </c>
      <c r="G1029" s="39" t="s">
        <v>16</v>
      </c>
      <c r="H1029" s="57">
        <f t="shared" si="122"/>
        <v>1</v>
      </c>
      <c r="I1029" s="66">
        <v>1.99</v>
      </c>
      <c r="J1029" s="66">
        <v>96.7</v>
      </c>
      <c r="K1029" s="56">
        <v>1</v>
      </c>
      <c r="L1029" s="56">
        <v>2</v>
      </c>
      <c r="M1029" s="40">
        <f>VLOOKUP(L1029,'Stratification Schemes'!$J$2:$L$3,2,TRUE)</f>
        <v>9.59</v>
      </c>
      <c r="N1029" s="40">
        <f>VLOOKUP(L1029,'Stratification Schemes'!$J$2:$L$3,3,TRUE)</f>
        <v>10.42</v>
      </c>
      <c r="O1029" s="40">
        <f t="shared" si="121"/>
        <v>2</v>
      </c>
      <c r="P1029" s="40" t="s">
        <v>38</v>
      </c>
    </row>
    <row r="1030" spans="1:16" x14ac:dyDescent="0.25">
      <c r="A1030" s="59">
        <v>41128</v>
      </c>
      <c r="B1030" s="2">
        <v>0.20962962962962964</v>
      </c>
      <c r="C1030" s="33">
        <f t="shared" si="117"/>
        <v>41128.209629629629</v>
      </c>
      <c r="D1030" s="33">
        <f t="shared" si="118"/>
        <v>41128.208333333336</v>
      </c>
      <c r="E1030" s="37">
        <f t="shared" si="119"/>
        <v>5</v>
      </c>
      <c r="F1030" s="33">
        <f t="shared" si="120"/>
        <v>41128.25</v>
      </c>
      <c r="G1030" s="39" t="s">
        <v>16</v>
      </c>
      <c r="H1030" s="57">
        <f t="shared" si="122"/>
        <v>1</v>
      </c>
      <c r="I1030" s="66">
        <v>2.13</v>
      </c>
      <c r="J1030" s="66">
        <v>101.9</v>
      </c>
      <c r="K1030" s="56">
        <v>1</v>
      </c>
      <c r="L1030" s="56">
        <v>2</v>
      </c>
      <c r="M1030" s="40">
        <f>VLOOKUP(L1030,'Stratification Schemes'!$J$2:$L$3,2,TRUE)</f>
        <v>9.59</v>
      </c>
      <c r="N1030" s="40">
        <f>VLOOKUP(L1030,'Stratification Schemes'!$J$2:$L$3,3,TRUE)</f>
        <v>10.42</v>
      </c>
      <c r="O1030" s="40">
        <f t="shared" si="121"/>
        <v>2</v>
      </c>
      <c r="P1030" s="40" t="s">
        <v>38</v>
      </c>
    </row>
    <row r="1031" spans="1:16" x14ac:dyDescent="0.25">
      <c r="A1031" s="59">
        <v>41128</v>
      </c>
      <c r="B1031" s="2">
        <v>0.2182638888888889</v>
      </c>
      <c r="C1031" s="33">
        <f t="shared" si="117"/>
        <v>41128.218263888892</v>
      </c>
      <c r="D1031" s="33">
        <f t="shared" si="118"/>
        <v>41128.208333333336</v>
      </c>
      <c r="E1031" s="37">
        <f t="shared" si="119"/>
        <v>5</v>
      </c>
      <c r="F1031" s="33">
        <f t="shared" si="120"/>
        <v>41128.25</v>
      </c>
      <c r="G1031" s="39" t="s">
        <v>16</v>
      </c>
      <c r="H1031" s="57">
        <f t="shared" si="122"/>
        <v>1</v>
      </c>
      <c r="I1031" s="66">
        <v>2.87</v>
      </c>
      <c r="J1031" s="66">
        <v>85.2</v>
      </c>
      <c r="K1031" s="66">
        <v>1</v>
      </c>
      <c r="L1031" s="66">
        <v>2</v>
      </c>
      <c r="M1031" s="66">
        <f>VLOOKUP(L1031,'Stratification Schemes'!$J$2:$L$3,2,TRUE)</f>
        <v>9.59</v>
      </c>
      <c r="N1031" s="66">
        <f>VLOOKUP(L1031,'Stratification Schemes'!$J$2:$L$3,3,TRUE)</f>
        <v>10.42</v>
      </c>
      <c r="O1031" s="66">
        <f t="shared" si="121"/>
        <v>2</v>
      </c>
      <c r="P1031" s="66" t="s">
        <v>38</v>
      </c>
    </row>
    <row r="1032" spans="1:16" x14ac:dyDescent="0.25">
      <c r="A1032" s="59">
        <v>41128</v>
      </c>
      <c r="B1032" s="2">
        <v>0.22944444444444445</v>
      </c>
      <c r="C1032" s="33">
        <f t="shared" si="117"/>
        <v>41128.229444444441</v>
      </c>
      <c r="D1032" s="33">
        <f t="shared" si="118"/>
        <v>41128.208333333336</v>
      </c>
      <c r="E1032" s="37">
        <f t="shared" si="119"/>
        <v>5</v>
      </c>
      <c r="F1032" s="33">
        <f t="shared" si="120"/>
        <v>41128.25</v>
      </c>
      <c r="G1032" s="39" t="s">
        <v>16</v>
      </c>
      <c r="H1032" s="57">
        <f t="shared" si="122"/>
        <v>1</v>
      </c>
      <c r="I1032" s="66">
        <v>1.79</v>
      </c>
      <c r="J1032" s="66">
        <v>76.5</v>
      </c>
      <c r="K1032" s="56">
        <v>1</v>
      </c>
      <c r="L1032" s="56">
        <v>2</v>
      </c>
      <c r="M1032" s="40">
        <f>VLOOKUP(L1032,'Stratification Schemes'!$J$2:$L$3,2,TRUE)</f>
        <v>9.59</v>
      </c>
      <c r="N1032" s="40">
        <f>VLOOKUP(L1032,'Stratification Schemes'!$J$2:$L$3,3,TRUE)</f>
        <v>10.42</v>
      </c>
      <c r="O1032" s="40">
        <f t="shared" si="121"/>
        <v>2</v>
      </c>
      <c r="P1032" s="40" t="s">
        <v>38</v>
      </c>
    </row>
    <row r="1033" spans="1:16" x14ac:dyDescent="0.25">
      <c r="A1033" s="59">
        <v>41128</v>
      </c>
      <c r="B1033" s="2">
        <v>0.23577546296296295</v>
      </c>
      <c r="C1033" s="33">
        <f t="shared" si="117"/>
        <v>41128.235775462963</v>
      </c>
      <c r="D1033" s="33">
        <f t="shared" si="118"/>
        <v>41128.208333333336</v>
      </c>
      <c r="E1033" s="37">
        <f t="shared" si="119"/>
        <v>5</v>
      </c>
      <c r="F1033" s="33">
        <f t="shared" si="120"/>
        <v>41128.25</v>
      </c>
      <c r="G1033" s="39" t="s">
        <v>16</v>
      </c>
      <c r="H1033" s="57">
        <f t="shared" si="122"/>
        <v>1</v>
      </c>
      <c r="I1033" s="66">
        <v>2.66</v>
      </c>
      <c r="J1033" s="66">
        <v>89.5</v>
      </c>
      <c r="K1033" s="56">
        <v>1</v>
      </c>
      <c r="L1033" s="56">
        <v>2</v>
      </c>
      <c r="M1033" s="40">
        <f>VLOOKUP(L1033,'Stratification Schemes'!$J$2:$L$3,2,TRUE)</f>
        <v>9.59</v>
      </c>
      <c r="N1033" s="40">
        <f>VLOOKUP(L1033,'Stratification Schemes'!$J$2:$L$3,3,TRUE)</f>
        <v>10.42</v>
      </c>
      <c r="O1033" s="40">
        <f t="shared" si="121"/>
        <v>2</v>
      </c>
      <c r="P1033" s="40" t="s">
        <v>38</v>
      </c>
    </row>
    <row r="1034" spans="1:16" x14ac:dyDescent="0.25">
      <c r="A1034" s="59">
        <v>41128</v>
      </c>
      <c r="B1034" s="2">
        <v>0.25929398148148147</v>
      </c>
      <c r="C1034" s="33">
        <f t="shared" si="117"/>
        <v>41128.259293981479</v>
      </c>
      <c r="D1034" s="33">
        <f t="shared" si="118"/>
        <v>41128.25</v>
      </c>
      <c r="E1034" s="37">
        <f t="shared" si="119"/>
        <v>6</v>
      </c>
      <c r="F1034" s="33">
        <f t="shared" si="120"/>
        <v>41128.25</v>
      </c>
      <c r="G1034" s="39" t="s">
        <v>16</v>
      </c>
      <c r="H1034" s="57">
        <f t="shared" si="122"/>
        <v>1</v>
      </c>
      <c r="I1034" s="66">
        <v>6.67</v>
      </c>
      <c r="J1034" s="66">
        <v>64.400000000000006</v>
      </c>
      <c r="K1034" s="66">
        <v>1</v>
      </c>
      <c r="L1034" s="66">
        <v>2</v>
      </c>
      <c r="M1034" s="66">
        <f>VLOOKUP(L1034,'Stratification Schemes'!$J$2:$L$3,2,TRUE)</f>
        <v>9.59</v>
      </c>
      <c r="N1034" s="66">
        <f>VLOOKUP(L1034,'Stratification Schemes'!$J$2:$L$3,3,TRUE)</f>
        <v>10.42</v>
      </c>
      <c r="O1034" s="66">
        <f t="shared" si="121"/>
        <v>2</v>
      </c>
      <c r="P1034" s="66" t="s">
        <v>38</v>
      </c>
    </row>
    <row r="1035" spans="1:16" x14ac:dyDescent="0.25">
      <c r="A1035" s="59">
        <v>41128</v>
      </c>
      <c r="B1035" s="2">
        <v>0.27208333333333334</v>
      </c>
      <c r="C1035" s="33">
        <f t="shared" si="117"/>
        <v>41128.272083333337</v>
      </c>
      <c r="D1035" s="33">
        <f t="shared" si="118"/>
        <v>41128.25</v>
      </c>
      <c r="E1035" s="37">
        <f t="shared" si="119"/>
        <v>6</v>
      </c>
      <c r="F1035" s="33">
        <f t="shared" si="120"/>
        <v>41128.25</v>
      </c>
      <c r="G1035" s="39" t="s">
        <v>16</v>
      </c>
      <c r="H1035" s="57">
        <f t="shared" si="122"/>
        <v>1</v>
      </c>
      <c r="I1035" s="66">
        <v>2.15</v>
      </c>
      <c r="J1035" s="66">
        <v>97.2</v>
      </c>
      <c r="K1035" s="66">
        <v>1</v>
      </c>
      <c r="L1035" s="66">
        <v>2</v>
      </c>
      <c r="M1035" s="66">
        <f>VLOOKUP(L1035,'Stratification Schemes'!$J$2:$L$3,2,TRUE)</f>
        <v>9.59</v>
      </c>
      <c r="N1035" s="66">
        <f>VLOOKUP(L1035,'Stratification Schemes'!$J$2:$L$3,3,TRUE)</f>
        <v>10.42</v>
      </c>
      <c r="O1035" s="66">
        <f t="shared" si="121"/>
        <v>2</v>
      </c>
      <c r="P1035" s="66" t="s">
        <v>38</v>
      </c>
    </row>
    <row r="1036" spans="1:16" x14ac:dyDescent="0.25">
      <c r="A1036" s="59">
        <v>41128</v>
      </c>
      <c r="B1036" s="2">
        <v>0.29277777777777775</v>
      </c>
      <c r="C1036" s="33">
        <f t="shared" si="117"/>
        <v>41128.29277777778</v>
      </c>
      <c r="D1036" s="33">
        <f t="shared" si="118"/>
        <v>41128.291666666664</v>
      </c>
      <c r="E1036" s="37">
        <f t="shared" si="119"/>
        <v>7</v>
      </c>
      <c r="F1036" s="33">
        <f t="shared" si="120"/>
        <v>41128.25</v>
      </c>
      <c r="G1036" s="39" t="s">
        <v>16</v>
      </c>
      <c r="H1036" s="57">
        <f t="shared" si="122"/>
        <v>1</v>
      </c>
      <c r="I1036" s="66">
        <v>1.88</v>
      </c>
      <c r="J1036" s="66">
        <v>89.1</v>
      </c>
      <c r="K1036" s="56">
        <v>1</v>
      </c>
      <c r="L1036" s="56">
        <v>2</v>
      </c>
      <c r="M1036" s="40">
        <f>VLOOKUP(L1036,'Stratification Schemes'!$J$2:$L$3,2,TRUE)</f>
        <v>9.59</v>
      </c>
      <c r="N1036" s="40">
        <f>VLOOKUP(L1036,'Stratification Schemes'!$J$2:$L$3,3,TRUE)</f>
        <v>10.42</v>
      </c>
      <c r="O1036" s="40">
        <f t="shared" si="121"/>
        <v>2</v>
      </c>
      <c r="P1036" s="40" t="s">
        <v>38</v>
      </c>
    </row>
    <row r="1037" spans="1:16" x14ac:dyDescent="0.25">
      <c r="A1037" s="59">
        <v>41128</v>
      </c>
      <c r="B1037" s="2">
        <v>0.29366898148148152</v>
      </c>
      <c r="C1037" s="33">
        <f t="shared" si="117"/>
        <v>41128.293668981481</v>
      </c>
      <c r="D1037" s="33">
        <f t="shared" si="118"/>
        <v>41128.291666666664</v>
      </c>
      <c r="E1037" s="37">
        <f t="shared" si="119"/>
        <v>7</v>
      </c>
      <c r="F1037" s="33">
        <f t="shared" si="120"/>
        <v>41128.25</v>
      </c>
      <c r="G1037" s="39" t="s">
        <v>16</v>
      </c>
      <c r="H1037" s="57">
        <f t="shared" si="122"/>
        <v>1</v>
      </c>
      <c r="I1037" s="66">
        <v>2.08</v>
      </c>
      <c r="J1037" s="66">
        <v>106.6</v>
      </c>
      <c r="K1037" s="56">
        <v>1</v>
      </c>
      <c r="L1037" s="56">
        <v>2</v>
      </c>
      <c r="M1037" s="40">
        <f>VLOOKUP(L1037,'Stratification Schemes'!$J$2:$L$3,2,TRUE)</f>
        <v>9.59</v>
      </c>
      <c r="N1037" s="40">
        <f>VLOOKUP(L1037,'Stratification Schemes'!$J$2:$L$3,3,TRUE)</f>
        <v>10.42</v>
      </c>
      <c r="O1037" s="40">
        <f t="shared" si="121"/>
        <v>2</v>
      </c>
      <c r="P1037" s="40" t="s">
        <v>38</v>
      </c>
    </row>
    <row r="1038" spans="1:16" x14ac:dyDescent="0.25">
      <c r="A1038" s="59">
        <v>41128</v>
      </c>
      <c r="B1038" s="2">
        <v>0.3009027777777778</v>
      </c>
      <c r="C1038" s="33">
        <f t="shared" si="117"/>
        <v>41128.300902777781</v>
      </c>
      <c r="D1038" s="33">
        <f t="shared" si="118"/>
        <v>41128.291666666664</v>
      </c>
      <c r="E1038" s="37">
        <f t="shared" si="119"/>
        <v>7</v>
      </c>
      <c r="F1038" s="33">
        <f t="shared" si="120"/>
        <v>41128.25</v>
      </c>
      <c r="G1038" s="39" t="s">
        <v>16</v>
      </c>
      <c r="H1038" s="57">
        <f t="shared" si="122"/>
        <v>1</v>
      </c>
      <c r="I1038" s="66">
        <v>1.71</v>
      </c>
      <c r="J1038" s="66">
        <v>53.3</v>
      </c>
      <c r="K1038" s="56">
        <v>1</v>
      </c>
      <c r="L1038" s="56">
        <v>2</v>
      </c>
      <c r="M1038" s="40">
        <f>VLOOKUP(L1038,'Stratification Schemes'!$J$2:$L$3,2,TRUE)</f>
        <v>9.59</v>
      </c>
      <c r="N1038" s="40">
        <f>VLOOKUP(L1038,'Stratification Schemes'!$J$2:$L$3,3,TRUE)</f>
        <v>10.42</v>
      </c>
      <c r="O1038" s="40">
        <f t="shared" si="121"/>
        <v>2</v>
      </c>
      <c r="P1038" s="40" t="s">
        <v>38</v>
      </c>
    </row>
    <row r="1039" spans="1:16" x14ac:dyDescent="0.25">
      <c r="A1039" s="59">
        <v>41128</v>
      </c>
      <c r="B1039" s="2">
        <v>0.33622685185185186</v>
      </c>
      <c r="C1039" s="33">
        <f t="shared" si="117"/>
        <v>41128.336226851854</v>
      </c>
      <c r="D1039" s="33">
        <f t="shared" si="118"/>
        <v>41128.333333333336</v>
      </c>
      <c r="E1039" s="37">
        <f t="shared" si="119"/>
        <v>8</v>
      </c>
      <c r="F1039" s="33">
        <f t="shared" si="120"/>
        <v>41128.375</v>
      </c>
      <c r="G1039" s="39" t="s">
        <v>16</v>
      </c>
      <c r="H1039" s="57">
        <f t="shared" si="122"/>
        <v>1</v>
      </c>
      <c r="I1039" s="66">
        <v>2.14</v>
      </c>
      <c r="J1039" s="66">
        <v>83.1</v>
      </c>
      <c r="K1039" s="56">
        <v>1</v>
      </c>
      <c r="L1039" s="56">
        <v>2</v>
      </c>
      <c r="M1039" s="40">
        <f>VLOOKUP(L1039,'Stratification Schemes'!$J$2:$L$3,2,TRUE)</f>
        <v>9.59</v>
      </c>
      <c r="N1039" s="40">
        <f>VLOOKUP(L1039,'Stratification Schemes'!$J$2:$L$3,3,TRUE)</f>
        <v>10.42</v>
      </c>
      <c r="O1039" s="40">
        <f t="shared" si="121"/>
        <v>2</v>
      </c>
      <c r="P1039" s="40" t="s">
        <v>38</v>
      </c>
    </row>
    <row r="1040" spans="1:16" x14ac:dyDescent="0.25">
      <c r="A1040" s="59">
        <v>41128</v>
      </c>
      <c r="B1040" s="2">
        <v>0.3435185185185185</v>
      </c>
      <c r="C1040" s="33">
        <f t="shared" si="117"/>
        <v>41128.343518518515</v>
      </c>
      <c r="D1040" s="33">
        <f t="shared" si="118"/>
        <v>41128.333333333336</v>
      </c>
      <c r="E1040" s="37">
        <f t="shared" si="119"/>
        <v>8</v>
      </c>
      <c r="F1040" s="33">
        <f t="shared" si="120"/>
        <v>41128.375</v>
      </c>
      <c r="G1040" s="39" t="s">
        <v>16</v>
      </c>
      <c r="H1040" s="57">
        <f t="shared" si="122"/>
        <v>1</v>
      </c>
      <c r="I1040" s="66">
        <v>2.25</v>
      </c>
      <c r="J1040" s="66">
        <v>87.2</v>
      </c>
      <c r="K1040" s="56">
        <v>1</v>
      </c>
      <c r="L1040" s="56">
        <v>2</v>
      </c>
      <c r="M1040" s="40">
        <f>VLOOKUP(L1040,'Stratification Schemes'!$J$2:$L$3,2,TRUE)</f>
        <v>9.59</v>
      </c>
      <c r="N1040" s="40">
        <f>VLOOKUP(L1040,'Stratification Schemes'!$J$2:$L$3,3,TRUE)</f>
        <v>10.42</v>
      </c>
      <c r="O1040" s="40">
        <f t="shared" si="121"/>
        <v>2</v>
      </c>
      <c r="P1040" s="40" t="s">
        <v>38</v>
      </c>
    </row>
    <row r="1041" spans="1:19" x14ac:dyDescent="0.25">
      <c r="A1041" s="59">
        <v>41128</v>
      </c>
      <c r="B1041" s="2">
        <v>0.35996527777777776</v>
      </c>
      <c r="C1041" s="33">
        <f t="shared" si="117"/>
        <v>41128.359965277778</v>
      </c>
      <c r="D1041" s="33">
        <f t="shared" si="118"/>
        <v>41128.333333333336</v>
      </c>
      <c r="E1041" s="37">
        <f t="shared" si="119"/>
        <v>8</v>
      </c>
      <c r="F1041" s="33">
        <f t="shared" si="120"/>
        <v>41128.375</v>
      </c>
      <c r="G1041" s="39" t="s">
        <v>16</v>
      </c>
      <c r="H1041" s="57">
        <f t="shared" si="122"/>
        <v>1</v>
      </c>
      <c r="I1041" s="66">
        <v>1.81</v>
      </c>
      <c r="J1041" s="66">
        <v>77.400000000000006</v>
      </c>
      <c r="K1041" s="56">
        <v>1</v>
      </c>
      <c r="L1041" s="56">
        <v>2</v>
      </c>
      <c r="M1041" s="40">
        <f>VLOOKUP(L1041,'Stratification Schemes'!$J$2:$L$3,2,TRUE)</f>
        <v>9.59</v>
      </c>
      <c r="N1041" s="40">
        <f>VLOOKUP(L1041,'Stratification Schemes'!$J$2:$L$3,3,TRUE)</f>
        <v>10.42</v>
      </c>
      <c r="O1041" s="40">
        <f t="shared" si="121"/>
        <v>2</v>
      </c>
      <c r="P1041" s="40" t="s">
        <v>38</v>
      </c>
    </row>
    <row r="1042" spans="1:19" x14ac:dyDescent="0.25">
      <c r="A1042" s="59">
        <v>41128</v>
      </c>
      <c r="B1042" s="2">
        <v>0.41761574074074076</v>
      </c>
      <c r="C1042" s="33">
        <f t="shared" si="117"/>
        <v>41128.417615740742</v>
      </c>
      <c r="D1042" s="33">
        <f t="shared" si="118"/>
        <v>41128.416666666664</v>
      </c>
      <c r="E1042" s="37">
        <f t="shared" si="119"/>
        <v>10</v>
      </c>
      <c r="F1042" s="33">
        <f t="shared" si="120"/>
        <v>41128.375</v>
      </c>
      <c r="G1042" s="39" t="s">
        <v>16</v>
      </c>
      <c r="H1042" s="57">
        <f t="shared" si="122"/>
        <v>1</v>
      </c>
      <c r="I1042" s="66">
        <v>2.21</v>
      </c>
      <c r="J1042" s="66">
        <v>73.7</v>
      </c>
      <c r="K1042" s="56">
        <v>1</v>
      </c>
      <c r="L1042" s="56">
        <v>2</v>
      </c>
      <c r="M1042" s="40">
        <f>VLOOKUP(L1042,'Stratification Schemes'!$J$2:$L$3,2,TRUE)</f>
        <v>9.59</v>
      </c>
      <c r="N1042" s="40">
        <f>VLOOKUP(L1042,'Stratification Schemes'!$J$2:$L$3,3,TRUE)</f>
        <v>10.42</v>
      </c>
      <c r="O1042" s="40">
        <f t="shared" si="121"/>
        <v>2</v>
      </c>
      <c r="P1042" s="40" t="s">
        <v>38</v>
      </c>
    </row>
    <row r="1043" spans="1:19" x14ac:dyDescent="0.25">
      <c r="A1043" s="59">
        <v>41128</v>
      </c>
      <c r="B1043" s="2">
        <v>0.54256944444444444</v>
      </c>
      <c r="C1043" s="33">
        <f t="shared" si="117"/>
        <v>41128.542569444442</v>
      </c>
      <c r="D1043" s="33">
        <f t="shared" si="118"/>
        <v>41128.541666666664</v>
      </c>
      <c r="E1043" s="37">
        <f t="shared" si="119"/>
        <v>13</v>
      </c>
      <c r="F1043" s="33">
        <f t="shared" si="120"/>
        <v>41128.5</v>
      </c>
      <c r="G1043" s="39" t="s">
        <v>16</v>
      </c>
      <c r="H1043" s="57">
        <f t="shared" si="122"/>
        <v>1</v>
      </c>
      <c r="I1043" s="66">
        <v>2.0699999999999998</v>
      </c>
      <c r="J1043" s="66">
        <v>86.3</v>
      </c>
      <c r="K1043" s="56">
        <v>1</v>
      </c>
      <c r="L1043" s="56">
        <v>2</v>
      </c>
      <c r="M1043" s="40">
        <f>VLOOKUP(L1043,'Stratification Schemes'!$J$2:$L$3,2,TRUE)</f>
        <v>9.59</v>
      </c>
      <c r="N1043" s="40">
        <f>VLOOKUP(L1043,'Stratification Schemes'!$J$2:$L$3,3,TRUE)</f>
        <v>10.42</v>
      </c>
      <c r="O1043" s="40">
        <f t="shared" si="121"/>
        <v>2</v>
      </c>
      <c r="P1043" s="40" t="s">
        <v>38</v>
      </c>
    </row>
    <row r="1044" spans="1:19" x14ac:dyDescent="0.25">
      <c r="A1044" s="59">
        <v>41128</v>
      </c>
      <c r="B1044" s="2">
        <v>0.56306712962962957</v>
      </c>
      <c r="C1044" s="33">
        <f t="shared" ref="C1044:C1107" si="123">B1044+A1044</f>
        <v>41128.563067129631</v>
      </c>
      <c r="D1044" s="33">
        <f t="shared" si="118"/>
        <v>41128.541666666664</v>
      </c>
      <c r="E1044" s="37">
        <f t="shared" si="119"/>
        <v>13</v>
      </c>
      <c r="F1044" s="33">
        <f t="shared" si="120"/>
        <v>41128.625</v>
      </c>
      <c r="G1044" s="39" t="s">
        <v>16</v>
      </c>
      <c r="H1044" s="57">
        <f t="shared" si="122"/>
        <v>1</v>
      </c>
      <c r="I1044" s="66">
        <v>2.44</v>
      </c>
      <c r="J1044" s="66">
        <v>80</v>
      </c>
      <c r="K1044" s="56">
        <v>1</v>
      </c>
      <c r="L1044" s="56">
        <v>2</v>
      </c>
      <c r="M1044" s="40">
        <f>VLOOKUP(L1044,'Stratification Schemes'!$J$2:$L$3,2,TRUE)</f>
        <v>9.59</v>
      </c>
      <c r="N1044" s="40">
        <f>VLOOKUP(L1044,'Stratification Schemes'!$J$2:$L$3,3,TRUE)</f>
        <v>10.42</v>
      </c>
      <c r="O1044" s="40">
        <f t="shared" si="121"/>
        <v>2</v>
      </c>
      <c r="P1044" s="40" t="s">
        <v>38</v>
      </c>
    </row>
    <row r="1045" spans="1:19" x14ac:dyDescent="0.25">
      <c r="A1045" s="59">
        <v>41128</v>
      </c>
      <c r="B1045" s="2">
        <v>0.59015046296296292</v>
      </c>
      <c r="C1045" s="33">
        <f t="shared" si="123"/>
        <v>41128.590150462966</v>
      </c>
      <c r="D1045" s="33">
        <f t="shared" si="118"/>
        <v>41128.583333333336</v>
      </c>
      <c r="E1045" s="37">
        <f t="shared" si="119"/>
        <v>14</v>
      </c>
      <c r="F1045" s="33">
        <f t="shared" si="120"/>
        <v>41128.625</v>
      </c>
      <c r="G1045" s="39" t="s">
        <v>16</v>
      </c>
      <c r="H1045" s="57">
        <f t="shared" si="122"/>
        <v>1</v>
      </c>
      <c r="I1045" s="66">
        <v>2.11</v>
      </c>
      <c r="J1045" s="66">
        <v>80.7</v>
      </c>
      <c r="K1045" s="56">
        <v>1</v>
      </c>
      <c r="L1045" s="56">
        <v>2</v>
      </c>
      <c r="M1045" s="40">
        <f>VLOOKUP(L1045,'Stratification Schemes'!$J$2:$L$3,2,TRUE)</f>
        <v>9.59</v>
      </c>
      <c r="N1045" s="40">
        <f>VLOOKUP(L1045,'Stratification Schemes'!$J$2:$L$3,3,TRUE)</f>
        <v>10.42</v>
      </c>
      <c r="O1045" s="40">
        <f t="shared" si="121"/>
        <v>2</v>
      </c>
      <c r="P1045" s="40" t="s">
        <v>38</v>
      </c>
    </row>
    <row r="1046" spans="1:19" x14ac:dyDescent="0.25">
      <c r="A1046" s="59">
        <v>41128</v>
      </c>
      <c r="B1046" s="2">
        <v>0.59112268518518518</v>
      </c>
      <c r="C1046" s="33">
        <f t="shared" si="123"/>
        <v>41128.591122685182</v>
      </c>
      <c r="D1046" s="33">
        <f t="shared" si="118"/>
        <v>41128.583333333336</v>
      </c>
      <c r="E1046" s="37">
        <f t="shared" si="119"/>
        <v>14</v>
      </c>
      <c r="F1046" s="33">
        <f t="shared" si="120"/>
        <v>41128.625</v>
      </c>
      <c r="G1046" s="39" t="s">
        <v>16</v>
      </c>
      <c r="H1046" s="57">
        <f t="shared" si="122"/>
        <v>1</v>
      </c>
      <c r="I1046" s="66">
        <v>2.3199999999999998</v>
      </c>
      <c r="J1046" s="66">
        <v>64.7</v>
      </c>
      <c r="K1046" s="56">
        <v>1</v>
      </c>
      <c r="L1046" s="56">
        <v>2</v>
      </c>
      <c r="M1046" s="40">
        <f>VLOOKUP(L1046,'Stratification Schemes'!$J$2:$L$3,2,TRUE)</f>
        <v>9.59</v>
      </c>
      <c r="N1046" s="40">
        <f>VLOOKUP(L1046,'Stratification Schemes'!$J$2:$L$3,3,TRUE)</f>
        <v>10.42</v>
      </c>
      <c r="O1046" s="40">
        <f t="shared" si="121"/>
        <v>2</v>
      </c>
      <c r="P1046" s="40" t="s">
        <v>38</v>
      </c>
    </row>
    <row r="1047" spans="1:19" x14ac:dyDescent="0.25">
      <c r="A1047" s="59">
        <v>41128</v>
      </c>
      <c r="B1047" s="2">
        <v>0.60428240740740746</v>
      </c>
      <c r="C1047" s="33">
        <f t="shared" si="123"/>
        <v>41128.60428240741</v>
      </c>
      <c r="D1047" s="33">
        <f t="shared" si="118"/>
        <v>41128.583333333336</v>
      </c>
      <c r="E1047" s="37">
        <f t="shared" si="119"/>
        <v>14</v>
      </c>
      <c r="F1047" s="33">
        <f t="shared" si="120"/>
        <v>41128.625</v>
      </c>
      <c r="G1047" s="39" t="s">
        <v>16</v>
      </c>
      <c r="H1047" s="57">
        <f t="shared" si="122"/>
        <v>1</v>
      </c>
      <c r="I1047" s="66">
        <v>9.33</v>
      </c>
      <c r="J1047" s="66">
        <v>73.099999999999994</v>
      </c>
      <c r="K1047" s="56">
        <v>1</v>
      </c>
      <c r="L1047" s="56">
        <v>2</v>
      </c>
      <c r="M1047" s="40">
        <f>VLOOKUP(L1047,'Stratification Schemes'!$J$2:$L$3,2,TRUE)</f>
        <v>9.59</v>
      </c>
      <c r="N1047" s="40">
        <f>VLOOKUP(L1047,'Stratification Schemes'!$J$2:$L$3,3,TRUE)</f>
        <v>10.42</v>
      </c>
      <c r="O1047" s="40">
        <f t="shared" si="121"/>
        <v>2</v>
      </c>
      <c r="P1047" s="40" t="s">
        <v>38</v>
      </c>
      <c r="Q1047"/>
      <c r="R1047"/>
      <c r="S1047"/>
    </row>
    <row r="1048" spans="1:19" x14ac:dyDescent="0.25">
      <c r="A1048" s="59">
        <v>41128</v>
      </c>
      <c r="B1048" s="2">
        <v>0.60707175925925927</v>
      </c>
      <c r="C1048" s="33">
        <f t="shared" si="123"/>
        <v>41128.607071759259</v>
      </c>
      <c r="D1048" s="33">
        <f t="shared" si="118"/>
        <v>41128.583333333336</v>
      </c>
      <c r="E1048" s="37">
        <f t="shared" si="119"/>
        <v>14</v>
      </c>
      <c r="F1048" s="33">
        <f t="shared" si="120"/>
        <v>41128.625</v>
      </c>
      <c r="G1048" s="39" t="s">
        <v>16</v>
      </c>
      <c r="H1048" s="57">
        <f t="shared" si="122"/>
        <v>1</v>
      </c>
      <c r="I1048" s="66">
        <v>2.2400000000000002</v>
      </c>
      <c r="J1048" s="66">
        <v>105.3</v>
      </c>
      <c r="K1048" s="66">
        <v>1</v>
      </c>
      <c r="L1048" s="66">
        <v>2</v>
      </c>
      <c r="M1048" s="66">
        <f>VLOOKUP(L1048,'Stratification Schemes'!$J$2:$L$3,2,TRUE)</f>
        <v>9.59</v>
      </c>
      <c r="N1048" s="66">
        <f>VLOOKUP(L1048,'Stratification Schemes'!$J$2:$L$3,3,TRUE)</f>
        <v>10.42</v>
      </c>
      <c r="O1048" s="66">
        <f t="shared" si="121"/>
        <v>2</v>
      </c>
      <c r="P1048" s="66" t="s">
        <v>38</v>
      </c>
    </row>
    <row r="1049" spans="1:19" x14ac:dyDescent="0.25">
      <c r="A1049" s="59">
        <v>41128</v>
      </c>
      <c r="B1049" s="2">
        <v>0.61011574074074071</v>
      </c>
      <c r="C1049" s="33">
        <f t="shared" si="123"/>
        <v>41128.610115740739</v>
      </c>
      <c r="D1049" s="33">
        <f t="shared" si="118"/>
        <v>41128.583333333336</v>
      </c>
      <c r="E1049" s="37">
        <f t="shared" si="119"/>
        <v>14</v>
      </c>
      <c r="F1049" s="33">
        <f t="shared" si="120"/>
        <v>41128.625</v>
      </c>
      <c r="G1049" s="39" t="s">
        <v>16</v>
      </c>
      <c r="H1049" s="57">
        <f t="shared" si="122"/>
        <v>1</v>
      </c>
      <c r="I1049" s="66">
        <v>1.79</v>
      </c>
      <c r="J1049" s="66">
        <v>69.5</v>
      </c>
      <c r="K1049" s="56">
        <v>1</v>
      </c>
      <c r="L1049" s="56">
        <v>2</v>
      </c>
      <c r="M1049" s="40">
        <f>VLOOKUP(L1049,'Stratification Schemes'!$J$2:$L$3,2,TRUE)</f>
        <v>9.59</v>
      </c>
      <c r="N1049" s="40">
        <f>VLOOKUP(L1049,'Stratification Schemes'!$J$2:$L$3,3,TRUE)</f>
        <v>10.42</v>
      </c>
      <c r="O1049" s="40">
        <f t="shared" si="121"/>
        <v>2</v>
      </c>
      <c r="P1049" s="40" t="s">
        <v>38</v>
      </c>
    </row>
    <row r="1050" spans="1:19" x14ac:dyDescent="0.25">
      <c r="A1050" s="59">
        <v>41128</v>
      </c>
      <c r="B1050" s="2">
        <v>0.6269675925925926</v>
      </c>
      <c r="C1050" s="33">
        <f t="shared" si="123"/>
        <v>41128.626967592594</v>
      </c>
      <c r="D1050" s="33">
        <f t="shared" si="118"/>
        <v>41128.625</v>
      </c>
      <c r="E1050" s="37">
        <f t="shared" si="119"/>
        <v>15</v>
      </c>
      <c r="F1050" s="33">
        <f t="shared" si="120"/>
        <v>41128.625</v>
      </c>
      <c r="G1050" s="39" t="s">
        <v>16</v>
      </c>
      <c r="H1050" s="57">
        <f t="shared" si="122"/>
        <v>1</v>
      </c>
      <c r="I1050" s="66">
        <v>1.97</v>
      </c>
      <c r="J1050" s="66">
        <v>93.2</v>
      </c>
      <c r="K1050" s="56">
        <v>1</v>
      </c>
      <c r="L1050" s="56">
        <v>2</v>
      </c>
      <c r="M1050" s="40">
        <f>VLOOKUP(L1050,'Stratification Schemes'!$J$2:$L$3,2,TRUE)</f>
        <v>9.59</v>
      </c>
      <c r="N1050" s="40">
        <f>VLOOKUP(L1050,'Stratification Schemes'!$J$2:$L$3,3,TRUE)</f>
        <v>10.42</v>
      </c>
      <c r="O1050" s="40">
        <f t="shared" si="121"/>
        <v>2</v>
      </c>
      <c r="P1050" s="40" t="s">
        <v>38</v>
      </c>
    </row>
    <row r="1051" spans="1:19" x14ac:dyDescent="0.25">
      <c r="A1051" s="59">
        <v>41128</v>
      </c>
      <c r="B1051" s="2">
        <v>0.64864583333333337</v>
      </c>
      <c r="C1051" s="33">
        <f t="shared" si="123"/>
        <v>41128.648645833331</v>
      </c>
      <c r="D1051" s="33">
        <f t="shared" si="118"/>
        <v>41128.625</v>
      </c>
      <c r="E1051" s="37">
        <f t="shared" si="119"/>
        <v>15</v>
      </c>
      <c r="F1051" s="33">
        <f t="shared" si="120"/>
        <v>41128.625</v>
      </c>
      <c r="G1051" s="39" t="s">
        <v>16</v>
      </c>
      <c r="H1051" s="57">
        <f t="shared" si="122"/>
        <v>1</v>
      </c>
      <c r="I1051" s="66">
        <v>2.37</v>
      </c>
      <c r="J1051" s="66">
        <v>82.4</v>
      </c>
      <c r="K1051" s="56">
        <v>1</v>
      </c>
      <c r="L1051" s="56">
        <v>2</v>
      </c>
      <c r="M1051" s="40">
        <f>VLOOKUP(L1051,'Stratification Schemes'!$J$2:$L$3,2,TRUE)</f>
        <v>9.59</v>
      </c>
      <c r="N1051" s="40">
        <f>VLOOKUP(L1051,'Stratification Schemes'!$J$2:$L$3,3,TRUE)</f>
        <v>10.42</v>
      </c>
      <c r="O1051" s="40">
        <f t="shared" si="121"/>
        <v>2</v>
      </c>
      <c r="P1051" s="40" t="s">
        <v>38</v>
      </c>
    </row>
    <row r="1052" spans="1:19" x14ac:dyDescent="0.25">
      <c r="A1052" s="59">
        <v>41128</v>
      </c>
      <c r="B1052" s="2">
        <v>0.67038194444444443</v>
      </c>
      <c r="C1052" s="33">
        <f t="shared" si="123"/>
        <v>41128.670381944445</v>
      </c>
      <c r="D1052" s="33">
        <f t="shared" si="118"/>
        <v>41128.666666666664</v>
      </c>
      <c r="E1052" s="37">
        <f t="shared" si="119"/>
        <v>16</v>
      </c>
      <c r="F1052" s="33">
        <f t="shared" si="120"/>
        <v>41128.625</v>
      </c>
      <c r="G1052" s="39" t="s">
        <v>16</v>
      </c>
      <c r="H1052" s="57">
        <f t="shared" si="122"/>
        <v>1</v>
      </c>
      <c r="I1052" s="66">
        <v>2.95</v>
      </c>
      <c r="J1052" s="66">
        <v>59.7</v>
      </c>
      <c r="K1052" s="56">
        <v>1</v>
      </c>
      <c r="L1052" s="56">
        <v>2</v>
      </c>
      <c r="M1052" s="40">
        <f>VLOOKUP(L1052,'Stratification Schemes'!$J$2:$L$3,2,TRUE)</f>
        <v>9.59</v>
      </c>
      <c r="N1052" s="40">
        <f>VLOOKUP(L1052,'Stratification Schemes'!$J$2:$L$3,3,TRUE)</f>
        <v>10.42</v>
      </c>
      <c r="O1052" s="40">
        <f t="shared" si="121"/>
        <v>2</v>
      </c>
      <c r="P1052" s="40" t="s">
        <v>38</v>
      </c>
    </row>
    <row r="1053" spans="1:19" x14ac:dyDescent="0.25">
      <c r="A1053" s="59">
        <v>41128</v>
      </c>
      <c r="B1053" s="2">
        <v>0.67041666666666666</v>
      </c>
      <c r="C1053" s="33">
        <f t="shared" si="123"/>
        <v>41128.670416666668</v>
      </c>
      <c r="D1053" s="33">
        <f t="shared" si="118"/>
        <v>41128.666666666664</v>
      </c>
      <c r="E1053" s="37">
        <f t="shared" si="119"/>
        <v>16</v>
      </c>
      <c r="F1053" s="33">
        <f t="shared" si="120"/>
        <v>41128.625</v>
      </c>
      <c r="G1053" s="39" t="s">
        <v>16</v>
      </c>
      <c r="H1053" s="57">
        <f t="shared" si="122"/>
        <v>1</v>
      </c>
      <c r="I1053" s="66">
        <v>1.85</v>
      </c>
      <c r="J1053" s="66">
        <v>73.599999999999994</v>
      </c>
      <c r="K1053" s="56">
        <v>1</v>
      </c>
      <c r="L1053" s="56">
        <v>2</v>
      </c>
      <c r="M1053" s="40">
        <f>VLOOKUP(L1053,'Stratification Schemes'!$J$2:$L$3,2,TRUE)</f>
        <v>9.59</v>
      </c>
      <c r="N1053" s="40">
        <f>VLOOKUP(L1053,'Stratification Schemes'!$J$2:$L$3,3,TRUE)</f>
        <v>10.42</v>
      </c>
      <c r="O1053" s="40">
        <f t="shared" si="121"/>
        <v>2</v>
      </c>
      <c r="P1053" s="40" t="s">
        <v>38</v>
      </c>
    </row>
    <row r="1054" spans="1:19" x14ac:dyDescent="0.25">
      <c r="A1054" s="59">
        <v>41128</v>
      </c>
      <c r="B1054" s="2">
        <v>0.69008101851851855</v>
      </c>
      <c r="C1054" s="33">
        <f t="shared" si="123"/>
        <v>41128.690081018518</v>
      </c>
      <c r="D1054" s="33">
        <f t="shared" si="118"/>
        <v>41128.666666666664</v>
      </c>
      <c r="E1054" s="37">
        <f t="shared" si="119"/>
        <v>16</v>
      </c>
      <c r="F1054" s="33">
        <f t="shared" si="120"/>
        <v>41128.75</v>
      </c>
      <c r="G1054" s="39" t="s">
        <v>16</v>
      </c>
      <c r="H1054" s="57">
        <f t="shared" si="122"/>
        <v>1</v>
      </c>
      <c r="I1054" s="66">
        <v>2.06</v>
      </c>
      <c r="J1054" s="66">
        <v>87.8</v>
      </c>
      <c r="K1054" s="66">
        <v>1</v>
      </c>
      <c r="L1054" s="66">
        <v>2</v>
      </c>
      <c r="M1054" s="66">
        <f>VLOOKUP(L1054,'Stratification Schemes'!$J$2:$L$3,2,TRUE)</f>
        <v>9.59</v>
      </c>
      <c r="N1054" s="66">
        <f>VLOOKUP(L1054,'Stratification Schemes'!$J$2:$L$3,3,TRUE)</f>
        <v>10.42</v>
      </c>
      <c r="O1054" s="66">
        <f t="shared" si="121"/>
        <v>2</v>
      </c>
      <c r="P1054" s="66" t="s">
        <v>38</v>
      </c>
    </row>
    <row r="1055" spans="1:19" x14ac:dyDescent="0.25">
      <c r="A1055" s="59">
        <v>41128</v>
      </c>
      <c r="B1055" s="2">
        <v>0.69278935185185186</v>
      </c>
      <c r="C1055" s="33">
        <f t="shared" si="123"/>
        <v>41128.692789351851</v>
      </c>
      <c r="D1055" s="33">
        <f t="shared" si="118"/>
        <v>41128.666666666664</v>
      </c>
      <c r="E1055" s="37">
        <f t="shared" si="119"/>
        <v>16</v>
      </c>
      <c r="F1055" s="33">
        <f t="shared" si="120"/>
        <v>41128.75</v>
      </c>
      <c r="G1055" s="39" t="s">
        <v>16</v>
      </c>
      <c r="H1055" s="57">
        <f t="shared" si="122"/>
        <v>1</v>
      </c>
      <c r="I1055" s="66">
        <v>1.63</v>
      </c>
      <c r="J1055" s="66">
        <v>76.2</v>
      </c>
      <c r="K1055" s="66">
        <v>1</v>
      </c>
      <c r="L1055" s="66">
        <v>2</v>
      </c>
      <c r="M1055" s="66">
        <f>VLOOKUP(L1055,'Stratification Schemes'!$J$2:$L$3,2,TRUE)</f>
        <v>9.59</v>
      </c>
      <c r="N1055" s="66">
        <f>VLOOKUP(L1055,'Stratification Schemes'!$J$2:$L$3,3,TRUE)</f>
        <v>10.42</v>
      </c>
      <c r="O1055" s="66">
        <f t="shared" si="121"/>
        <v>2</v>
      </c>
      <c r="P1055" s="66" t="s">
        <v>38</v>
      </c>
    </row>
    <row r="1056" spans="1:19" x14ac:dyDescent="0.25">
      <c r="A1056" s="59">
        <v>41128</v>
      </c>
      <c r="B1056" s="2">
        <v>0.69299768518518512</v>
      </c>
      <c r="C1056" s="33">
        <f t="shared" si="123"/>
        <v>41128.692997685182</v>
      </c>
      <c r="D1056" s="33">
        <f t="shared" si="118"/>
        <v>41128.666666666664</v>
      </c>
      <c r="E1056" s="37">
        <f t="shared" si="119"/>
        <v>16</v>
      </c>
      <c r="F1056" s="33">
        <f t="shared" si="120"/>
        <v>41128.75</v>
      </c>
      <c r="G1056" s="39" t="s">
        <v>16</v>
      </c>
      <c r="H1056" s="57">
        <f t="shared" si="122"/>
        <v>1</v>
      </c>
      <c r="I1056" s="66">
        <v>2.72</v>
      </c>
      <c r="J1056" s="66">
        <v>84.8</v>
      </c>
      <c r="K1056" s="56">
        <v>1</v>
      </c>
      <c r="L1056" s="56">
        <v>2</v>
      </c>
      <c r="M1056" s="40">
        <f>VLOOKUP(L1056,'Stratification Schemes'!$J$2:$L$3,2,TRUE)</f>
        <v>9.59</v>
      </c>
      <c r="N1056" s="40">
        <f>VLOOKUP(L1056,'Stratification Schemes'!$J$2:$L$3,3,TRUE)</f>
        <v>10.42</v>
      </c>
      <c r="O1056" s="40">
        <f t="shared" si="121"/>
        <v>2</v>
      </c>
      <c r="P1056" s="40" t="s">
        <v>38</v>
      </c>
    </row>
    <row r="1057" spans="1:16" x14ac:dyDescent="0.25">
      <c r="A1057" s="59">
        <v>41128</v>
      </c>
      <c r="B1057" s="2">
        <v>0.71724537037037039</v>
      </c>
      <c r="C1057" s="33">
        <f t="shared" si="123"/>
        <v>41128.717245370368</v>
      </c>
      <c r="D1057" s="33">
        <f t="shared" si="118"/>
        <v>41128.708333333336</v>
      </c>
      <c r="E1057" s="37">
        <f t="shared" si="119"/>
        <v>17</v>
      </c>
      <c r="F1057" s="33">
        <f t="shared" si="120"/>
        <v>41128.75</v>
      </c>
      <c r="G1057" s="39" t="s">
        <v>16</v>
      </c>
      <c r="H1057" s="57">
        <f t="shared" si="122"/>
        <v>1</v>
      </c>
      <c r="I1057" s="66">
        <v>1.86</v>
      </c>
      <c r="J1057" s="66">
        <v>81.400000000000006</v>
      </c>
      <c r="K1057" s="56">
        <v>1</v>
      </c>
      <c r="L1057" s="56">
        <v>2</v>
      </c>
      <c r="M1057" s="40">
        <f>VLOOKUP(L1057,'Stratification Schemes'!$J$2:$L$3,2,TRUE)</f>
        <v>9.59</v>
      </c>
      <c r="N1057" s="40">
        <f>VLOOKUP(L1057,'Stratification Schemes'!$J$2:$L$3,3,TRUE)</f>
        <v>10.42</v>
      </c>
      <c r="O1057" s="40">
        <f t="shared" si="121"/>
        <v>2</v>
      </c>
      <c r="P1057" s="40" t="s">
        <v>38</v>
      </c>
    </row>
    <row r="1058" spans="1:16" x14ac:dyDescent="0.25">
      <c r="A1058" s="59">
        <v>41128</v>
      </c>
      <c r="B1058" s="2">
        <v>0.7249537037037036</v>
      </c>
      <c r="C1058" s="33">
        <f t="shared" si="123"/>
        <v>41128.724953703706</v>
      </c>
      <c r="D1058" s="33">
        <f t="shared" si="118"/>
        <v>41128.708333333336</v>
      </c>
      <c r="E1058" s="37">
        <f t="shared" si="119"/>
        <v>17</v>
      </c>
      <c r="F1058" s="33">
        <f t="shared" si="120"/>
        <v>41128.75</v>
      </c>
      <c r="G1058" s="39" t="s">
        <v>16</v>
      </c>
      <c r="H1058" s="57">
        <f t="shared" si="122"/>
        <v>1</v>
      </c>
      <c r="I1058" s="66">
        <v>9.82</v>
      </c>
      <c r="J1058" s="66">
        <v>75.900000000000006</v>
      </c>
      <c r="K1058" s="66">
        <v>1</v>
      </c>
      <c r="L1058" s="66">
        <v>2</v>
      </c>
      <c r="M1058" s="66">
        <f>VLOOKUP(L1058,'Stratification Schemes'!$J$2:$L$3,2,TRUE)</f>
        <v>9.59</v>
      </c>
      <c r="N1058" s="66">
        <f>VLOOKUP(L1058,'Stratification Schemes'!$J$2:$L$3,3,TRUE)</f>
        <v>10.42</v>
      </c>
      <c r="O1058" s="66">
        <f t="shared" si="121"/>
        <v>1</v>
      </c>
      <c r="P1058" s="66" t="s">
        <v>38</v>
      </c>
    </row>
    <row r="1059" spans="1:16" x14ac:dyDescent="0.25">
      <c r="A1059" s="59">
        <v>41128</v>
      </c>
      <c r="B1059" s="2">
        <v>0.73572916666666666</v>
      </c>
      <c r="C1059" s="33">
        <f t="shared" si="123"/>
        <v>41128.735729166663</v>
      </c>
      <c r="D1059" s="33">
        <f t="shared" si="118"/>
        <v>41128.708333333336</v>
      </c>
      <c r="E1059" s="37">
        <f t="shared" si="119"/>
        <v>17</v>
      </c>
      <c r="F1059" s="33">
        <f t="shared" si="120"/>
        <v>41128.75</v>
      </c>
      <c r="G1059" s="39" t="s">
        <v>16</v>
      </c>
      <c r="H1059" s="57">
        <f t="shared" si="122"/>
        <v>1</v>
      </c>
      <c r="I1059" s="66">
        <v>1.94</v>
      </c>
      <c r="J1059" s="66">
        <v>80.099999999999994</v>
      </c>
      <c r="K1059" s="66">
        <v>1</v>
      </c>
      <c r="L1059" s="66">
        <v>2</v>
      </c>
      <c r="M1059" s="66">
        <f>VLOOKUP(L1059,'Stratification Schemes'!$J$2:$L$3,2,TRUE)</f>
        <v>9.59</v>
      </c>
      <c r="N1059" s="66">
        <f>VLOOKUP(L1059,'Stratification Schemes'!$J$2:$L$3,3,TRUE)</f>
        <v>10.42</v>
      </c>
      <c r="O1059" s="66">
        <f t="shared" si="121"/>
        <v>2</v>
      </c>
      <c r="P1059" s="66" t="s">
        <v>38</v>
      </c>
    </row>
    <row r="1060" spans="1:16" x14ac:dyDescent="0.25">
      <c r="A1060" s="59">
        <v>41128</v>
      </c>
      <c r="B1060" s="2">
        <v>0.75043981481481481</v>
      </c>
      <c r="C1060" s="33">
        <f t="shared" si="123"/>
        <v>41128.750439814816</v>
      </c>
      <c r="D1060" s="33">
        <f t="shared" si="118"/>
        <v>41128.75</v>
      </c>
      <c r="E1060" s="37">
        <f t="shared" si="119"/>
        <v>18</v>
      </c>
      <c r="F1060" s="33">
        <f t="shared" si="120"/>
        <v>41128.75</v>
      </c>
      <c r="G1060" s="39" t="s">
        <v>16</v>
      </c>
      <c r="H1060" s="57">
        <f t="shared" si="122"/>
        <v>1</v>
      </c>
      <c r="I1060" s="66">
        <v>2.13</v>
      </c>
      <c r="J1060" s="66">
        <v>85.3</v>
      </c>
      <c r="K1060" s="56">
        <v>1</v>
      </c>
      <c r="L1060" s="56">
        <v>2</v>
      </c>
      <c r="M1060" s="40">
        <f>VLOOKUP(L1060,'Stratification Schemes'!$J$2:$L$3,2,TRUE)</f>
        <v>9.59</v>
      </c>
      <c r="N1060" s="40">
        <f>VLOOKUP(L1060,'Stratification Schemes'!$J$2:$L$3,3,TRUE)</f>
        <v>10.42</v>
      </c>
      <c r="O1060" s="40">
        <f t="shared" si="121"/>
        <v>2</v>
      </c>
      <c r="P1060" s="40" t="s">
        <v>38</v>
      </c>
    </row>
    <row r="1061" spans="1:16" x14ac:dyDescent="0.25">
      <c r="A1061" s="59">
        <v>41128</v>
      </c>
      <c r="B1061" s="2">
        <v>0.75596064814814812</v>
      </c>
      <c r="C1061" s="33">
        <f t="shared" si="123"/>
        <v>41128.755960648145</v>
      </c>
      <c r="D1061" s="33">
        <f t="shared" si="118"/>
        <v>41128.75</v>
      </c>
      <c r="E1061" s="37">
        <f t="shared" si="119"/>
        <v>18</v>
      </c>
      <c r="F1061" s="33">
        <f t="shared" si="120"/>
        <v>41128.75</v>
      </c>
      <c r="G1061" s="39" t="s">
        <v>16</v>
      </c>
      <c r="H1061" s="57">
        <f t="shared" si="122"/>
        <v>1</v>
      </c>
      <c r="I1061" s="66">
        <v>4.0199999999999996</v>
      </c>
      <c r="J1061" s="66">
        <v>92.2</v>
      </c>
      <c r="K1061" s="56">
        <v>1</v>
      </c>
      <c r="L1061" s="56">
        <v>2</v>
      </c>
      <c r="M1061" s="40">
        <f>VLOOKUP(L1061,'Stratification Schemes'!$J$2:$L$3,2,TRUE)</f>
        <v>9.59</v>
      </c>
      <c r="N1061" s="40">
        <f>VLOOKUP(L1061,'Stratification Schemes'!$J$2:$L$3,3,TRUE)</f>
        <v>10.42</v>
      </c>
      <c r="O1061" s="40">
        <f t="shared" si="121"/>
        <v>2</v>
      </c>
      <c r="P1061" s="40" t="s">
        <v>38</v>
      </c>
    </row>
    <row r="1062" spans="1:16" x14ac:dyDescent="0.25">
      <c r="A1062" s="59">
        <v>41128</v>
      </c>
      <c r="B1062" s="2">
        <v>0.77539351851851857</v>
      </c>
      <c r="C1062" s="33">
        <f t="shared" si="123"/>
        <v>41128.775393518517</v>
      </c>
      <c r="D1062" s="33">
        <f t="shared" si="118"/>
        <v>41128.75</v>
      </c>
      <c r="E1062" s="37">
        <f t="shared" si="119"/>
        <v>18</v>
      </c>
      <c r="F1062" s="33">
        <f t="shared" si="120"/>
        <v>41128.75</v>
      </c>
      <c r="G1062" s="39" t="s">
        <v>16</v>
      </c>
      <c r="H1062" s="57">
        <f t="shared" si="122"/>
        <v>1</v>
      </c>
      <c r="I1062" s="66">
        <v>1.85</v>
      </c>
      <c r="J1062" s="66">
        <v>66.400000000000006</v>
      </c>
      <c r="K1062" s="56">
        <v>1</v>
      </c>
      <c r="L1062" s="56">
        <v>2</v>
      </c>
      <c r="M1062" s="40">
        <f>VLOOKUP(L1062,'Stratification Schemes'!$J$2:$L$3,2,TRUE)</f>
        <v>9.59</v>
      </c>
      <c r="N1062" s="40">
        <f>VLOOKUP(L1062,'Stratification Schemes'!$J$2:$L$3,3,TRUE)</f>
        <v>10.42</v>
      </c>
      <c r="O1062" s="40">
        <f t="shared" si="121"/>
        <v>2</v>
      </c>
      <c r="P1062" s="40" t="s">
        <v>38</v>
      </c>
    </row>
    <row r="1063" spans="1:16" x14ac:dyDescent="0.25">
      <c r="A1063" s="59">
        <v>41128</v>
      </c>
      <c r="B1063" s="2">
        <v>0.77613425925925927</v>
      </c>
      <c r="C1063" s="33">
        <f t="shared" si="123"/>
        <v>41128.776134259257</v>
      </c>
      <c r="D1063" s="33">
        <f t="shared" si="118"/>
        <v>41128.75</v>
      </c>
      <c r="E1063" s="37">
        <f t="shared" si="119"/>
        <v>18</v>
      </c>
      <c r="F1063" s="33">
        <f t="shared" si="120"/>
        <v>41128.75</v>
      </c>
      <c r="G1063" s="39" t="s">
        <v>16</v>
      </c>
      <c r="H1063" s="57">
        <f t="shared" si="122"/>
        <v>1</v>
      </c>
      <c r="I1063" s="66">
        <v>2</v>
      </c>
      <c r="J1063" s="66">
        <v>68.7</v>
      </c>
      <c r="K1063" s="56">
        <v>1</v>
      </c>
      <c r="L1063" s="56">
        <v>2</v>
      </c>
      <c r="M1063" s="40">
        <f>VLOOKUP(L1063,'Stratification Schemes'!$J$2:$L$3,2,TRUE)</f>
        <v>9.59</v>
      </c>
      <c r="N1063" s="40">
        <f>VLOOKUP(L1063,'Stratification Schemes'!$J$2:$L$3,3,TRUE)</f>
        <v>10.42</v>
      </c>
      <c r="O1063" s="40">
        <f t="shared" si="121"/>
        <v>2</v>
      </c>
      <c r="P1063" s="40" t="s">
        <v>38</v>
      </c>
    </row>
    <row r="1064" spans="1:16" x14ac:dyDescent="0.25">
      <c r="A1064" s="59">
        <v>41128</v>
      </c>
      <c r="B1064" s="2">
        <v>0.79891203703703706</v>
      </c>
      <c r="C1064" s="33">
        <f t="shared" si="123"/>
        <v>41128.79891203704</v>
      </c>
      <c r="D1064" s="33">
        <f t="shared" si="118"/>
        <v>41128.791666666664</v>
      </c>
      <c r="E1064" s="37">
        <f t="shared" si="119"/>
        <v>19</v>
      </c>
      <c r="F1064" s="33">
        <f t="shared" si="120"/>
        <v>41128.75</v>
      </c>
      <c r="G1064" s="39" t="s">
        <v>16</v>
      </c>
      <c r="H1064" s="57">
        <f t="shared" si="122"/>
        <v>1</v>
      </c>
      <c r="I1064" s="66">
        <v>2.02</v>
      </c>
      <c r="J1064" s="66">
        <v>106.7</v>
      </c>
      <c r="K1064" s="56">
        <v>1</v>
      </c>
      <c r="L1064" s="56">
        <v>2</v>
      </c>
      <c r="M1064" s="40">
        <f>VLOOKUP(L1064,'Stratification Schemes'!$J$2:$L$3,2,TRUE)</f>
        <v>9.59</v>
      </c>
      <c r="N1064" s="40">
        <f>VLOOKUP(L1064,'Stratification Schemes'!$J$2:$L$3,3,TRUE)</f>
        <v>10.42</v>
      </c>
      <c r="O1064" s="40">
        <f t="shared" si="121"/>
        <v>2</v>
      </c>
      <c r="P1064" s="40" t="s">
        <v>38</v>
      </c>
    </row>
    <row r="1065" spans="1:16" x14ac:dyDescent="0.25">
      <c r="A1065" s="59">
        <v>41128</v>
      </c>
      <c r="B1065" s="2">
        <v>0.80157407407407411</v>
      </c>
      <c r="C1065" s="33">
        <f t="shared" si="123"/>
        <v>41128.801574074074</v>
      </c>
      <c r="D1065" s="33">
        <f t="shared" si="118"/>
        <v>41128.791666666664</v>
      </c>
      <c r="E1065" s="37">
        <f t="shared" si="119"/>
        <v>19</v>
      </c>
      <c r="F1065" s="33">
        <f t="shared" si="120"/>
        <v>41128.75</v>
      </c>
      <c r="G1065" s="39" t="s">
        <v>16</v>
      </c>
      <c r="H1065" s="57">
        <f t="shared" si="122"/>
        <v>1</v>
      </c>
      <c r="I1065" s="66">
        <v>2.08</v>
      </c>
      <c r="J1065" s="66">
        <v>87.4</v>
      </c>
      <c r="K1065" s="56">
        <v>1</v>
      </c>
      <c r="L1065" s="56">
        <v>2</v>
      </c>
      <c r="M1065" s="40">
        <f>VLOOKUP(L1065,'Stratification Schemes'!$J$2:$L$3,2,TRUE)</f>
        <v>9.59</v>
      </c>
      <c r="N1065" s="40">
        <f>VLOOKUP(L1065,'Stratification Schemes'!$J$2:$L$3,3,TRUE)</f>
        <v>10.42</v>
      </c>
      <c r="O1065" s="40">
        <f t="shared" si="121"/>
        <v>2</v>
      </c>
      <c r="P1065" s="40" t="s">
        <v>38</v>
      </c>
    </row>
    <row r="1066" spans="1:16" x14ac:dyDescent="0.25">
      <c r="A1066" s="59">
        <v>41128</v>
      </c>
      <c r="B1066" s="2">
        <v>0.8200115740740741</v>
      </c>
      <c r="C1066" s="33">
        <f t="shared" si="123"/>
        <v>41128.820011574076</v>
      </c>
      <c r="D1066" s="33">
        <f t="shared" si="118"/>
        <v>41128.791666666664</v>
      </c>
      <c r="E1066" s="37">
        <f t="shared" si="119"/>
        <v>19</v>
      </c>
      <c r="F1066" s="33">
        <f t="shared" si="120"/>
        <v>41128.875</v>
      </c>
      <c r="G1066" s="39" t="s">
        <v>16</v>
      </c>
      <c r="H1066" s="57">
        <f t="shared" si="122"/>
        <v>1</v>
      </c>
      <c r="I1066" s="66">
        <v>2.54</v>
      </c>
      <c r="J1066" s="66">
        <v>94.7</v>
      </c>
      <c r="K1066" s="56">
        <v>1</v>
      </c>
      <c r="L1066" s="56">
        <v>2</v>
      </c>
      <c r="M1066" s="40">
        <f>VLOOKUP(L1066,'Stratification Schemes'!$J$2:$L$3,2,TRUE)</f>
        <v>9.59</v>
      </c>
      <c r="N1066" s="40">
        <f>VLOOKUP(L1066,'Stratification Schemes'!$J$2:$L$3,3,TRUE)</f>
        <v>10.42</v>
      </c>
      <c r="O1066" s="40">
        <f t="shared" si="121"/>
        <v>2</v>
      </c>
      <c r="P1066" s="40" t="s">
        <v>38</v>
      </c>
    </row>
    <row r="1067" spans="1:16" x14ac:dyDescent="0.25">
      <c r="A1067" s="59">
        <v>41128</v>
      </c>
      <c r="B1067" s="2">
        <v>0.83626157407407409</v>
      </c>
      <c r="C1067" s="33">
        <f t="shared" si="123"/>
        <v>41128.836261574077</v>
      </c>
      <c r="D1067" s="33">
        <f t="shared" si="118"/>
        <v>41128.833333333336</v>
      </c>
      <c r="E1067" s="37">
        <f t="shared" si="119"/>
        <v>20</v>
      </c>
      <c r="F1067" s="33">
        <f t="shared" si="120"/>
        <v>41128.875</v>
      </c>
      <c r="G1067" s="39" t="s">
        <v>16</v>
      </c>
      <c r="H1067" s="57">
        <f t="shared" si="122"/>
        <v>1</v>
      </c>
      <c r="I1067" s="66">
        <v>2.08</v>
      </c>
      <c r="J1067" s="66">
        <v>97.1</v>
      </c>
      <c r="K1067" s="56">
        <v>1</v>
      </c>
      <c r="L1067" s="56">
        <v>2</v>
      </c>
      <c r="M1067" s="40">
        <f>VLOOKUP(L1067,'Stratification Schemes'!$J$2:$L$3,2,TRUE)</f>
        <v>9.59</v>
      </c>
      <c r="N1067" s="40">
        <f>VLOOKUP(L1067,'Stratification Schemes'!$J$2:$L$3,3,TRUE)</f>
        <v>10.42</v>
      </c>
      <c r="O1067" s="40">
        <f t="shared" si="121"/>
        <v>2</v>
      </c>
      <c r="P1067" s="40" t="s">
        <v>38</v>
      </c>
    </row>
    <row r="1068" spans="1:16" x14ac:dyDescent="0.25">
      <c r="A1068" s="59">
        <v>41128</v>
      </c>
      <c r="B1068" s="2">
        <v>0.84364583333333332</v>
      </c>
      <c r="C1068" s="33">
        <f t="shared" si="123"/>
        <v>41128.843645833331</v>
      </c>
      <c r="D1068" s="33">
        <f t="shared" si="118"/>
        <v>41128.833333333336</v>
      </c>
      <c r="E1068" s="37">
        <f t="shared" si="119"/>
        <v>20</v>
      </c>
      <c r="F1068" s="33">
        <f t="shared" si="120"/>
        <v>41128.875</v>
      </c>
      <c r="G1068" s="39" t="s">
        <v>16</v>
      </c>
      <c r="H1068" s="57">
        <f t="shared" si="122"/>
        <v>1</v>
      </c>
      <c r="I1068" s="66">
        <v>2.91</v>
      </c>
      <c r="J1068" s="66">
        <v>91</v>
      </c>
      <c r="K1068" s="56">
        <v>1</v>
      </c>
      <c r="L1068" s="56">
        <v>2</v>
      </c>
      <c r="M1068" s="40">
        <f>VLOOKUP(L1068,'Stratification Schemes'!$J$2:$L$3,2,TRUE)</f>
        <v>9.59</v>
      </c>
      <c r="N1068" s="40">
        <f>VLOOKUP(L1068,'Stratification Schemes'!$J$2:$L$3,3,TRUE)</f>
        <v>10.42</v>
      </c>
      <c r="O1068" s="40">
        <f t="shared" si="121"/>
        <v>2</v>
      </c>
      <c r="P1068" s="40" t="s">
        <v>38</v>
      </c>
    </row>
    <row r="1069" spans="1:16" x14ac:dyDescent="0.25">
      <c r="A1069" s="59">
        <v>41128</v>
      </c>
      <c r="B1069" s="2">
        <v>0.87586805555555547</v>
      </c>
      <c r="C1069" s="33">
        <f t="shared" si="123"/>
        <v>41128.875868055555</v>
      </c>
      <c r="D1069" s="33">
        <f t="shared" si="118"/>
        <v>41128.875</v>
      </c>
      <c r="E1069" s="37">
        <f t="shared" si="119"/>
        <v>21</v>
      </c>
      <c r="F1069" s="33">
        <f t="shared" si="120"/>
        <v>41128.875</v>
      </c>
      <c r="G1069" s="39" t="s">
        <v>16</v>
      </c>
      <c r="H1069" s="57">
        <f t="shared" si="122"/>
        <v>1</v>
      </c>
      <c r="I1069" s="66">
        <v>5.29</v>
      </c>
      <c r="J1069" s="66">
        <v>67.5</v>
      </c>
      <c r="K1069" s="56">
        <v>1</v>
      </c>
      <c r="L1069" s="56">
        <v>2</v>
      </c>
      <c r="M1069" s="40">
        <f>VLOOKUP(L1069,'Stratification Schemes'!$J$2:$L$3,2,TRUE)</f>
        <v>9.59</v>
      </c>
      <c r="N1069" s="40">
        <f>VLOOKUP(L1069,'Stratification Schemes'!$J$2:$L$3,3,TRUE)</f>
        <v>10.42</v>
      </c>
      <c r="O1069" s="40">
        <f t="shared" si="121"/>
        <v>2</v>
      </c>
      <c r="P1069" s="40" t="s">
        <v>38</v>
      </c>
    </row>
    <row r="1070" spans="1:16" x14ac:dyDescent="0.25">
      <c r="A1070" s="59">
        <v>41128</v>
      </c>
      <c r="B1070" s="2">
        <v>0.88106481481481491</v>
      </c>
      <c r="C1070" s="33">
        <f t="shared" si="123"/>
        <v>41128.881064814814</v>
      </c>
      <c r="D1070" s="33">
        <f t="shared" si="118"/>
        <v>41128.875</v>
      </c>
      <c r="E1070" s="37">
        <f t="shared" si="119"/>
        <v>21</v>
      </c>
      <c r="F1070" s="33">
        <f t="shared" si="120"/>
        <v>41128.875</v>
      </c>
      <c r="G1070" s="39" t="s">
        <v>16</v>
      </c>
      <c r="H1070" s="57">
        <f t="shared" si="122"/>
        <v>1</v>
      </c>
      <c r="I1070" s="66">
        <v>2.04</v>
      </c>
      <c r="J1070" s="66">
        <v>94.7</v>
      </c>
      <c r="K1070" s="56">
        <v>1</v>
      </c>
      <c r="L1070" s="56">
        <v>2</v>
      </c>
      <c r="M1070" s="40">
        <f>VLOOKUP(L1070,'Stratification Schemes'!$J$2:$L$3,2,TRUE)</f>
        <v>9.59</v>
      </c>
      <c r="N1070" s="40">
        <f>VLOOKUP(L1070,'Stratification Schemes'!$J$2:$L$3,3,TRUE)</f>
        <v>10.42</v>
      </c>
      <c r="O1070" s="40">
        <f t="shared" si="121"/>
        <v>2</v>
      </c>
      <c r="P1070" s="40" t="s">
        <v>38</v>
      </c>
    </row>
    <row r="1071" spans="1:16" x14ac:dyDescent="0.25">
      <c r="A1071" s="59">
        <v>41128</v>
      </c>
      <c r="B1071" s="2">
        <v>0.90297453703703701</v>
      </c>
      <c r="C1071" s="33">
        <f t="shared" si="123"/>
        <v>41128.902974537035</v>
      </c>
      <c r="D1071" s="33">
        <f t="shared" si="118"/>
        <v>41128.875</v>
      </c>
      <c r="E1071" s="37">
        <f t="shared" si="119"/>
        <v>21</v>
      </c>
      <c r="F1071" s="33">
        <f t="shared" si="120"/>
        <v>41128.875</v>
      </c>
      <c r="G1071" s="39" t="s">
        <v>16</v>
      </c>
      <c r="H1071" s="57">
        <f t="shared" si="122"/>
        <v>1</v>
      </c>
      <c r="I1071" s="66">
        <v>2.11</v>
      </c>
      <c r="J1071" s="66">
        <v>92.8</v>
      </c>
      <c r="K1071" s="56">
        <v>1</v>
      </c>
      <c r="L1071" s="56">
        <v>2</v>
      </c>
      <c r="M1071" s="40">
        <f>VLOOKUP(L1071,'Stratification Schemes'!$J$2:$L$3,2,TRUE)</f>
        <v>9.59</v>
      </c>
      <c r="N1071" s="40">
        <f>VLOOKUP(L1071,'Stratification Schemes'!$J$2:$L$3,3,TRUE)</f>
        <v>10.42</v>
      </c>
      <c r="O1071" s="40">
        <f t="shared" si="121"/>
        <v>2</v>
      </c>
      <c r="P1071" s="40" t="s">
        <v>38</v>
      </c>
    </row>
    <row r="1072" spans="1:16" x14ac:dyDescent="0.25">
      <c r="A1072" s="59">
        <v>41128</v>
      </c>
      <c r="B1072" s="2">
        <v>0.92355324074074074</v>
      </c>
      <c r="C1072" s="33">
        <f t="shared" si="123"/>
        <v>41128.92355324074</v>
      </c>
      <c r="D1072" s="33">
        <f t="shared" si="118"/>
        <v>41128.916666666664</v>
      </c>
      <c r="E1072" s="37">
        <f t="shared" si="119"/>
        <v>22</v>
      </c>
      <c r="F1072" s="33">
        <f t="shared" si="120"/>
        <v>41128.875</v>
      </c>
      <c r="G1072" s="39" t="s">
        <v>16</v>
      </c>
      <c r="H1072" s="57">
        <f t="shared" si="122"/>
        <v>1</v>
      </c>
      <c r="I1072" s="66">
        <v>4.43</v>
      </c>
      <c r="J1072" s="66">
        <v>66.7</v>
      </c>
      <c r="K1072" s="56">
        <v>1</v>
      </c>
      <c r="L1072" s="56">
        <v>2</v>
      </c>
      <c r="M1072" s="40">
        <f>VLOOKUP(L1072,'Stratification Schemes'!$J$2:$L$3,2,TRUE)</f>
        <v>9.59</v>
      </c>
      <c r="N1072" s="40">
        <f>VLOOKUP(L1072,'Stratification Schemes'!$J$2:$L$3,3,TRUE)</f>
        <v>10.42</v>
      </c>
      <c r="O1072" s="40">
        <f t="shared" si="121"/>
        <v>2</v>
      </c>
      <c r="P1072" s="40" t="s">
        <v>38</v>
      </c>
    </row>
    <row r="1073" spans="1:19" x14ac:dyDescent="0.25">
      <c r="A1073" s="59">
        <v>41128</v>
      </c>
      <c r="B1073" s="2">
        <v>0.94003472222222229</v>
      </c>
      <c r="C1073" s="33">
        <f t="shared" si="123"/>
        <v>41128.940034722225</v>
      </c>
      <c r="D1073" s="33">
        <f t="shared" si="118"/>
        <v>41128.916666666664</v>
      </c>
      <c r="E1073" s="37">
        <f t="shared" si="119"/>
        <v>22</v>
      </c>
      <c r="F1073" s="33">
        <f t="shared" si="120"/>
        <v>41129</v>
      </c>
      <c r="G1073" s="39" t="s">
        <v>16</v>
      </c>
      <c r="H1073" s="57">
        <f t="shared" si="122"/>
        <v>1</v>
      </c>
      <c r="I1073" s="66">
        <v>2.16</v>
      </c>
      <c r="J1073" s="66">
        <v>61</v>
      </c>
      <c r="K1073" s="56">
        <v>1</v>
      </c>
      <c r="L1073" s="56">
        <v>2</v>
      </c>
      <c r="M1073" s="40">
        <f>VLOOKUP(L1073,'Stratification Schemes'!$J$2:$L$3,2,TRUE)</f>
        <v>9.59</v>
      </c>
      <c r="N1073" s="40">
        <f>VLOOKUP(L1073,'Stratification Schemes'!$J$2:$L$3,3,TRUE)</f>
        <v>10.42</v>
      </c>
      <c r="O1073" s="40">
        <f t="shared" si="121"/>
        <v>2</v>
      </c>
      <c r="P1073" s="40" t="s">
        <v>38</v>
      </c>
    </row>
    <row r="1074" spans="1:19" x14ac:dyDescent="0.25">
      <c r="A1074" s="59">
        <v>41128</v>
      </c>
      <c r="B1074" s="2">
        <v>0.94158564814814805</v>
      </c>
      <c r="C1074" s="33">
        <f t="shared" si="123"/>
        <v>41128.94158564815</v>
      </c>
      <c r="D1074" s="33">
        <f t="shared" si="118"/>
        <v>41128.916666666664</v>
      </c>
      <c r="E1074" s="37">
        <f t="shared" si="119"/>
        <v>22</v>
      </c>
      <c r="F1074" s="33">
        <f t="shared" si="120"/>
        <v>41129</v>
      </c>
      <c r="G1074" s="39" t="s">
        <v>16</v>
      </c>
      <c r="H1074" s="57">
        <f t="shared" si="122"/>
        <v>1</v>
      </c>
      <c r="I1074" s="66">
        <v>2.0699999999999998</v>
      </c>
      <c r="J1074" s="66">
        <v>92.4</v>
      </c>
      <c r="K1074" s="56">
        <v>1</v>
      </c>
      <c r="L1074" s="56">
        <v>2</v>
      </c>
      <c r="M1074" s="40">
        <f>VLOOKUP(L1074,'Stratification Schemes'!$J$2:$L$3,2,TRUE)</f>
        <v>9.59</v>
      </c>
      <c r="N1074" s="40">
        <f>VLOOKUP(L1074,'Stratification Schemes'!$J$2:$L$3,3,TRUE)</f>
        <v>10.42</v>
      </c>
      <c r="O1074" s="40">
        <f t="shared" si="121"/>
        <v>2</v>
      </c>
      <c r="P1074" s="40" t="s">
        <v>38</v>
      </c>
    </row>
    <row r="1075" spans="1:19" x14ac:dyDescent="0.25">
      <c r="A1075" s="59">
        <v>41128</v>
      </c>
      <c r="B1075" s="2">
        <v>0.94307870370370372</v>
      </c>
      <c r="C1075" s="33">
        <f t="shared" si="123"/>
        <v>41128.943078703705</v>
      </c>
      <c r="D1075" s="33">
        <f t="shared" si="118"/>
        <v>41128.916666666664</v>
      </c>
      <c r="E1075" s="37">
        <f t="shared" si="119"/>
        <v>22</v>
      </c>
      <c r="F1075" s="33">
        <f t="shared" si="120"/>
        <v>41129</v>
      </c>
      <c r="G1075" s="39" t="s">
        <v>16</v>
      </c>
      <c r="H1075" s="57">
        <f t="shared" si="122"/>
        <v>1</v>
      </c>
      <c r="I1075" s="66">
        <v>2.12</v>
      </c>
      <c r="J1075" s="66">
        <v>82.2</v>
      </c>
      <c r="K1075" s="56">
        <v>1</v>
      </c>
      <c r="L1075" s="56">
        <v>2</v>
      </c>
      <c r="M1075" s="40">
        <f>VLOOKUP(L1075,'Stratification Schemes'!$J$2:$L$3,2,TRUE)</f>
        <v>9.59</v>
      </c>
      <c r="N1075" s="40">
        <f>VLOOKUP(L1075,'Stratification Schemes'!$J$2:$L$3,3,TRUE)</f>
        <v>10.42</v>
      </c>
      <c r="O1075" s="40">
        <f t="shared" si="121"/>
        <v>2</v>
      </c>
      <c r="P1075" s="40" t="s">
        <v>38</v>
      </c>
    </row>
    <row r="1076" spans="1:19" x14ac:dyDescent="0.25">
      <c r="A1076" s="59">
        <v>41128</v>
      </c>
      <c r="B1076" s="2">
        <v>0.94332175925925921</v>
      </c>
      <c r="C1076" s="33">
        <f t="shared" si="123"/>
        <v>41128.94332175926</v>
      </c>
      <c r="D1076" s="33">
        <f t="shared" si="118"/>
        <v>41128.916666666664</v>
      </c>
      <c r="E1076" s="37">
        <f t="shared" si="119"/>
        <v>22</v>
      </c>
      <c r="F1076" s="33">
        <f t="shared" si="120"/>
        <v>41129</v>
      </c>
      <c r="G1076" s="39" t="s">
        <v>16</v>
      </c>
      <c r="H1076" s="57">
        <f t="shared" si="122"/>
        <v>1</v>
      </c>
      <c r="I1076" s="66">
        <v>2.21</v>
      </c>
      <c r="J1076" s="66">
        <v>89.7</v>
      </c>
      <c r="K1076" s="66">
        <v>1</v>
      </c>
      <c r="L1076" s="66">
        <v>2</v>
      </c>
      <c r="M1076" s="66">
        <f>VLOOKUP(L1076,'Stratification Schemes'!$J$2:$L$3,2,TRUE)</f>
        <v>9.59</v>
      </c>
      <c r="N1076" s="66">
        <f>VLOOKUP(L1076,'Stratification Schemes'!$J$2:$L$3,3,TRUE)</f>
        <v>10.42</v>
      </c>
      <c r="O1076" s="66">
        <f t="shared" si="121"/>
        <v>2</v>
      </c>
      <c r="P1076" s="66" t="s">
        <v>38</v>
      </c>
    </row>
    <row r="1077" spans="1:19" x14ac:dyDescent="0.25">
      <c r="A1077" s="59">
        <v>41128</v>
      </c>
      <c r="B1077" s="2">
        <v>0.94354166666666661</v>
      </c>
      <c r="C1077" s="33">
        <f t="shared" si="123"/>
        <v>41128.943541666667</v>
      </c>
      <c r="D1077" s="33">
        <f t="shared" si="118"/>
        <v>41128.916666666664</v>
      </c>
      <c r="E1077" s="37">
        <f t="shared" si="119"/>
        <v>22</v>
      </c>
      <c r="F1077" s="33">
        <f t="shared" si="120"/>
        <v>41129</v>
      </c>
      <c r="G1077" s="39" t="s">
        <v>16</v>
      </c>
      <c r="H1077" s="57">
        <f t="shared" si="122"/>
        <v>1</v>
      </c>
      <c r="I1077" s="66">
        <v>2.86</v>
      </c>
      <c r="J1077" s="66">
        <v>60.2</v>
      </c>
      <c r="K1077" s="56">
        <v>1</v>
      </c>
      <c r="L1077" s="56">
        <v>2</v>
      </c>
      <c r="M1077" s="40">
        <f>VLOOKUP(L1077,'Stratification Schemes'!$J$2:$L$3,2,TRUE)</f>
        <v>9.59</v>
      </c>
      <c r="N1077" s="40">
        <f>VLOOKUP(L1077,'Stratification Schemes'!$J$2:$L$3,3,TRUE)</f>
        <v>10.42</v>
      </c>
      <c r="O1077" s="40">
        <f t="shared" si="121"/>
        <v>2</v>
      </c>
      <c r="P1077" s="40" t="s">
        <v>38</v>
      </c>
    </row>
    <row r="1078" spans="1:19" x14ac:dyDescent="0.25">
      <c r="A1078" s="59">
        <v>41128</v>
      </c>
      <c r="B1078" s="2">
        <v>0.94371527777777775</v>
      </c>
      <c r="C1078" s="33">
        <f t="shared" si="123"/>
        <v>41128.943715277775</v>
      </c>
      <c r="D1078" s="33">
        <f t="shared" si="118"/>
        <v>41128.916666666664</v>
      </c>
      <c r="E1078" s="37">
        <f t="shared" si="119"/>
        <v>22</v>
      </c>
      <c r="F1078" s="33">
        <f t="shared" si="120"/>
        <v>41129</v>
      </c>
      <c r="G1078" s="39" t="s">
        <v>16</v>
      </c>
      <c r="H1078" s="57">
        <f t="shared" si="122"/>
        <v>1</v>
      </c>
      <c r="I1078" s="66">
        <v>1.85</v>
      </c>
      <c r="J1078" s="66">
        <v>85.2</v>
      </c>
      <c r="K1078" s="56">
        <v>1</v>
      </c>
      <c r="L1078" s="56">
        <v>2</v>
      </c>
      <c r="M1078" s="40">
        <f>VLOOKUP(L1078,'Stratification Schemes'!$J$2:$L$3,2,TRUE)</f>
        <v>9.59</v>
      </c>
      <c r="N1078" s="40">
        <f>VLOOKUP(L1078,'Stratification Schemes'!$J$2:$L$3,3,TRUE)</f>
        <v>10.42</v>
      </c>
      <c r="O1078" s="40">
        <f t="shared" si="121"/>
        <v>2</v>
      </c>
      <c r="P1078" s="40" t="s">
        <v>38</v>
      </c>
    </row>
    <row r="1079" spans="1:19" x14ac:dyDescent="0.25">
      <c r="A1079" s="59">
        <v>41128</v>
      </c>
      <c r="B1079" s="2">
        <v>0.94447916666666665</v>
      </c>
      <c r="C1079" s="33">
        <f t="shared" si="123"/>
        <v>41128.944479166668</v>
      </c>
      <c r="D1079" s="33">
        <f t="shared" si="118"/>
        <v>41128.916666666664</v>
      </c>
      <c r="E1079" s="37">
        <f t="shared" si="119"/>
        <v>22</v>
      </c>
      <c r="F1079" s="33">
        <f t="shared" si="120"/>
        <v>41129</v>
      </c>
      <c r="G1079" s="39" t="s">
        <v>16</v>
      </c>
      <c r="H1079" s="57">
        <f t="shared" si="122"/>
        <v>1</v>
      </c>
      <c r="I1079" s="66">
        <v>3.41</v>
      </c>
      <c r="J1079" s="66">
        <v>78.599999999999994</v>
      </c>
      <c r="K1079" s="56">
        <v>1</v>
      </c>
      <c r="L1079" s="56">
        <v>2</v>
      </c>
      <c r="M1079" s="40">
        <f>VLOOKUP(L1079,'Stratification Schemes'!$J$2:$L$3,2,TRUE)</f>
        <v>9.59</v>
      </c>
      <c r="N1079" s="40">
        <f>VLOOKUP(L1079,'Stratification Schemes'!$J$2:$L$3,3,TRUE)</f>
        <v>10.42</v>
      </c>
      <c r="O1079" s="40">
        <f t="shared" si="121"/>
        <v>2</v>
      </c>
      <c r="P1079" s="40" t="s">
        <v>38</v>
      </c>
    </row>
    <row r="1080" spans="1:19" x14ac:dyDescent="0.25">
      <c r="A1080" s="59">
        <v>41128</v>
      </c>
      <c r="B1080" s="2">
        <v>0.94519675925925928</v>
      </c>
      <c r="C1080" s="33">
        <f t="shared" si="123"/>
        <v>41128.945196759261</v>
      </c>
      <c r="D1080" s="33">
        <f t="shared" si="118"/>
        <v>41128.916666666664</v>
      </c>
      <c r="E1080" s="37">
        <f t="shared" si="119"/>
        <v>22</v>
      </c>
      <c r="F1080" s="33">
        <f t="shared" si="120"/>
        <v>41129</v>
      </c>
      <c r="G1080" s="39" t="s">
        <v>16</v>
      </c>
      <c r="H1080" s="57">
        <f t="shared" si="122"/>
        <v>1</v>
      </c>
      <c r="I1080" s="66">
        <v>1.99</v>
      </c>
      <c r="J1080" s="66">
        <v>84.4</v>
      </c>
      <c r="K1080" s="56">
        <v>1</v>
      </c>
      <c r="L1080" s="56">
        <v>2</v>
      </c>
      <c r="M1080" s="40">
        <f>VLOOKUP(L1080,'Stratification Schemes'!$J$2:$L$3,2,TRUE)</f>
        <v>9.59</v>
      </c>
      <c r="N1080" s="40">
        <f>VLOOKUP(L1080,'Stratification Schemes'!$J$2:$L$3,3,TRUE)</f>
        <v>10.42</v>
      </c>
      <c r="O1080" s="40">
        <f t="shared" si="121"/>
        <v>2</v>
      </c>
      <c r="P1080" s="40" t="s">
        <v>38</v>
      </c>
      <c r="Q1080" s="39"/>
      <c r="R1080" s="39"/>
      <c r="S1080" s="39"/>
    </row>
    <row r="1081" spans="1:19" x14ac:dyDescent="0.25">
      <c r="A1081" s="59">
        <v>41128</v>
      </c>
      <c r="B1081" s="2">
        <v>0.95943287037037039</v>
      </c>
      <c r="C1081" s="33">
        <f t="shared" si="123"/>
        <v>41128.959432870368</v>
      </c>
      <c r="D1081" s="33">
        <f t="shared" si="118"/>
        <v>41128.958333333336</v>
      </c>
      <c r="E1081" s="37">
        <f t="shared" si="119"/>
        <v>23</v>
      </c>
      <c r="F1081" s="33">
        <f t="shared" si="120"/>
        <v>41129</v>
      </c>
      <c r="G1081" s="39" t="s">
        <v>16</v>
      </c>
      <c r="H1081" s="57">
        <f t="shared" si="122"/>
        <v>1</v>
      </c>
      <c r="I1081" s="66">
        <v>1.84</v>
      </c>
      <c r="J1081" s="66">
        <v>83.6</v>
      </c>
      <c r="K1081" s="66">
        <v>1</v>
      </c>
      <c r="L1081" s="66">
        <v>2</v>
      </c>
      <c r="M1081" s="66">
        <f>VLOOKUP(L1081,'Stratification Schemes'!$J$2:$L$3,2,TRUE)</f>
        <v>9.59</v>
      </c>
      <c r="N1081" s="66">
        <f>VLOOKUP(L1081,'Stratification Schemes'!$J$2:$L$3,3,TRUE)</f>
        <v>10.42</v>
      </c>
      <c r="O1081" s="66">
        <f t="shared" si="121"/>
        <v>2</v>
      </c>
      <c r="P1081" s="66" t="s">
        <v>38</v>
      </c>
    </row>
    <row r="1082" spans="1:19" x14ac:dyDescent="0.25">
      <c r="A1082" s="59">
        <v>41128</v>
      </c>
      <c r="B1082" s="2">
        <v>0.96548611111111116</v>
      </c>
      <c r="C1082" s="33">
        <f t="shared" si="123"/>
        <v>41128.965486111112</v>
      </c>
      <c r="D1082" s="33">
        <f t="shared" si="118"/>
        <v>41128.958333333336</v>
      </c>
      <c r="E1082" s="37">
        <f t="shared" si="119"/>
        <v>23</v>
      </c>
      <c r="F1082" s="33">
        <f t="shared" si="120"/>
        <v>41129</v>
      </c>
      <c r="G1082" s="39" t="s">
        <v>16</v>
      </c>
      <c r="H1082" s="57">
        <f t="shared" si="122"/>
        <v>1</v>
      </c>
      <c r="I1082" s="66">
        <v>2.12</v>
      </c>
      <c r="J1082" s="66">
        <v>65</v>
      </c>
      <c r="K1082" s="66">
        <v>1</v>
      </c>
      <c r="L1082" s="66">
        <v>2</v>
      </c>
      <c r="M1082" s="66">
        <f>VLOOKUP(L1082,'Stratification Schemes'!$J$2:$L$3,2,TRUE)</f>
        <v>9.59</v>
      </c>
      <c r="N1082" s="66">
        <f>VLOOKUP(L1082,'Stratification Schemes'!$J$2:$L$3,3,TRUE)</f>
        <v>10.42</v>
      </c>
      <c r="O1082" s="66">
        <f t="shared" si="121"/>
        <v>2</v>
      </c>
      <c r="P1082" s="66" t="s">
        <v>38</v>
      </c>
    </row>
    <row r="1083" spans="1:19" x14ac:dyDescent="0.25">
      <c r="A1083" s="59">
        <v>41128</v>
      </c>
      <c r="B1083" s="2">
        <v>0.98474537037037047</v>
      </c>
      <c r="C1083" s="33">
        <f t="shared" si="123"/>
        <v>41128.98474537037</v>
      </c>
      <c r="D1083" s="33">
        <f t="shared" si="118"/>
        <v>41128.958333333336</v>
      </c>
      <c r="E1083" s="37">
        <f t="shared" si="119"/>
        <v>23</v>
      </c>
      <c r="F1083" s="33">
        <f t="shared" si="120"/>
        <v>41129</v>
      </c>
      <c r="G1083" s="39" t="s">
        <v>16</v>
      </c>
      <c r="H1083" s="57">
        <f t="shared" si="122"/>
        <v>1</v>
      </c>
      <c r="I1083" s="66">
        <v>3.51</v>
      </c>
      <c r="J1083" s="66">
        <v>96.3</v>
      </c>
      <c r="K1083" s="56">
        <v>1</v>
      </c>
      <c r="L1083" s="56">
        <v>2</v>
      </c>
      <c r="M1083" s="40">
        <f>VLOOKUP(L1083,'Stratification Schemes'!$J$2:$L$3,2,TRUE)</f>
        <v>9.59</v>
      </c>
      <c r="N1083" s="40">
        <f>VLOOKUP(L1083,'Stratification Schemes'!$J$2:$L$3,3,TRUE)</f>
        <v>10.42</v>
      </c>
      <c r="O1083" s="40">
        <f t="shared" si="121"/>
        <v>2</v>
      </c>
      <c r="P1083" s="40" t="s">
        <v>38</v>
      </c>
    </row>
    <row r="1084" spans="1:19" x14ac:dyDescent="0.25">
      <c r="A1084" s="59">
        <v>41128</v>
      </c>
      <c r="B1084" s="2">
        <v>0.98733796296296295</v>
      </c>
      <c r="C1084" s="33">
        <f t="shared" si="123"/>
        <v>41128.987337962964</v>
      </c>
      <c r="D1084" s="33">
        <f t="shared" si="118"/>
        <v>41128.958333333336</v>
      </c>
      <c r="E1084" s="37">
        <f t="shared" si="119"/>
        <v>23</v>
      </c>
      <c r="F1084" s="33">
        <f t="shared" si="120"/>
        <v>41129</v>
      </c>
      <c r="G1084" s="39" t="s">
        <v>16</v>
      </c>
      <c r="H1084" s="57">
        <f t="shared" si="122"/>
        <v>1</v>
      </c>
      <c r="I1084" s="66">
        <v>1.79</v>
      </c>
      <c r="J1084" s="66">
        <v>62.5</v>
      </c>
      <c r="K1084" s="56">
        <v>1</v>
      </c>
      <c r="L1084" s="56">
        <v>2</v>
      </c>
      <c r="M1084" s="40">
        <f>VLOOKUP(L1084,'Stratification Schemes'!$J$2:$L$3,2,TRUE)</f>
        <v>9.59</v>
      </c>
      <c r="N1084" s="40">
        <f>VLOOKUP(L1084,'Stratification Schemes'!$J$2:$L$3,3,TRUE)</f>
        <v>10.42</v>
      </c>
      <c r="O1084" s="40">
        <f t="shared" si="121"/>
        <v>2</v>
      </c>
      <c r="P1084" s="40" t="s">
        <v>38</v>
      </c>
    </row>
    <row r="1085" spans="1:19" x14ac:dyDescent="0.25">
      <c r="A1085" s="59">
        <v>41129</v>
      </c>
      <c r="B1085" s="2">
        <v>1.1805555555555556E-3</v>
      </c>
      <c r="C1085" s="33">
        <f t="shared" si="123"/>
        <v>41129.001180555555</v>
      </c>
      <c r="D1085" s="33">
        <f t="shared" si="118"/>
        <v>41129</v>
      </c>
      <c r="E1085" s="37">
        <f t="shared" si="119"/>
        <v>0</v>
      </c>
      <c r="F1085" s="33">
        <f t="shared" si="120"/>
        <v>41129</v>
      </c>
      <c r="G1085" s="39" t="s">
        <v>16</v>
      </c>
      <c r="H1085" s="57">
        <f t="shared" si="122"/>
        <v>1</v>
      </c>
      <c r="I1085" s="66">
        <v>2.0299999999999998</v>
      </c>
      <c r="J1085" s="66">
        <v>62.5</v>
      </c>
      <c r="K1085" s="66">
        <v>1</v>
      </c>
      <c r="L1085" s="66">
        <v>2</v>
      </c>
      <c r="M1085" s="66">
        <f>VLOOKUP(L1085,'Stratification Schemes'!$J$2:$L$3,2,TRUE)</f>
        <v>9.59</v>
      </c>
      <c r="N1085" s="66">
        <f>VLOOKUP(L1085,'Stratification Schemes'!$J$2:$L$3,3,TRUE)</f>
        <v>10.42</v>
      </c>
      <c r="O1085" s="66">
        <f t="shared" si="121"/>
        <v>2</v>
      </c>
      <c r="P1085" s="66" t="s">
        <v>38</v>
      </c>
    </row>
    <row r="1086" spans="1:19" x14ac:dyDescent="0.25">
      <c r="A1086" s="59">
        <v>41129</v>
      </c>
      <c r="B1086" s="2">
        <v>2.8240740740740739E-3</v>
      </c>
      <c r="C1086" s="33">
        <f t="shared" si="123"/>
        <v>41129.002824074072</v>
      </c>
      <c r="D1086" s="33">
        <f t="shared" si="118"/>
        <v>41129</v>
      </c>
      <c r="E1086" s="37">
        <f t="shared" si="119"/>
        <v>0</v>
      </c>
      <c r="F1086" s="33">
        <f t="shared" si="120"/>
        <v>41129</v>
      </c>
      <c r="G1086" s="39" t="s">
        <v>16</v>
      </c>
      <c r="H1086" s="57">
        <f t="shared" si="122"/>
        <v>1</v>
      </c>
      <c r="I1086" s="66">
        <v>3.54</v>
      </c>
      <c r="J1086" s="66">
        <v>74.099999999999994</v>
      </c>
      <c r="K1086" s="56">
        <v>1</v>
      </c>
      <c r="L1086" s="56">
        <v>2</v>
      </c>
      <c r="M1086" s="40">
        <f>VLOOKUP(L1086,'Stratification Schemes'!$J$2:$L$3,2,TRUE)</f>
        <v>9.59</v>
      </c>
      <c r="N1086" s="40">
        <f>VLOOKUP(L1086,'Stratification Schemes'!$J$2:$L$3,3,TRUE)</f>
        <v>10.42</v>
      </c>
      <c r="O1086" s="40">
        <f t="shared" si="121"/>
        <v>2</v>
      </c>
      <c r="P1086" s="40" t="s">
        <v>38</v>
      </c>
    </row>
    <row r="1087" spans="1:19" x14ac:dyDescent="0.25">
      <c r="A1087" s="59">
        <v>41129</v>
      </c>
      <c r="B1087" s="2">
        <v>4.9421296296296288E-3</v>
      </c>
      <c r="C1087" s="33">
        <f t="shared" si="123"/>
        <v>41129.004942129628</v>
      </c>
      <c r="D1087" s="33">
        <f t="shared" si="118"/>
        <v>41129</v>
      </c>
      <c r="E1087" s="37">
        <f t="shared" si="119"/>
        <v>0</v>
      </c>
      <c r="F1087" s="33">
        <f t="shared" si="120"/>
        <v>41129</v>
      </c>
      <c r="G1087" s="39" t="s">
        <v>16</v>
      </c>
      <c r="H1087" s="57">
        <f t="shared" si="122"/>
        <v>1</v>
      </c>
      <c r="I1087" s="66">
        <v>3.32</v>
      </c>
      <c r="J1087" s="66">
        <v>82.5</v>
      </c>
      <c r="K1087" s="56">
        <v>1</v>
      </c>
      <c r="L1087" s="56">
        <v>2</v>
      </c>
      <c r="M1087" s="40">
        <f>VLOOKUP(L1087,'Stratification Schemes'!$J$2:$L$3,2,TRUE)</f>
        <v>9.59</v>
      </c>
      <c r="N1087" s="40">
        <f>VLOOKUP(L1087,'Stratification Schemes'!$J$2:$L$3,3,TRUE)</f>
        <v>10.42</v>
      </c>
      <c r="O1087" s="40">
        <f t="shared" si="121"/>
        <v>2</v>
      </c>
      <c r="P1087" s="40" t="s">
        <v>38</v>
      </c>
    </row>
    <row r="1088" spans="1:19" x14ac:dyDescent="0.25">
      <c r="A1088" s="59">
        <v>41129</v>
      </c>
      <c r="B1088" s="2">
        <v>2.3715277777777776E-2</v>
      </c>
      <c r="C1088" s="33">
        <f t="shared" si="123"/>
        <v>41129.023715277777</v>
      </c>
      <c r="D1088" s="33">
        <f t="shared" si="118"/>
        <v>41129</v>
      </c>
      <c r="E1088" s="37">
        <f t="shared" si="119"/>
        <v>0</v>
      </c>
      <c r="F1088" s="33">
        <f t="shared" si="120"/>
        <v>41129</v>
      </c>
      <c r="G1088" s="39" t="s">
        <v>16</v>
      </c>
      <c r="H1088" s="57">
        <f t="shared" si="122"/>
        <v>1</v>
      </c>
      <c r="I1088" s="66">
        <v>2.08</v>
      </c>
      <c r="J1088" s="66">
        <v>76.599999999999994</v>
      </c>
      <c r="K1088" s="56">
        <v>1</v>
      </c>
      <c r="L1088" s="56">
        <v>2</v>
      </c>
      <c r="M1088" s="40">
        <f>VLOOKUP(L1088,'Stratification Schemes'!$J$2:$L$3,2,TRUE)</f>
        <v>9.59</v>
      </c>
      <c r="N1088" s="40">
        <f>VLOOKUP(L1088,'Stratification Schemes'!$J$2:$L$3,3,TRUE)</f>
        <v>10.42</v>
      </c>
      <c r="O1088" s="40">
        <f t="shared" si="121"/>
        <v>2</v>
      </c>
      <c r="P1088" s="40" t="s">
        <v>38</v>
      </c>
    </row>
    <row r="1089" spans="1:16" x14ac:dyDescent="0.25">
      <c r="A1089" s="59">
        <v>41129</v>
      </c>
      <c r="B1089" s="2">
        <v>2.3761574074074074E-2</v>
      </c>
      <c r="C1089" s="33">
        <f t="shared" si="123"/>
        <v>41129.023761574077</v>
      </c>
      <c r="D1089" s="33">
        <f t="shared" si="118"/>
        <v>41129</v>
      </c>
      <c r="E1089" s="37">
        <f t="shared" si="119"/>
        <v>0</v>
      </c>
      <c r="F1089" s="33">
        <f t="shared" si="120"/>
        <v>41129</v>
      </c>
      <c r="G1089" s="39" t="s">
        <v>16</v>
      </c>
      <c r="H1089" s="57">
        <f t="shared" si="122"/>
        <v>1</v>
      </c>
      <c r="I1089" s="66">
        <v>2.8</v>
      </c>
      <c r="J1089" s="66">
        <v>81.2</v>
      </c>
      <c r="K1089" s="56">
        <v>1</v>
      </c>
      <c r="L1089" s="56">
        <v>2</v>
      </c>
      <c r="M1089" s="40">
        <f>VLOOKUP(L1089,'Stratification Schemes'!$J$2:$L$3,2,TRUE)</f>
        <v>9.59</v>
      </c>
      <c r="N1089" s="40">
        <f>VLOOKUP(L1089,'Stratification Schemes'!$J$2:$L$3,3,TRUE)</f>
        <v>10.42</v>
      </c>
      <c r="O1089" s="40">
        <f t="shared" si="121"/>
        <v>2</v>
      </c>
      <c r="P1089" s="40" t="s">
        <v>38</v>
      </c>
    </row>
    <row r="1090" spans="1:16" x14ac:dyDescent="0.25">
      <c r="A1090" s="59">
        <v>41129</v>
      </c>
      <c r="B1090" s="2">
        <v>0.10435185185185185</v>
      </c>
      <c r="C1090" s="33">
        <f t="shared" si="123"/>
        <v>41129.104351851849</v>
      </c>
      <c r="D1090" s="33">
        <f t="shared" ref="D1090:D1153" si="124">A1090+(1/24)*E1090</f>
        <v>41129.083333333336</v>
      </c>
      <c r="E1090" s="37">
        <f t="shared" ref="E1090:E1153" si="125">VALUE(TEXT(C1090,"hh"))</f>
        <v>2</v>
      </c>
      <c r="F1090" s="33">
        <f t="shared" ref="F1090:F1153" si="126">MROUND(C1090,0.125)</f>
        <v>41129.125</v>
      </c>
      <c r="G1090" s="39" t="s">
        <v>16</v>
      </c>
      <c r="H1090" s="57">
        <f t="shared" si="122"/>
        <v>1</v>
      </c>
      <c r="I1090" s="66">
        <v>5.77</v>
      </c>
      <c r="J1090" s="66">
        <v>56.2</v>
      </c>
      <c r="K1090" s="56">
        <v>1</v>
      </c>
      <c r="L1090" s="56">
        <v>2</v>
      </c>
      <c r="M1090" s="40">
        <f>VLOOKUP(L1090,'Stratification Schemes'!$J$2:$L$3,2,TRUE)</f>
        <v>9.59</v>
      </c>
      <c r="N1090" s="40">
        <f>VLOOKUP(L1090,'Stratification Schemes'!$J$2:$L$3,3,TRUE)</f>
        <v>10.42</v>
      </c>
      <c r="O1090" s="40">
        <f t="shared" ref="O1090:O1153" si="127">IF(AND(I1090&gt;M1090,I1090&lt;N1090),1*H1090,2*H1090)</f>
        <v>2</v>
      </c>
      <c r="P1090" s="40" t="s">
        <v>38</v>
      </c>
    </row>
    <row r="1091" spans="1:16" x14ac:dyDescent="0.25">
      <c r="A1091" s="59">
        <v>41129</v>
      </c>
      <c r="B1091" s="2">
        <v>0.10498842592592593</v>
      </c>
      <c r="C1091" s="33">
        <f t="shared" si="123"/>
        <v>41129.104988425926</v>
      </c>
      <c r="D1091" s="33">
        <f t="shared" si="124"/>
        <v>41129.083333333336</v>
      </c>
      <c r="E1091" s="37">
        <f t="shared" si="125"/>
        <v>2</v>
      </c>
      <c r="F1091" s="33">
        <f t="shared" si="126"/>
        <v>41129.125</v>
      </c>
      <c r="G1091" s="39" t="s">
        <v>16</v>
      </c>
      <c r="H1091" s="57">
        <f t="shared" ref="H1091:H1154" si="128">IF(G1091="Up", 1, -1)</f>
        <v>1</v>
      </c>
      <c r="I1091" s="66">
        <v>1.82</v>
      </c>
      <c r="J1091" s="66">
        <v>87.7</v>
      </c>
      <c r="K1091" s="56">
        <v>1</v>
      </c>
      <c r="L1091" s="56">
        <v>2</v>
      </c>
      <c r="M1091" s="40">
        <f>VLOOKUP(L1091,'Stratification Schemes'!$J$2:$L$3,2,TRUE)</f>
        <v>9.59</v>
      </c>
      <c r="N1091" s="40">
        <f>VLOOKUP(L1091,'Stratification Schemes'!$J$2:$L$3,3,TRUE)</f>
        <v>10.42</v>
      </c>
      <c r="O1091" s="40">
        <f t="shared" si="127"/>
        <v>2</v>
      </c>
      <c r="P1091" s="40" t="s">
        <v>38</v>
      </c>
    </row>
    <row r="1092" spans="1:16" x14ac:dyDescent="0.25">
      <c r="A1092" s="59">
        <v>41129</v>
      </c>
      <c r="B1092" s="2">
        <v>0.10631944444444445</v>
      </c>
      <c r="C1092" s="33">
        <f t="shared" si="123"/>
        <v>41129.106319444443</v>
      </c>
      <c r="D1092" s="33">
        <f t="shared" si="124"/>
        <v>41129.083333333336</v>
      </c>
      <c r="E1092" s="37">
        <f t="shared" si="125"/>
        <v>2</v>
      </c>
      <c r="F1092" s="33">
        <f t="shared" si="126"/>
        <v>41129.125</v>
      </c>
      <c r="G1092" s="39" t="s">
        <v>16</v>
      </c>
      <c r="H1092" s="57">
        <f t="shared" si="128"/>
        <v>1</v>
      </c>
      <c r="I1092" s="66">
        <v>2.42</v>
      </c>
      <c r="J1092" s="66">
        <v>93.9</v>
      </c>
      <c r="K1092" s="66">
        <v>1</v>
      </c>
      <c r="L1092" s="66">
        <v>2</v>
      </c>
      <c r="M1092" s="66">
        <f>VLOOKUP(L1092,'Stratification Schemes'!$J$2:$L$3,2,TRUE)</f>
        <v>9.59</v>
      </c>
      <c r="N1092" s="66">
        <f>VLOOKUP(L1092,'Stratification Schemes'!$J$2:$L$3,3,TRUE)</f>
        <v>10.42</v>
      </c>
      <c r="O1092" s="66">
        <f t="shared" si="127"/>
        <v>2</v>
      </c>
      <c r="P1092" s="66" t="s">
        <v>38</v>
      </c>
    </row>
    <row r="1093" spans="1:16" x14ac:dyDescent="0.25">
      <c r="A1093" s="59">
        <v>41129</v>
      </c>
      <c r="B1093" s="2">
        <v>0.11208333333333333</v>
      </c>
      <c r="C1093" s="33">
        <f t="shared" si="123"/>
        <v>41129.112083333333</v>
      </c>
      <c r="D1093" s="33">
        <f t="shared" si="124"/>
        <v>41129.083333333336</v>
      </c>
      <c r="E1093" s="37">
        <f t="shared" si="125"/>
        <v>2</v>
      </c>
      <c r="F1093" s="33">
        <f t="shared" si="126"/>
        <v>41129.125</v>
      </c>
      <c r="G1093" s="39" t="s">
        <v>16</v>
      </c>
      <c r="H1093" s="66">
        <f t="shared" si="128"/>
        <v>1</v>
      </c>
      <c r="I1093" s="66">
        <v>2.5499999999999998</v>
      </c>
      <c r="J1093" s="66">
        <v>105.9</v>
      </c>
      <c r="K1093" s="66">
        <v>1</v>
      </c>
      <c r="L1093" s="66">
        <v>2</v>
      </c>
      <c r="M1093" s="66">
        <f>VLOOKUP(L1093,'Stratification Schemes'!$J$2:$L$3,2,TRUE)</f>
        <v>9.59</v>
      </c>
      <c r="N1093" s="66">
        <f>VLOOKUP(L1093,'Stratification Schemes'!$J$2:$L$3,3,TRUE)</f>
        <v>10.42</v>
      </c>
      <c r="O1093" s="66">
        <f t="shared" si="127"/>
        <v>2</v>
      </c>
      <c r="P1093" s="66" t="s">
        <v>38</v>
      </c>
    </row>
    <row r="1094" spans="1:16" x14ac:dyDescent="0.25">
      <c r="A1094" s="59">
        <v>41129</v>
      </c>
      <c r="B1094" s="2">
        <v>0.12743055555555555</v>
      </c>
      <c r="C1094" s="33">
        <f t="shared" si="123"/>
        <v>41129.127430555556</v>
      </c>
      <c r="D1094" s="33">
        <f t="shared" si="124"/>
        <v>41129.125</v>
      </c>
      <c r="E1094" s="37">
        <f t="shared" si="125"/>
        <v>3</v>
      </c>
      <c r="F1094" s="33">
        <f t="shared" si="126"/>
        <v>41129.125</v>
      </c>
      <c r="G1094" s="39" t="s">
        <v>16</v>
      </c>
      <c r="H1094" s="57">
        <f t="shared" si="128"/>
        <v>1</v>
      </c>
      <c r="I1094" s="66">
        <v>3.02</v>
      </c>
      <c r="J1094" s="66">
        <v>95.2</v>
      </c>
      <c r="K1094" s="56">
        <v>1</v>
      </c>
      <c r="L1094" s="56">
        <v>2</v>
      </c>
      <c r="M1094" s="40">
        <f>VLOOKUP(L1094,'Stratification Schemes'!$J$2:$L$3,2,TRUE)</f>
        <v>9.59</v>
      </c>
      <c r="N1094" s="40">
        <f>VLOOKUP(L1094,'Stratification Schemes'!$J$2:$L$3,3,TRUE)</f>
        <v>10.42</v>
      </c>
      <c r="O1094" s="40">
        <f t="shared" si="127"/>
        <v>2</v>
      </c>
      <c r="P1094" s="40" t="s">
        <v>38</v>
      </c>
    </row>
    <row r="1095" spans="1:16" x14ac:dyDescent="0.25">
      <c r="A1095" s="59">
        <v>41129</v>
      </c>
      <c r="B1095" s="2">
        <v>0.16893518518518516</v>
      </c>
      <c r="C1095" s="33">
        <f t="shared" si="123"/>
        <v>41129.168935185182</v>
      </c>
      <c r="D1095" s="33">
        <f t="shared" si="124"/>
        <v>41129.166666666664</v>
      </c>
      <c r="E1095" s="37">
        <f t="shared" si="125"/>
        <v>4</v>
      </c>
      <c r="F1095" s="33">
        <f t="shared" si="126"/>
        <v>41129.125</v>
      </c>
      <c r="G1095" s="39" t="s">
        <v>16</v>
      </c>
      <c r="H1095" s="57">
        <f t="shared" si="128"/>
        <v>1</v>
      </c>
      <c r="I1095" s="66">
        <v>3.51</v>
      </c>
      <c r="J1095" s="66">
        <v>64.400000000000006</v>
      </c>
      <c r="K1095" s="56">
        <v>1</v>
      </c>
      <c r="L1095" s="56">
        <v>2</v>
      </c>
      <c r="M1095" s="40">
        <f>VLOOKUP(L1095,'Stratification Schemes'!$J$2:$L$3,2,TRUE)</f>
        <v>9.59</v>
      </c>
      <c r="N1095" s="40">
        <f>VLOOKUP(L1095,'Stratification Schemes'!$J$2:$L$3,3,TRUE)</f>
        <v>10.42</v>
      </c>
      <c r="O1095" s="40">
        <f t="shared" si="127"/>
        <v>2</v>
      </c>
      <c r="P1095" s="40" t="s">
        <v>38</v>
      </c>
    </row>
    <row r="1096" spans="1:16" x14ac:dyDescent="0.25">
      <c r="A1096" s="59">
        <v>41129</v>
      </c>
      <c r="B1096" s="2">
        <v>0.17681712962962962</v>
      </c>
      <c r="C1096" s="33">
        <f t="shared" si="123"/>
        <v>41129.176817129628</v>
      </c>
      <c r="D1096" s="33">
        <f t="shared" si="124"/>
        <v>41129.166666666664</v>
      </c>
      <c r="E1096" s="37">
        <f t="shared" si="125"/>
        <v>4</v>
      </c>
      <c r="F1096" s="33">
        <f t="shared" si="126"/>
        <v>41129.125</v>
      </c>
      <c r="G1096" s="39" t="s">
        <v>16</v>
      </c>
      <c r="H1096" s="57">
        <f t="shared" si="128"/>
        <v>1</v>
      </c>
      <c r="I1096" s="66">
        <v>2.38</v>
      </c>
      <c r="J1096" s="66">
        <v>69.2</v>
      </c>
      <c r="K1096" s="56">
        <v>1</v>
      </c>
      <c r="L1096" s="56">
        <v>2</v>
      </c>
      <c r="M1096" s="40">
        <f>VLOOKUP(L1096,'Stratification Schemes'!$J$2:$L$3,2,TRUE)</f>
        <v>9.59</v>
      </c>
      <c r="N1096" s="40">
        <f>VLOOKUP(L1096,'Stratification Schemes'!$J$2:$L$3,3,TRUE)</f>
        <v>10.42</v>
      </c>
      <c r="O1096" s="40">
        <f t="shared" si="127"/>
        <v>2</v>
      </c>
      <c r="P1096" s="40" t="s">
        <v>38</v>
      </c>
    </row>
    <row r="1097" spans="1:16" x14ac:dyDescent="0.25">
      <c r="A1097" s="59">
        <v>41129</v>
      </c>
      <c r="B1097" s="2">
        <v>0.18770833333333334</v>
      </c>
      <c r="C1097" s="33">
        <f t="shared" si="123"/>
        <v>41129.187708333331</v>
      </c>
      <c r="D1097" s="33">
        <f t="shared" si="124"/>
        <v>41129.166666666664</v>
      </c>
      <c r="E1097" s="37">
        <f t="shared" si="125"/>
        <v>4</v>
      </c>
      <c r="F1097" s="33">
        <f t="shared" si="126"/>
        <v>41129.25</v>
      </c>
      <c r="G1097" s="39" t="s">
        <v>16</v>
      </c>
      <c r="H1097" s="57">
        <f t="shared" si="128"/>
        <v>1</v>
      </c>
      <c r="I1097" s="66">
        <v>2.0299999999999998</v>
      </c>
      <c r="J1097" s="66">
        <v>94</v>
      </c>
      <c r="K1097" s="56">
        <v>1</v>
      </c>
      <c r="L1097" s="56">
        <v>2</v>
      </c>
      <c r="M1097" s="40">
        <f>VLOOKUP(L1097,'Stratification Schemes'!$J$2:$L$3,2,TRUE)</f>
        <v>9.59</v>
      </c>
      <c r="N1097" s="40">
        <f>VLOOKUP(L1097,'Stratification Schemes'!$J$2:$L$3,3,TRUE)</f>
        <v>10.42</v>
      </c>
      <c r="O1097" s="40">
        <f t="shared" si="127"/>
        <v>2</v>
      </c>
      <c r="P1097" s="40" t="s">
        <v>38</v>
      </c>
    </row>
    <row r="1098" spans="1:16" x14ac:dyDescent="0.25">
      <c r="A1098" s="59">
        <v>41129</v>
      </c>
      <c r="B1098" s="2">
        <v>0.19615740740740742</v>
      </c>
      <c r="C1098" s="33">
        <f t="shared" si="123"/>
        <v>41129.196157407408</v>
      </c>
      <c r="D1098" s="33">
        <f t="shared" si="124"/>
        <v>41129.166666666664</v>
      </c>
      <c r="E1098" s="37">
        <f t="shared" si="125"/>
        <v>4</v>
      </c>
      <c r="F1098" s="33">
        <f t="shared" si="126"/>
        <v>41129.25</v>
      </c>
      <c r="G1098" s="39" t="s">
        <v>16</v>
      </c>
      <c r="H1098" s="57">
        <f t="shared" si="128"/>
        <v>1</v>
      </c>
      <c r="I1098" s="66">
        <v>2.56</v>
      </c>
      <c r="J1098" s="66">
        <v>79.5</v>
      </c>
      <c r="K1098" s="56">
        <v>1</v>
      </c>
      <c r="L1098" s="56">
        <v>2</v>
      </c>
      <c r="M1098" s="40">
        <f>VLOOKUP(L1098,'Stratification Schemes'!$J$2:$L$3,2,TRUE)</f>
        <v>9.59</v>
      </c>
      <c r="N1098" s="40">
        <f>VLOOKUP(L1098,'Stratification Schemes'!$J$2:$L$3,3,TRUE)</f>
        <v>10.42</v>
      </c>
      <c r="O1098" s="40">
        <f t="shared" si="127"/>
        <v>2</v>
      </c>
      <c r="P1098" s="40" t="s">
        <v>38</v>
      </c>
    </row>
    <row r="1099" spans="1:16" x14ac:dyDescent="0.25">
      <c r="A1099" s="59">
        <v>41129</v>
      </c>
      <c r="B1099" s="2">
        <v>0.21392361111111111</v>
      </c>
      <c r="C1099" s="33">
        <f t="shared" si="123"/>
        <v>41129.213923611111</v>
      </c>
      <c r="D1099" s="33">
        <f t="shared" si="124"/>
        <v>41129.208333333336</v>
      </c>
      <c r="E1099" s="37">
        <f t="shared" si="125"/>
        <v>5</v>
      </c>
      <c r="F1099" s="33">
        <f t="shared" si="126"/>
        <v>41129.25</v>
      </c>
      <c r="G1099" s="39" t="s">
        <v>16</v>
      </c>
      <c r="H1099" s="57">
        <f t="shared" si="128"/>
        <v>1</v>
      </c>
      <c r="I1099" s="66">
        <v>6.55</v>
      </c>
      <c r="J1099" s="66">
        <v>50.9</v>
      </c>
      <c r="K1099" s="56">
        <v>1</v>
      </c>
      <c r="L1099" s="56">
        <v>2</v>
      </c>
      <c r="M1099" s="40">
        <f>VLOOKUP(L1099,'Stratification Schemes'!$J$2:$L$3,2,TRUE)</f>
        <v>9.59</v>
      </c>
      <c r="N1099" s="40">
        <f>VLOOKUP(L1099,'Stratification Schemes'!$J$2:$L$3,3,TRUE)</f>
        <v>10.42</v>
      </c>
      <c r="O1099" s="40">
        <f t="shared" si="127"/>
        <v>2</v>
      </c>
      <c r="P1099" s="40" t="s">
        <v>38</v>
      </c>
    </row>
    <row r="1100" spans="1:16" x14ac:dyDescent="0.25">
      <c r="A1100" s="59">
        <v>41129</v>
      </c>
      <c r="B1100" s="2">
        <v>0.25164351851851852</v>
      </c>
      <c r="C1100" s="33">
        <f t="shared" si="123"/>
        <v>41129.251643518517</v>
      </c>
      <c r="D1100" s="33">
        <f t="shared" si="124"/>
        <v>41129.25</v>
      </c>
      <c r="E1100" s="37">
        <f t="shared" si="125"/>
        <v>6</v>
      </c>
      <c r="F1100" s="33">
        <f t="shared" si="126"/>
        <v>41129.25</v>
      </c>
      <c r="G1100" s="39" t="s">
        <v>16</v>
      </c>
      <c r="H1100" s="57">
        <f t="shared" si="128"/>
        <v>1</v>
      </c>
      <c r="I1100" s="66">
        <v>2.17</v>
      </c>
      <c r="J1100" s="66">
        <v>103.9</v>
      </c>
      <c r="K1100" s="56">
        <v>1</v>
      </c>
      <c r="L1100" s="56">
        <v>2</v>
      </c>
      <c r="M1100" s="40">
        <f>VLOOKUP(L1100,'Stratification Schemes'!$J$2:$L$3,2,TRUE)</f>
        <v>9.59</v>
      </c>
      <c r="N1100" s="40">
        <f>VLOOKUP(L1100,'Stratification Schemes'!$J$2:$L$3,3,TRUE)</f>
        <v>10.42</v>
      </c>
      <c r="O1100" s="40">
        <f t="shared" si="127"/>
        <v>2</v>
      </c>
      <c r="P1100" s="40" t="s">
        <v>38</v>
      </c>
    </row>
    <row r="1101" spans="1:16" x14ac:dyDescent="0.25">
      <c r="A1101" s="59">
        <v>41129</v>
      </c>
      <c r="B1101" s="2">
        <v>0.25413194444444448</v>
      </c>
      <c r="C1101" s="33">
        <f t="shared" si="123"/>
        <v>41129.254131944443</v>
      </c>
      <c r="D1101" s="33">
        <f t="shared" si="124"/>
        <v>41129.25</v>
      </c>
      <c r="E1101" s="37">
        <f t="shared" si="125"/>
        <v>6</v>
      </c>
      <c r="F1101" s="33">
        <f t="shared" si="126"/>
        <v>41129.25</v>
      </c>
      <c r="G1101" s="39" t="s">
        <v>16</v>
      </c>
      <c r="H1101" s="57">
        <f t="shared" si="128"/>
        <v>1</v>
      </c>
      <c r="I1101" s="66">
        <v>1.91</v>
      </c>
      <c r="J1101" s="66">
        <v>97.9</v>
      </c>
      <c r="K1101" s="56">
        <v>1</v>
      </c>
      <c r="L1101" s="56">
        <v>2</v>
      </c>
      <c r="M1101" s="40">
        <f>VLOOKUP(L1101,'Stratification Schemes'!$J$2:$L$3,2,TRUE)</f>
        <v>9.59</v>
      </c>
      <c r="N1101" s="40">
        <f>VLOOKUP(L1101,'Stratification Schemes'!$J$2:$L$3,3,TRUE)</f>
        <v>10.42</v>
      </c>
      <c r="O1101" s="40">
        <f t="shared" si="127"/>
        <v>2</v>
      </c>
      <c r="P1101" s="40" t="s">
        <v>38</v>
      </c>
    </row>
    <row r="1102" spans="1:16" x14ac:dyDescent="0.25">
      <c r="A1102" s="59">
        <v>41129</v>
      </c>
      <c r="B1102" s="2">
        <v>0.27762731481481479</v>
      </c>
      <c r="C1102" s="33">
        <f t="shared" si="123"/>
        <v>41129.277627314812</v>
      </c>
      <c r="D1102" s="33">
        <f t="shared" si="124"/>
        <v>41129.25</v>
      </c>
      <c r="E1102" s="37">
        <f t="shared" si="125"/>
        <v>6</v>
      </c>
      <c r="F1102" s="33">
        <f t="shared" si="126"/>
        <v>41129.25</v>
      </c>
      <c r="G1102" s="39" t="s">
        <v>16</v>
      </c>
      <c r="H1102" s="57">
        <f t="shared" si="128"/>
        <v>1</v>
      </c>
      <c r="I1102" s="66">
        <v>2.56</v>
      </c>
      <c r="J1102" s="66">
        <v>75.900000000000006</v>
      </c>
      <c r="K1102" s="66">
        <v>1</v>
      </c>
      <c r="L1102" s="66">
        <v>2</v>
      </c>
      <c r="M1102" s="66">
        <f>VLOOKUP(L1102,'Stratification Schemes'!$J$2:$L$3,2,TRUE)</f>
        <v>9.59</v>
      </c>
      <c r="N1102" s="66">
        <f>VLOOKUP(L1102,'Stratification Schemes'!$J$2:$L$3,3,TRUE)</f>
        <v>10.42</v>
      </c>
      <c r="O1102" s="66">
        <f t="shared" si="127"/>
        <v>2</v>
      </c>
      <c r="P1102" s="66" t="s">
        <v>38</v>
      </c>
    </row>
    <row r="1103" spans="1:16" x14ac:dyDescent="0.25">
      <c r="A1103" s="59">
        <v>41129</v>
      </c>
      <c r="B1103" s="2">
        <v>0.30093750000000002</v>
      </c>
      <c r="C1103" s="33">
        <f t="shared" si="123"/>
        <v>41129.300937499997</v>
      </c>
      <c r="D1103" s="33">
        <f t="shared" si="124"/>
        <v>41129.291666666664</v>
      </c>
      <c r="E1103" s="37">
        <f t="shared" si="125"/>
        <v>7</v>
      </c>
      <c r="F1103" s="33">
        <f t="shared" si="126"/>
        <v>41129.25</v>
      </c>
      <c r="G1103" s="39" t="s">
        <v>16</v>
      </c>
      <c r="H1103" s="57">
        <f t="shared" si="128"/>
        <v>1</v>
      </c>
      <c r="I1103" s="66">
        <v>2.33</v>
      </c>
      <c r="J1103" s="66">
        <v>101.9</v>
      </c>
      <c r="K1103" s="66">
        <v>1</v>
      </c>
      <c r="L1103" s="66">
        <v>2</v>
      </c>
      <c r="M1103" s="66">
        <f>VLOOKUP(L1103,'Stratification Schemes'!$J$2:$L$3,2,TRUE)</f>
        <v>9.59</v>
      </c>
      <c r="N1103" s="66">
        <f>VLOOKUP(L1103,'Stratification Schemes'!$J$2:$L$3,3,TRUE)</f>
        <v>10.42</v>
      </c>
      <c r="O1103" s="66">
        <f t="shared" si="127"/>
        <v>2</v>
      </c>
      <c r="P1103" s="66" t="s">
        <v>38</v>
      </c>
    </row>
    <row r="1104" spans="1:16" x14ac:dyDescent="0.25">
      <c r="A1104" s="59">
        <v>41129</v>
      </c>
      <c r="B1104" s="2">
        <v>0.32245370370370369</v>
      </c>
      <c r="C1104" s="33">
        <f t="shared" si="123"/>
        <v>41129.322453703702</v>
      </c>
      <c r="D1104" s="33">
        <f t="shared" si="124"/>
        <v>41129.291666666664</v>
      </c>
      <c r="E1104" s="37">
        <f t="shared" si="125"/>
        <v>7</v>
      </c>
      <c r="F1104" s="33">
        <f t="shared" si="126"/>
        <v>41129.375</v>
      </c>
      <c r="G1104" s="39" t="s">
        <v>16</v>
      </c>
      <c r="H1104" s="57">
        <f t="shared" si="128"/>
        <v>1</v>
      </c>
      <c r="I1104" s="66">
        <v>2.76</v>
      </c>
      <c r="J1104" s="66">
        <v>64.5</v>
      </c>
      <c r="K1104" s="66">
        <v>1</v>
      </c>
      <c r="L1104" s="66">
        <v>2</v>
      </c>
      <c r="M1104" s="66">
        <f>VLOOKUP(L1104,'Stratification Schemes'!$J$2:$L$3,2,TRUE)</f>
        <v>9.59</v>
      </c>
      <c r="N1104" s="66">
        <f>VLOOKUP(L1104,'Stratification Schemes'!$J$2:$L$3,3,TRUE)</f>
        <v>10.42</v>
      </c>
      <c r="O1104" s="66">
        <f t="shared" si="127"/>
        <v>2</v>
      </c>
      <c r="P1104" s="66" t="s">
        <v>38</v>
      </c>
    </row>
    <row r="1105" spans="1:19" x14ac:dyDescent="0.25">
      <c r="A1105" s="59">
        <v>41129</v>
      </c>
      <c r="B1105" s="2">
        <v>0.40119212962962963</v>
      </c>
      <c r="C1105" s="33">
        <f t="shared" si="123"/>
        <v>41129.401192129626</v>
      </c>
      <c r="D1105" s="33">
        <f t="shared" si="124"/>
        <v>41129.375</v>
      </c>
      <c r="E1105" s="37">
        <f t="shared" si="125"/>
        <v>9</v>
      </c>
      <c r="F1105" s="33">
        <f t="shared" si="126"/>
        <v>41129.375</v>
      </c>
      <c r="G1105" s="39" t="s">
        <v>16</v>
      </c>
      <c r="H1105" s="57">
        <f t="shared" si="128"/>
        <v>1</v>
      </c>
      <c r="I1105" s="66">
        <v>2.77</v>
      </c>
      <c r="J1105" s="66">
        <v>108.1</v>
      </c>
      <c r="K1105" s="56">
        <v>1</v>
      </c>
      <c r="L1105" s="56">
        <v>2</v>
      </c>
      <c r="M1105" s="40">
        <f>VLOOKUP(L1105,'Stratification Schemes'!$J$2:$L$3,2,TRUE)</f>
        <v>9.59</v>
      </c>
      <c r="N1105" s="40">
        <f>VLOOKUP(L1105,'Stratification Schemes'!$J$2:$L$3,3,TRUE)</f>
        <v>10.42</v>
      </c>
      <c r="O1105" s="40">
        <f t="shared" si="127"/>
        <v>2</v>
      </c>
      <c r="P1105" s="40" t="s">
        <v>38</v>
      </c>
    </row>
    <row r="1106" spans="1:19" x14ac:dyDescent="0.25">
      <c r="A1106" s="59">
        <v>41129</v>
      </c>
      <c r="B1106" s="2">
        <v>0.40405092592592595</v>
      </c>
      <c r="C1106" s="33">
        <f t="shared" si="123"/>
        <v>41129.404050925928</v>
      </c>
      <c r="D1106" s="33">
        <f t="shared" si="124"/>
        <v>41129.375</v>
      </c>
      <c r="E1106" s="37">
        <f t="shared" si="125"/>
        <v>9</v>
      </c>
      <c r="F1106" s="33">
        <f t="shared" si="126"/>
        <v>41129.375</v>
      </c>
      <c r="G1106" s="39" t="s">
        <v>16</v>
      </c>
      <c r="H1106" s="57">
        <f t="shared" si="128"/>
        <v>1</v>
      </c>
      <c r="I1106" s="66">
        <v>3.82</v>
      </c>
      <c r="J1106" s="66">
        <v>66.099999999999994</v>
      </c>
      <c r="K1106" s="65">
        <v>1</v>
      </c>
      <c r="L1106" s="65">
        <v>2</v>
      </c>
      <c r="M1106" s="65">
        <f>VLOOKUP(L1106,'Stratification Schemes'!$J$2:$L$3,2,TRUE)</f>
        <v>9.59</v>
      </c>
      <c r="N1106" s="65">
        <f>VLOOKUP(L1106,'Stratification Schemes'!$J$2:$L$3,3,TRUE)</f>
        <v>10.42</v>
      </c>
      <c r="O1106" s="65">
        <f t="shared" si="127"/>
        <v>2</v>
      </c>
      <c r="P1106" s="65" t="s">
        <v>38</v>
      </c>
    </row>
    <row r="1107" spans="1:19" x14ac:dyDescent="0.25">
      <c r="A1107" s="59">
        <v>41129</v>
      </c>
      <c r="B1107" s="2">
        <v>0.46467592592592594</v>
      </c>
      <c r="C1107" s="33">
        <f t="shared" si="123"/>
        <v>41129.464675925927</v>
      </c>
      <c r="D1107" s="33">
        <f t="shared" si="124"/>
        <v>41129.458333333336</v>
      </c>
      <c r="E1107" s="37">
        <f t="shared" si="125"/>
        <v>11</v>
      </c>
      <c r="F1107" s="33">
        <f t="shared" si="126"/>
        <v>41129.5</v>
      </c>
      <c r="G1107" s="39" t="s">
        <v>16</v>
      </c>
      <c r="H1107" s="57">
        <f t="shared" si="128"/>
        <v>1</v>
      </c>
      <c r="I1107" s="66">
        <v>4.83</v>
      </c>
      <c r="J1107" s="66">
        <v>73.3</v>
      </c>
      <c r="K1107" s="65">
        <v>1</v>
      </c>
      <c r="L1107" s="65">
        <v>2</v>
      </c>
      <c r="M1107" s="65">
        <f>VLOOKUP(L1107,'Stratification Schemes'!$J$2:$L$3,2,TRUE)</f>
        <v>9.59</v>
      </c>
      <c r="N1107" s="65">
        <f>VLOOKUP(L1107,'Stratification Schemes'!$J$2:$L$3,3,TRUE)</f>
        <v>10.42</v>
      </c>
      <c r="O1107" s="65">
        <f t="shared" si="127"/>
        <v>2</v>
      </c>
      <c r="P1107" s="65" t="s">
        <v>38</v>
      </c>
    </row>
    <row r="1108" spans="1:19" x14ac:dyDescent="0.25">
      <c r="A1108" s="59">
        <v>41129</v>
      </c>
      <c r="B1108" s="2">
        <v>0.46644675925925921</v>
      </c>
      <c r="C1108" s="33">
        <f t="shared" ref="C1108:C1171" si="129">B1108+A1108</f>
        <v>41129.466446759259</v>
      </c>
      <c r="D1108" s="33">
        <f t="shared" si="124"/>
        <v>41129.458333333336</v>
      </c>
      <c r="E1108" s="37">
        <f t="shared" si="125"/>
        <v>11</v>
      </c>
      <c r="F1108" s="33">
        <f t="shared" si="126"/>
        <v>41129.5</v>
      </c>
      <c r="G1108" s="39" t="s">
        <v>16</v>
      </c>
      <c r="H1108" s="57">
        <f t="shared" si="128"/>
        <v>1</v>
      </c>
      <c r="I1108" s="66">
        <v>4.9800000000000004</v>
      </c>
      <c r="J1108" s="66">
        <v>76.400000000000006</v>
      </c>
      <c r="K1108" s="65">
        <v>1</v>
      </c>
      <c r="L1108" s="65">
        <v>2</v>
      </c>
      <c r="M1108" s="65">
        <f>VLOOKUP(L1108,'Stratification Schemes'!$J$2:$L$3,2,TRUE)</f>
        <v>9.59</v>
      </c>
      <c r="N1108" s="65">
        <f>VLOOKUP(L1108,'Stratification Schemes'!$J$2:$L$3,3,TRUE)</f>
        <v>10.42</v>
      </c>
      <c r="O1108" s="65">
        <f t="shared" si="127"/>
        <v>2</v>
      </c>
      <c r="P1108" s="65" t="s">
        <v>38</v>
      </c>
    </row>
    <row r="1109" spans="1:19" x14ac:dyDescent="0.25">
      <c r="A1109" s="59">
        <v>41129</v>
      </c>
      <c r="B1109" s="2">
        <v>0.48170138888888886</v>
      </c>
      <c r="C1109" s="33">
        <f t="shared" si="129"/>
        <v>41129.48170138889</v>
      </c>
      <c r="D1109" s="33">
        <f t="shared" si="124"/>
        <v>41129.458333333336</v>
      </c>
      <c r="E1109" s="37">
        <f t="shared" si="125"/>
        <v>11</v>
      </c>
      <c r="F1109" s="33">
        <f t="shared" si="126"/>
        <v>41129.5</v>
      </c>
      <c r="G1109" s="39" t="s">
        <v>16</v>
      </c>
      <c r="H1109" s="57">
        <f t="shared" si="128"/>
        <v>1</v>
      </c>
      <c r="I1109" s="66">
        <v>1.97</v>
      </c>
      <c r="J1109" s="66">
        <v>84.3</v>
      </c>
      <c r="K1109" s="65">
        <v>1</v>
      </c>
      <c r="L1109" s="65">
        <v>2</v>
      </c>
      <c r="M1109" s="65">
        <f>VLOOKUP(L1109,'Stratification Schemes'!$J$2:$L$3,2,TRUE)</f>
        <v>9.59</v>
      </c>
      <c r="N1109" s="65">
        <f>VLOOKUP(L1109,'Stratification Schemes'!$J$2:$L$3,3,TRUE)</f>
        <v>10.42</v>
      </c>
      <c r="O1109" s="65">
        <f t="shared" si="127"/>
        <v>2</v>
      </c>
      <c r="P1109" s="65" t="s">
        <v>38</v>
      </c>
    </row>
    <row r="1110" spans="1:19" x14ac:dyDescent="0.25">
      <c r="A1110" s="59">
        <v>41129</v>
      </c>
      <c r="B1110" s="2">
        <v>0.4848958333333333</v>
      </c>
      <c r="C1110" s="33">
        <f t="shared" si="129"/>
        <v>41129.484895833331</v>
      </c>
      <c r="D1110" s="33">
        <f t="shared" si="124"/>
        <v>41129.458333333336</v>
      </c>
      <c r="E1110" s="37">
        <f t="shared" si="125"/>
        <v>11</v>
      </c>
      <c r="F1110" s="33">
        <f t="shared" si="126"/>
        <v>41129.5</v>
      </c>
      <c r="G1110" s="39" t="s">
        <v>16</v>
      </c>
      <c r="H1110" s="57">
        <f t="shared" si="128"/>
        <v>1</v>
      </c>
      <c r="I1110" s="66">
        <v>2.2000000000000002</v>
      </c>
      <c r="J1110" s="66">
        <v>97</v>
      </c>
      <c r="K1110" s="65">
        <v>1</v>
      </c>
      <c r="L1110" s="65">
        <v>2</v>
      </c>
      <c r="M1110" s="65">
        <f>VLOOKUP(L1110,'Stratification Schemes'!$J$2:$L$3,2,TRUE)</f>
        <v>9.59</v>
      </c>
      <c r="N1110" s="65">
        <f>VLOOKUP(L1110,'Stratification Schemes'!$J$2:$L$3,3,TRUE)</f>
        <v>10.42</v>
      </c>
      <c r="O1110" s="65">
        <f t="shared" si="127"/>
        <v>2</v>
      </c>
      <c r="P1110" s="65" t="s">
        <v>38</v>
      </c>
    </row>
    <row r="1111" spans="1:19" x14ac:dyDescent="0.25">
      <c r="A1111" s="59">
        <v>41129</v>
      </c>
      <c r="B1111" s="2">
        <v>0.48549768518518516</v>
      </c>
      <c r="C1111" s="33">
        <f t="shared" si="129"/>
        <v>41129.485497685186</v>
      </c>
      <c r="D1111" s="33">
        <f t="shared" si="124"/>
        <v>41129.458333333336</v>
      </c>
      <c r="E1111" s="37">
        <f t="shared" si="125"/>
        <v>11</v>
      </c>
      <c r="F1111" s="33">
        <f t="shared" si="126"/>
        <v>41129.5</v>
      </c>
      <c r="G1111" s="39" t="s">
        <v>16</v>
      </c>
      <c r="H1111" s="57">
        <f t="shared" si="128"/>
        <v>1</v>
      </c>
      <c r="I1111" s="66">
        <v>2.1</v>
      </c>
      <c r="J1111" s="66">
        <v>99.8</v>
      </c>
      <c r="K1111" s="65">
        <v>1</v>
      </c>
      <c r="L1111" s="65">
        <v>2</v>
      </c>
      <c r="M1111" s="65">
        <f>VLOOKUP(L1111,'Stratification Schemes'!$J$2:$L$3,2,TRUE)</f>
        <v>9.59</v>
      </c>
      <c r="N1111" s="65">
        <f>VLOOKUP(L1111,'Stratification Schemes'!$J$2:$L$3,3,TRUE)</f>
        <v>10.42</v>
      </c>
      <c r="O1111" s="65">
        <f t="shared" si="127"/>
        <v>2</v>
      </c>
      <c r="P1111" s="65" t="s">
        <v>38</v>
      </c>
    </row>
    <row r="1112" spans="1:19" x14ac:dyDescent="0.25">
      <c r="A1112" s="59">
        <v>41129</v>
      </c>
      <c r="B1112" s="2">
        <v>0.48579861111111106</v>
      </c>
      <c r="C1112" s="33">
        <f t="shared" si="129"/>
        <v>41129.485798611109</v>
      </c>
      <c r="D1112" s="33">
        <f t="shared" si="124"/>
        <v>41129.458333333336</v>
      </c>
      <c r="E1112" s="37">
        <f t="shared" si="125"/>
        <v>11</v>
      </c>
      <c r="F1112" s="33">
        <f t="shared" si="126"/>
        <v>41129.5</v>
      </c>
      <c r="G1112" s="39" t="s">
        <v>16</v>
      </c>
      <c r="H1112" s="57">
        <f t="shared" si="128"/>
        <v>1</v>
      </c>
      <c r="I1112" s="66">
        <v>2.54</v>
      </c>
      <c r="J1112" s="66">
        <v>81.3</v>
      </c>
      <c r="K1112" s="65">
        <v>1</v>
      </c>
      <c r="L1112" s="65">
        <v>2</v>
      </c>
      <c r="M1112" s="65">
        <f>VLOOKUP(L1112,'Stratification Schemes'!$J$2:$L$3,2,TRUE)</f>
        <v>9.59</v>
      </c>
      <c r="N1112" s="65">
        <f>VLOOKUP(L1112,'Stratification Schemes'!$J$2:$L$3,3,TRUE)</f>
        <v>10.42</v>
      </c>
      <c r="O1112" s="65">
        <f t="shared" si="127"/>
        <v>2</v>
      </c>
      <c r="P1112" s="65" t="s">
        <v>38</v>
      </c>
    </row>
    <row r="1113" spans="1:19" customFormat="1" x14ac:dyDescent="0.25">
      <c r="A1113" s="59">
        <v>41129</v>
      </c>
      <c r="B1113" s="2">
        <v>0.52638888888888891</v>
      </c>
      <c r="C1113" s="33">
        <f t="shared" si="129"/>
        <v>41129.526388888888</v>
      </c>
      <c r="D1113" s="33">
        <f t="shared" si="124"/>
        <v>41129.5</v>
      </c>
      <c r="E1113" s="37">
        <f t="shared" si="125"/>
        <v>12</v>
      </c>
      <c r="F1113" s="33">
        <f t="shared" si="126"/>
        <v>41129.5</v>
      </c>
      <c r="G1113" s="39" t="s">
        <v>16</v>
      </c>
      <c r="H1113" s="66">
        <f t="shared" si="128"/>
        <v>1</v>
      </c>
      <c r="I1113" s="66">
        <v>2</v>
      </c>
      <c r="J1113" s="66">
        <v>93.6</v>
      </c>
      <c r="K1113" s="66">
        <v>1</v>
      </c>
      <c r="L1113" s="66">
        <v>2</v>
      </c>
      <c r="M1113" s="66">
        <f>VLOOKUP(L1113,'Stratification Schemes'!$J$2:$L$3,2,TRUE)</f>
        <v>9.59</v>
      </c>
      <c r="N1113" s="66">
        <f>VLOOKUP(L1113,'Stratification Schemes'!$J$2:$L$3,3,TRUE)</f>
        <v>10.42</v>
      </c>
      <c r="O1113" s="66">
        <f t="shared" si="127"/>
        <v>2</v>
      </c>
      <c r="P1113" s="66" t="s">
        <v>38</v>
      </c>
      <c r="Q1113" s="66"/>
      <c r="R1113" s="66"/>
      <c r="S1113" s="66"/>
    </row>
    <row r="1114" spans="1:19" customFormat="1" x14ac:dyDescent="0.25">
      <c r="A1114" s="59">
        <v>41129</v>
      </c>
      <c r="B1114" s="2">
        <v>0.52741898148148147</v>
      </c>
      <c r="C1114" s="33">
        <f t="shared" si="129"/>
        <v>41129.527418981481</v>
      </c>
      <c r="D1114" s="33">
        <f t="shared" si="124"/>
        <v>41129.5</v>
      </c>
      <c r="E1114" s="37">
        <f t="shared" si="125"/>
        <v>12</v>
      </c>
      <c r="F1114" s="33">
        <f t="shared" si="126"/>
        <v>41129.5</v>
      </c>
      <c r="G1114" s="39" t="s">
        <v>16</v>
      </c>
      <c r="H1114" s="66">
        <f t="shared" si="128"/>
        <v>1</v>
      </c>
      <c r="I1114" s="66">
        <v>2.09</v>
      </c>
      <c r="J1114" s="66">
        <v>98.8</v>
      </c>
      <c r="K1114" s="66">
        <v>1</v>
      </c>
      <c r="L1114" s="66">
        <v>2</v>
      </c>
      <c r="M1114" s="66">
        <f>VLOOKUP(L1114,'Stratification Schemes'!$J$2:$L$3,2,TRUE)</f>
        <v>9.59</v>
      </c>
      <c r="N1114" s="66">
        <f>VLOOKUP(L1114,'Stratification Schemes'!$J$2:$L$3,3,TRUE)</f>
        <v>10.42</v>
      </c>
      <c r="O1114" s="66">
        <f t="shared" si="127"/>
        <v>2</v>
      </c>
      <c r="P1114" s="66" t="s">
        <v>38</v>
      </c>
      <c r="Q1114" s="66"/>
      <c r="R1114" s="66"/>
      <c r="S1114" s="66"/>
    </row>
    <row r="1115" spans="1:19" customFormat="1" x14ac:dyDescent="0.25">
      <c r="A1115" s="59">
        <v>41129</v>
      </c>
      <c r="B1115" s="2">
        <v>0.52906249999999999</v>
      </c>
      <c r="C1115" s="33">
        <f t="shared" si="129"/>
        <v>41129.529062499998</v>
      </c>
      <c r="D1115" s="33">
        <f t="shared" si="124"/>
        <v>41129.5</v>
      </c>
      <c r="E1115" s="37">
        <f t="shared" si="125"/>
        <v>12</v>
      </c>
      <c r="F1115" s="33">
        <f t="shared" si="126"/>
        <v>41129.5</v>
      </c>
      <c r="G1115" s="39" t="s">
        <v>16</v>
      </c>
      <c r="H1115" s="66">
        <f t="shared" si="128"/>
        <v>1</v>
      </c>
      <c r="I1115" s="66">
        <v>7.56</v>
      </c>
      <c r="J1115" s="66">
        <v>93.9</v>
      </c>
      <c r="K1115" s="66">
        <v>1</v>
      </c>
      <c r="L1115" s="66">
        <v>2</v>
      </c>
      <c r="M1115" s="66">
        <f>VLOOKUP(L1115,'Stratification Schemes'!$J$2:$L$3,2,TRUE)</f>
        <v>9.59</v>
      </c>
      <c r="N1115" s="66">
        <f>VLOOKUP(L1115,'Stratification Schemes'!$J$2:$L$3,3,TRUE)</f>
        <v>10.42</v>
      </c>
      <c r="O1115" s="66">
        <f t="shared" si="127"/>
        <v>2</v>
      </c>
      <c r="P1115" s="66" t="s">
        <v>38</v>
      </c>
      <c r="Q1115" s="66"/>
      <c r="R1115" s="66"/>
      <c r="S1115" s="66"/>
    </row>
    <row r="1116" spans="1:19" customFormat="1" x14ac:dyDescent="0.25">
      <c r="A1116" s="59">
        <v>41129</v>
      </c>
      <c r="B1116" s="2">
        <v>0.52943287037037035</v>
      </c>
      <c r="C1116" s="33">
        <f t="shared" si="129"/>
        <v>41129.529432870368</v>
      </c>
      <c r="D1116" s="33">
        <f t="shared" si="124"/>
        <v>41129.5</v>
      </c>
      <c r="E1116" s="37">
        <f t="shared" si="125"/>
        <v>12</v>
      </c>
      <c r="F1116" s="33">
        <f t="shared" si="126"/>
        <v>41129.5</v>
      </c>
      <c r="G1116" s="39" t="s">
        <v>16</v>
      </c>
      <c r="H1116" s="66">
        <f t="shared" si="128"/>
        <v>1</v>
      </c>
      <c r="I1116" s="66">
        <v>6.91</v>
      </c>
      <c r="J1116" s="66">
        <v>67.599999999999994</v>
      </c>
      <c r="K1116" s="66">
        <v>1</v>
      </c>
      <c r="L1116" s="66">
        <v>2</v>
      </c>
      <c r="M1116" s="66">
        <f>VLOOKUP(L1116,'Stratification Schemes'!$J$2:$L$3,2,TRUE)</f>
        <v>9.59</v>
      </c>
      <c r="N1116" s="66">
        <f>VLOOKUP(L1116,'Stratification Schemes'!$J$2:$L$3,3,TRUE)</f>
        <v>10.42</v>
      </c>
      <c r="O1116" s="66">
        <f t="shared" si="127"/>
        <v>2</v>
      </c>
      <c r="P1116" s="66" t="s">
        <v>38</v>
      </c>
      <c r="Q1116" s="66"/>
      <c r="R1116" s="66"/>
      <c r="S1116" s="66"/>
    </row>
    <row r="1117" spans="1:19" customFormat="1" x14ac:dyDescent="0.25">
      <c r="A1117" s="59">
        <v>41129</v>
      </c>
      <c r="B1117" s="2">
        <v>0.54310185185185189</v>
      </c>
      <c r="C1117" s="33">
        <f t="shared" si="129"/>
        <v>41129.54310185185</v>
      </c>
      <c r="D1117" s="33">
        <f t="shared" si="124"/>
        <v>41129.541666666664</v>
      </c>
      <c r="E1117" s="37">
        <f t="shared" si="125"/>
        <v>13</v>
      </c>
      <c r="F1117" s="33">
        <f t="shared" si="126"/>
        <v>41129.5</v>
      </c>
      <c r="G1117" s="39" t="s">
        <v>16</v>
      </c>
      <c r="H1117" s="66">
        <f t="shared" si="128"/>
        <v>1</v>
      </c>
      <c r="I1117" s="66">
        <v>1.94</v>
      </c>
      <c r="J1117" s="66">
        <v>98.7</v>
      </c>
      <c r="K1117" s="66">
        <v>1</v>
      </c>
      <c r="L1117" s="66">
        <v>2</v>
      </c>
      <c r="M1117" s="66">
        <f>VLOOKUP(L1117,'Stratification Schemes'!$J$2:$L$3,2,TRUE)</f>
        <v>9.59</v>
      </c>
      <c r="N1117" s="66">
        <f>VLOOKUP(L1117,'Stratification Schemes'!$J$2:$L$3,3,TRUE)</f>
        <v>10.42</v>
      </c>
      <c r="O1117" s="66">
        <f t="shared" si="127"/>
        <v>2</v>
      </c>
      <c r="P1117" s="66" t="s">
        <v>38</v>
      </c>
    </row>
    <row r="1118" spans="1:19" customFormat="1" x14ac:dyDescent="0.25">
      <c r="A1118" s="59">
        <v>41129</v>
      </c>
      <c r="B1118" s="2">
        <v>0.54369212962962965</v>
      </c>
      <c r="C1118" s="33">
        <f t="shared" si="129"/>
        <v>41129.543692129628</v>
      </c>
      <c r="D1118" s="33">
        <f t="shared" si="124"/>
        <v>41129.541666666664</v>
      </c>
      <c r="E1118" s="37">
        <f t="shared" si="125"/>
        <v>13</v>
      </c>
      <c r="F1118" s="33">
        <f t="shared" si="126"/>
        <v>41129.5</v>
      </c>
      <c r="G1118" s="39" t="s">
        <v>16</v>
      </c>
      <c r="H1118" s="66">
        <f t="shared" si="128"/>
        <v>1</v>
      </c>
      <c r="I1118" s="66">
        <v>1.97</v>
      </c>
      <c r="J1118" s="66">
        <v>83.5</v>
      </c>
      <c r="K1118" s="66">
        <v>1</v>
      </c>
      <c r="L1118" s="66">
        <v>2</v>
      </c>
      <c r="M1118" s="66">
        <f>VLOOKUP(L1118,'Stratification Schemes'!$J$2:$L$3,2,TRUE)</f>
        <v>9.59</v>
      </c>
      <c r="N1118" s="66">
        <f>VLOOKUP(L1118,'Stratification Schemes'!$J$2:$L$3,3,TRUE)</f>
        <v>10.42</v>
      </c>
      <c r="O1118" s="66">
        <f t="shared" si="127"/>
        <v>2</v>
      </c>
      <c r="P1118" s="66" t="s">
        <v>38</v>
      </c>
      <c r="Q1118" s="66"/>
      <c r="R1118" s="66"/>
      <c r="S1118" s="66"/>
    </row>
    <row r="1119" spans="1:19" customFormat="1" x14ac:dyDescent="0.25">
      <c r="A1119" s="59">
        <v>41129</v>
      </c>
      <c r="B1119" s="2">
        <v>0.5446064814814815</v>
      </c>
      <c r="C1119" s="33">
        <f t="shared" si="129"/>
        <v>41129.544606481482</v>
      </c>
      <c r="D1119" s="33">
        <f t="shared" si="124"/>
        <v>41129.541666666664</v>
      </c>
      <c r="E1119" s="37">
        <f t="shared" si="125"/>
        <v>13</v>
      </c>
      <c r="F1119" s="33">
        <f t="shared" si="126"/>
        <v>41129.5</v>
      </c>
      <c r="G1119" s="39" t="s">
        <v>16</v>
      </c>
      <c r="H1119" s="66">
        <f t="shared" si="128"/>
        <v>1</v>
      </c>
      <c r="I1119" s="66">
        <v>2.35</v>
      </c>
      <c r="J1119" s="66">
        <v>87.6</v>
      </c>
      <c r="K1119" s="66">
        <v>1</v>
      </c>
      <c r="L1119" s="66">
        <v>2</v>
      </c>
      <c r="M1119" s="66">
        <f>VLOOKUP(L1119,'Stratification Schemes'!$J$2:$L$3,2,TRUE)</f>
        <v>9.59</v>
      </c>
      <c r="N1119" s="66">
        <f>VLOOKUP(L1119,'Stratification Schemes'!$J$2:$L$3,3,TRUE)</f>
        <v>10.42</v>
      </c>
      <c r="O1119" s="66">
        <f t="shared" si="127"/>
        <v>2</v>
      </c>
      <c r="P1119" s="66" t="s">
        <v>38</v>
      </c>
      <c r="Q1119" s="66"/>
      <c r="R1119" s="66"/>
      <c r="S1119" s="66"/>
    </row>
    <row r="1120" spans="1:19" customFormat="1" x14ac:dyDescent="0.25">
      <c r="A1120" s="59">
        <v>41129</v>
      </c>
      <c r="B1120" s="2">
        <v>0.54518518518518522</v>
      </c>
      <c r="C1120" s="33">
        <f t="shared" si="129"/>
        <v>41129.545185185183</v>
      </c>
      <c r="D1120" s="33">
        <f t="shared" si="124"/>
        <v>41129.541666666664</v>
      </c>
      <c r="E1120" s="37">
        <f t="shared" si="125"/>
        <v>13</v>
      </c>
      <c r="F1120" s="33">
        <f t="shared" si="126"/>
        <v>41129.5</v>
      </c>
      <c r="G1120" s="39" t="s">
        <v>16</v>
      </c>
      <c r="H1120" s="66">
        <f t="shared" si="128"/>
        <v>1</v>
      </c>
      <c r="I1120" s="66">
        <v>2.16</v>
      </c>
      <c r="J1120" s="66">
        <v>84.8</v>
      </c>
      <c r="K1120" s="66">
        <v>1</v>
      </c>
      <c r="L1120" s="66">
        <v>2</v>
      </c>
      <c r="M1120" s="66">
        <f>VLOOKUP(L1120,'Stratification Schemes'!$J$2:$L$3,2,TRUE)</f>
        <v>9.59</v>
      </c>
      <c r="N1120" s="66">
        <f>VLOOKUP(L1120,'Stratification Schemes'!$J$2:$L$3,3,TRUE)</f>
        <v>10.42</v>
      </c>
      <c r="O1120" s="66">
        <f t="shared" si="127"/>
        <v>2</v>
      </c>
      <c r="P1120" s="66" t="s">
        <v>38</v>
      </c>
      <c r="Q1120" s="66"/>
      <c r="R1120" s="66"/>
      <c r="S1120" s="66"/>
    </row>
    <row r="1121" spans="1:19" customFormat="1" x14ac:dyDescent="0.25">
      <c r="A1121" s="59">
        <v>41129</v>
      </c>
      <c r="B1121" s="2">
        <v>0.54616898148148152</v>
      </c>
      <c r="C1121" s="33">
        <f t="shared" si="129"/>
        <v>41129.546168981484</v>
      </c>
      <c r="D1121" s="33">
        <f t="shared" si="124"/>
        <v>41129.541666666664</v>
      </c>
      <c r="E1121" s="37">
        <f t="shared" si="125"/>
        <v>13</v>
      </c>
      <c r="F1121" s="33">
        <f t="shared" si="126"/>
        <v>41129.5</v>
      </c>
      <c r="G1121" s="39" t="s">
        <v>16</v>
      </c>
      <c r="H1121" s="66">
        <f t="shared" si="128"/>
        <v>1</v>
      </c>
      <c r="I1121" s="66">
        <v>2.11</v>
      </c>
      <c r="J1121" s="66">
        <v>98.4</v>
      </c>
      <c r="K1121" s="66">
        <v>1</v>
      </c>
      <c r="L1121" s="66">
        <v>2</v>
      </c>
      <c r="M1121" s="66">
        <f>VLOOKUP(L1121,'Stratification Schemes'!$J$2:$L$3,2,TRUE)</f>
        <v>9.59</v>
      </c>
      <c r="N1121" s="66">
        <f>VLOOKUP(L1121,'Stratification Schemes'!$J$2:$L$3,3,TRUE)</f>
        <v>10.42</v>
      </c>
      <c r="O1121" s="66">
        <f t="shared" si="127"/>
        <v>2</v>
      </c>
      <c r="P1121" s="66" t="s">
        <v>38</v>
      </c>
    </row>
    <row r="1122" spans="1:19" customFormat="1" x14ac:dyDescent="0.25">
      <c r="A1122" s="59">
        <v>41129</v>
      </c>
      <c r="B1122" s="2">
        <v>0.54679398148148151</v>
      </c>
      <c r="C1122" s="33">
        <f t="shared" si="129"/>
        <v>41129.546793981484</v>
      </c>
      <c r="D1122" s="33">
        <f t="shared" si="124"/>
        <v>41129.541666666664</v>
      </c>
      <c r="E1122" s="37">
        <f t="shared" si="125"/>
        <v>13</v>
      </c>
      <c r="F1122" s="33">
        <f t="shared" si="126"/>
        <v>41129.5</v>
      </c>
      <c r="G1122" s="39" t="s">
        <v>16</v>
      </c>
      <c r="H1122" s="66">
        <f t="shared" si="128"/>
        <v>1</v>
      </c>
      <c r="I1122" s="66">
        <v>1.61</v>
      </c>
      <c r="J1122" s="66">
        <v>97.3</v>
      </c>
      <c r="K1122" s="66">
        <v>1</v>
      </c>
      <c r="L1122" s="66">
        <v>2</v>
      </c>
      <c r="M1122" s="66">
        <f>VLOOKUP(L1122,'Stratification Schemes'!$J$2:$L$3,2,TRUE)</f>
        <v>9.59</v>
      </c>
      <c r="N1122" s="66">
        <f>VLOOKUP(L1122,'Stratification Schemes'!$J$2:$L$3,3,TRUE)</f>
        <v>10.42</v>
      </c>
      <c r="O1122" s="66">
        <f t="shared" si="127"/>
        <v>2</v>
      </c>
      <c r="P1122" s="66" t="s">
        <v>38</v>
      </c>
      <c r="Q1122" s="66"/>
      <c r="R1122" s="66"/>
      <c r="S1122" s="66"/>
    </row>
    <row r="1123" spans="1:19" customFormat="1" x14ac:dyDescent="0.25">
      <c r="A1123" s="59">
        <v>41129</v>
      </c>
      <c r="B1123" s="2">
        <v>0.55002314814814812</v>
      </c>
      <c r="C1123" s="33">
        <f t="shared" si="129"/>
        <v>41129.550023148149</v>
      </c>
      <c r="D1123" s="33">
        <f t="shared" si="124"/>
        <v>41129.541666666664</v>
      </c>
      <c r="E1123" s="37">
        <f t="shared" si="125"/>
        <v>13</v>
      </c>
      <c r="F1123" s="33">
        <f t="shared" si="126"/>
        <v>41129.5</v>
      </c>
      <c r="G1123" s="39" t="s">
        <v>16</v>
      </c>
      <c r="H1123" s="66">
        <f t="shared" si="128"/>
        <v>1</v>
      </c>
      <c r="I1123" s="66">
        <v>1.96</v>
      </c>
      <c r="J1123" s="66">
        <v>79.2</v>
      </c>
      <c r="K1123" s="66">
        <v>1</v>
      </c>
      <c r="L1123" s="66">
        <v>2</v>
      </c>
      <c r="M1123" s="66">
        <f>VLOOKUP(L1123,'Stratification Schemes'!$J$2:$L$3,2,TRUE)</f>
        <v>9.59</v>
      </c>
      <c r="N1123" s="66">
        <f>VLOOKUP(L1123,'Stratification Schemes'!$J$2:$L$3,3,TRUE)</f>
        <v>10.42</v>
      </c>
      <c r="O1123" s="66">
        <f t="shared" si="127"/>
        <v>2</v>
      </c>
      <c r="P1123" s="66" t="s">
        <v>38</v>
      </c>
      <c r="Q1123" s="66"/>
      <c r="R1123" s="66"/>
      <c r="S1123" s="66"/>
    </row>
    <row r="1124" spans="1:19" customFormat="1" x14ac:dyDescent="0.25">
      <c r="A1124" s="59">
        <v>41129</v>
      </c>
      <c r="B1124" s="2">
        <v>0.55011574074074077</v>
      </c>
      <c r="C1124" s="33">
        <f t="shared" si="129"/>
        <v>41129.550115740742</v>
      </c>
      <c r="D1124" s="33">
        <f t="shared" si="124"/>
        <v>41129.541666666664</v>
      </c>
      <c r="E1124" s="37">
        <f t="shared" si="125"/>
        <v>13</v>
      </c>
      <c r="F1124" s="33">
        <f t="shared" si="126"/>
        <v>41129.5</v>
      </c>
      <c r="G1124" s="39" t="s">
        <v>16</v>
      </c>
      <c r="H1124" s="66">
        <f t="shared" si="128"/>
        <v>1</v>
      </c>
      <c r="I1124" s="66">
        <v>2.2400000000000002</v>
      </c>
      <c r="J1124" s="66">
        <v>75.7</v>
      </c>
      <c r="K1124" s="66">
        <v>1</v>
      </c>
      <c r="L1124" s="66">
        <v>2</v>
      </c>
      <c r="M1124" s="66">
        <f>VLOOKUP(L1124,'Stratification Schemes'!$J$2:$L$3,2,TRUE)</f>
        <v>9.59</v>
      </c>
      <c r="N1124" s="66">
        <f>VLOOKUP(L1124,'Stratification Schemes'!$J$2:$L$3,3,TRUE)</f>
        <v>10.42</v>
      </c>
      <c r="O1124" s="66">
        <f t="shared" si="127"/>
        <v>2</v>
      </c>
      <c r="P1124" s="66" t="s">
        <v>38</v>
      </c>
      <c r="Q1124" s="66"/>
      <c r="R1124" s="66"/>
      <c r="S1124" s="66"/>
    </row>
    <row r="1125" spans="1:19" customFormat="1" x14ac:dyDescent="0.25">
      <c r="A1125" s="59">
        <v>41129</v>
      </c>
      <c r="B1125" s="2">
        <v>0.56315972222222221</v>
      </c>
      <c r="C1125" s="33">
        <f t="shared" si="129"/>
        <v>41129.563159722224</v>
      </c>
      <c r="D1125" s="33">
        <f t="shared" si="124"/>
        <v>41129.541666666664</v>
      </c>
      <c r="E1125" s="37">
        <f t="shared" si="125"/>
        <v>13</v>
      </c>
      <c r="F1125" s="33">
        <f t="shared" si="126"/>
        <v>41129.625</v>
      </c>
      <c r="G1125" s="39" t="s">
        <v>16</v>
      </c>
      <c r="H1125" s="66">
        <f t="shared" si="128"/>
        <v>1</v>
      </c>
      <c r="I1125" s="66">
        <v>6.69</v>
      </c>
      <c r="J1125" s="66">
        <v>68.900000000000006</v>
      </c>
      <c r="K1125" s="66">
        <v>1</v>
      </c>
      <c r="L1125" s="66">
        <v>2</v>
      </c>
      <c r="M1125" s="66">
        <f>VLOOKUP(L1125,'Stratification Schemes'!$J$2:$L$3,2,TRUE)</f>
        <v>9.59</v>
      </c>
      <c r="N1125" s="66">
        <f>VLOOKUP(L1125,'Stratification Schemes'!$J$2:$L$3,3,TRUE)</f>
        <v>10.42</v>
      </c>
      <c r="O1125" s="66">
        <f t="shared" si="127"/>
        <v>2</v>
      </c>
      <c r="P1125" s="66" t="s">
        <v>38</v>
      </c>
      <c r="Q1125" s="66"/>
      <c r="R1125" s="66"/>
      <c r="S1125" s="66"/>
    </row>
    <row r="1126" spans="1:19" customFormat="1" x14ac:dyDescent="0.25">
      <c r="A1126" s="59">
        <v>41129</v>
      </c>
      <c r="B1126" s="2">
        <v>0.57223379629629634</v>
      </c>
      <c r="C1126" s="33">
        <f t="shared" si="129"/>
        <v>41129.572233796294</v>
      </c>
      <c r="D1126" s="33">
        <f t="shared" si="124"/>
        <v>41129.541666666664</v>
      </c>
      <c r="E1126" s="37">
        <f t="shared" si="125"/>
        <v>13</v>
      </c>
      <c r="F1126" s="33">
        <f t="shared" si="126"/>
        <v>41129.625</v>
      </c>
      <c r="G1126" s="39" t="s">
        <v>16</v>
      </c>
      <c r="H1126" s="66">
        <f t="shared" si="128"/>
        <v>1</v>
      </c>
      <c r="I1126" s="66">
        <v>1.83</v>
      </c>
      <c r="J1126" s="66">
        <v>84.5</v>
      </c>
      <c r="K1126" s="66">
        <v>1</v>
      </c>
      <c r="L1126" s="66">
        <v>2</v>
      </c>
      <c r="M1126" s="66">
        <f>VLOOKUP(L1126,'Stratification Schemes'!$J$2:$L$3,2,TRUE)</f>
        <v>9.59</v>
      </c>
      <c r="N1126" s="66">
        <f>VLOOKUP(L1126,'Stratification Schemes'!$J$2:$L$3,3,TRUE)</f>
        <v>10.42</v>
      </c>
      <c r="O1126" s="66">
        <f t="shared" si="127"/>
        <v>2</v>
      </c>
      <c r="P1126" s="66" t="s">
        <v>38</v>
      </c>
      <c r="Q1126" s="66"/>
      <c r="R1126" s="66"/>
      <c r="S1126" s="66"/>
    </row>
    <row r="1127" spans="1:19" customFormat="1" x14ac:dyDescent="0.25">
      <c r="A1127" s="59">
        <v>41129</v>
      </c>
      <c r="B1127" s="2">
        <v>0.5892708333333333</v>
      </c>
      <c r="C1127" s="33">
        <f t="shared" si="129"/>
        <v>41129.589270833334</v>
      </c>
      <c r="D1127" s="33">
        <f t="shared" si="124"/>
        <v>41129.583333333336</v>
      </c>
      <c r="E1127" s="37">
        <f t="shared" si="125"/>
        <v>14</v>
      </c>
      <c r="F1127" s="33">
        <f t="shared" si="126"/>
        <v>41129.625</v>
      </c>
      <c r="G1127" s="39" t="s">
        <v>16</v>
      </c>
      <c r="H1127" s="66">
        <f t="shared" si="128"/>
        <v>1</v>
      </c>
      <c r="I1127" s="66">
        <v>2.7</v>
      </c>
      <c r="J1127" s="66">
        <v>95.2</v>
      </c>
      <c r="K1127" s="66">
        <v>1</v>
      </c>
      <c r="L1127" s="66">
        <v>2</v>
      </c>
      <c r="M1127" s="66">
        <f>VLOOKUP(L1127,'Stratification Schemes'!$J$2:$L$3,2,TRUE)</f>
        <v>9.59</v>
      </c>
      <c r="N1127" s="66">
        <f>VLOOKUP(L1127,'Stratification Schemes'!$J$2:$L$3,3,TRUE)</f>
        <v>10.42</v>
      </c>
      <c r="O1127" s="66">
        <f t="shared" si="127"/>
        <v>2</v>
      </c>
      <c r="P1127" s="66" t="s">
        <v>38</v>
      </c>
      <c r="Q1127" s="66"/>
      <c r="R1127" s="66"/>
      <c r="S1127" s="66"/>
    </row>
    <row r="1128" spans="1:19" customFormat="1" x14ac:dyDescent="0.25">
      <c r="A1128" s="59">
        <v>41129</v>
      </c>
      <c r="B1128" s="2">
        <v>0.60670138888888892</v>
      </c>
      <c r="C1128" s="33">
        <f t="shared" si="129"/>
        <v>41129.60670138889</v>
      </c>
      <c r="D1128" s="33">
        <f t="shared" si="124"/>
        <v>41129.583333333336</v>
      </c>
      <c r="E1128" s="37">
        <f t="shared" si="125"/>
        <v>14</v>
      </c>
      <c r="F1128" s="33">
        <f t="shared" si="126"/>
        <v>41129.625</v>
      </c>
      <c r="G1128" s="39" t="s">
        <v>16</v>
      </c>
      <c r="H1128" s="66">
        <f t="shared" si="128"/>
        <v>1</v>
      </c>
      <c r="I1128" s="66">
        <v>1.99</v>
      </c>
      <c r="J1128" s="66">
        <v>75</v>
      </c>
      <c r="K1128" s="66">
        <v>1</v>
      </c>
      <c r="L1128" s="66">
        <v>2</v>
      </c>
      <c r="M1128" s="66">
        <f>VLOOKUP(L1128,'Stratification Schemes'!$J$2:$L$3,2,TRUE)</f>
        <v>9.59</v>
      </c>
      <c r="N1128" s="66">
        <f>VLOOKUP(L1128,'Stratification Schemes'!$J$2:$L$3,3,TRUE)</f>
        <v>10.42</v>
      </c>
      <c r="O1128" s="66">
        <f t="shared" si="127"/>
        <v>2</v>
      </c>
      <c r="P1128" s="66" t="s">
        <v>38</v>
      </c>
      <c r="Q1128" s="66"/>
      <c r="R1128" s="66"/>
      <c r="S1128" s="66"/>
    </row>
    <row r="1129" spans="1:19" customFormat="1" x14ac:dyDescent="0.25">
      <c r="A1129" s="59">
        <v>41129</v>
      </c>
      <c r="B1129" s="2">
        <v>0.63055555555555554</v>
      </c>
      <c r="C1129" s="33">
        <f t="shared" si="129"/>
        <v>41129.630555555559</v>
      </c>
      <c r="D1129" s="33">
        <f t="shared" si="124"/>
        <v>41129.625</v>
      </c>
      <c r="E1129" s="37">
        <f t="shared" si="125"/>
        <v>15</v>
      </c>
      <c r="F1129" s="33">
        <f t="shared" si="126"/>
        <v>41129.625</v>
      </c>
      <c r="G1129" s="39" t="s">
        <v>16</v>
      </c>
      <c r="H1129" s="66">
        <f t="shared" si="128"/>
        <v>1</v>
      </c>
      <c r="I1129" s="66">
        <v>1.86</v>
      </c>
      <c r="J1129" s="66">
        <v>74.8</v>
      </c>
      <c r="K1129" s="66">
        <v>1</v>
      </c>
      <c r="L1129" s="66">
        <v>2</v>
      </c>
      <c r="M1129" s="66">
        <f>VLOOKUP(L1129,'Stratification Schemes'!$J$2:$L$3,2,TRUE)</f>
        <v>9.59</v>
      </c>
      <c r="N1129" s="66">
        <f>VLOOKUP(L1129,'Stratification Schemes'!$J$2:$L$3,3,TRUE)</f>
        <v>10.42</v>
      </c>
      <c r="O1129" s="66">
        <f t="shared" si="127"/>
        <v>2</v>
      </c>
      <c r="P1129" s="66" t="s">
        <v>38</v>
      </c>
      <c r="Q1129" s="66"/>
      <c r="R1129" s="66"/>
      <c r="S1129" s="66"/>
    </row>
    <row r="1130" spans="1:19" customFormat="1" x14ac:dyDescent="0.25">
      <c r="A1130" s="59">
        <v>41129</v>
      </c>
      <c r="B1130" s="2">
        <v>0.63452546296296297</v>
      </c>
      <c r="C1130" s="33">
        <f t="shared" si="129"/>
        <v>41129.634525462963</v>
      </c>
      <c r="D1130" s="33">
        <f t="shared" si="124"/>
        <v>41129.625</v>
      </c>
      <c r="E1130" s="37">
        <f t="shared" si="125"/>
        <v>15</v>
      </c>
      <c r="F1130" s="33">
        <f t="shared" si="126"/>
        <v>41129.625</v>
      </c>
      <c r="G1130" s="39" t="s">
        <v>16</v>
      </c>
      <c r="H1130" s="66">
        <f t="shared" si="128"/>
        <v>1</v>
      </c>
      <c r="I1130" s="66">
        <v>2.11</v>
      </c>
      <c r="J1130" s="66">
        <v>102.9</v>
      </c>
      <c r="K1130" s="66">
        <v>1</v>
      </c>
      <c r="L1130" s="66">
        <v>2</v>
      </c>
      <c r="M1130" s="66">
        <f>VLOOKUP(L1130,'Stratification Schemes'!$J$2:$L$3,2,TRUE)</f>
        <v>9.59</v>
      </c>
      <c r="N1130" s="66">
        <f>VLOOKUP(L1130,'Stratification Schemes'!$J$2:$L$3,3,TRUE)</f>
        <v>10.42</v>
      </c>
      <c r="O1130" s="66">
        <f t="shared" si="127"/>
        <v>2</v>
      </c>
      <c r="P1130" s="66" t="s">
        <v>38</v>
      </c>
      <c r="Q1130" s="66"/>
      <c r="R1130" s="66"/>
      <c r="S1130" s="66"/>
    </row>
    <row r="1131" spans="1:19" customFormat="1" x14ac:dyDescent="0.25">
      <c r="A1131" s="59">
        <v>41129</v>
      </c>
      <c r="B1131" s="2">
        <v>0.6551851851851852</v>
      </c>
      <c r="C1131" s="33">
        <f t="shared" si="129"/>
        <v>41129.655185185184</v>
      </c>
      <c r="D1131" s="33">
        <f t="shared" si="124"/>
        <v>41129.625</v>
      </c>
      <c r="E1131" s="37">
        <f t="shared" si="125"/>
        <v>15</v>
      </c>
      <c r="F1131" s="33">
        <f t="shared" si="126"/>
        <v>41129.625</v>
      </c>
      <c r="G1131" s="39" t="s">
        <v>16</v>
      </c>
      <c r="H1131" s="66">
        <f t="shared" si="128"/>
        <v>1</v>
      </c>
      <c r="I1131" s="66">
        <v>1.96</v>
      </c>
      <c r="J1131" s="66">
        <v>87.7</v>
      </c>
      <c r="K1131" s="66">
        <v>1</v>
      </c>
      <c r="L1131" s="66">
        <v>2</v>
      </c>
      <c r="M1131" s="66">
        <f>VLOOKUP(L1131,'Stratification Schemes'!$J$2:$L$3,2,TRUE)</f>
        <v>9.59</v>
      </c>
      <c r="N1131" s="66">
        <f>VLOOKUP(L1131,'Stratification Schemes'!$J$2:$L$3,3,TRUE)</f>
        <v>10.42</v>
      </c>
      <c r="O1131" s="66">
        <f t="shared" si="127"/>
        <v>2</v>
      </c>
      <c r="P1131" s="66" t="s">
        <v>38</v>
      </c>
      <c r="Q1131" s="66"/>
      <c r="R1131" s="66"/>
      <c r="S1131" s="66"/>
    </row>
    <row r="1132" spans="1:19" customFormat="1" x14ac:dyDescent="0.25">
      <c r="A1132" s="59">
        <v>41129</v>
      </c>
      <c r="B1132" s="2">
        <v>0.66856481481481478</v>
      </c>
      <c r="C1132" s="33">
        <f t="shared" si="129"/>
        <v>41129.668564814812</v>
      </c>
      <c r="D1132" s="33">
        <f t="shared" si="124"/>
        <v>41129.666666666664</v>
      </c>
      <c r="E1132" s="37">
        <f t="shared" si="125"/>
        <v>16</v>
      </c>
      <c r="F1132" s="33">
        <f t="shared" si="126"/>
        <v>41129.625</v>
      </c>
      <c r="G1132" s="39" t="s">
        <v>16</v>
      </c>
      <c r="H1132" s="66">
        <f t="shared" si="128"/>
        <v>1</v>
      </c>
      <c r="I1132" s="66">
        <v>2.17</v>
      </c>
      <c r="J1132" s="66">
        <v>69.7</v>
      </c>
      <c r="K1132" s="66">
        <v>1</v>
      </c>
      <c r="L1132" s="66">
        <v>2</v>
      </c>
      <c r="M1132" s="66">
        <f>VLOOKUP(L1132,'Stratification Schemes'!$J$2:$L$3,2,TRUE)</f>
        <v>9.59</v>
      </c>
      <c r="N1132" s="66">
        <f>VLOOKUP(L1132,'Stratification Schemes'!$J$2:$L$3,3,TRUE)</f>
        <v>10.42</v>
      </c>
      <c r="O1132" s="66">
        <f t="shared" si="127"/>
        <v>2</v>
      </c>
      <c r="P1132" s="66" t="s">
        <v>38</v>
      </c>
      <c r="Q1132" s="66"/>
      <c r="R1132" s="66"/>
      <c r="S1132" s="66"/>
    </row>
    <row r="1133" spans="1:19" customFormat="1" x14ac:dyDescent="0.25">
      <c r="A1133" s="59">
        <v>41129</v>
      </c>
      <c r="B1133" s="2">
        <v>0.69570601851851854</v>
      </c>
      <c r="C1133" s="33">
        <f t="shared" si="129"/>
        <v>41129.695706018516</v>
      </c>
      <c r="D1133" s="33">
        <f t="shared" si="124"/>
        <v>41129.666666666664</v>
      </c>
      <c r="E1133" s="37">
        <f t="shared" si="125"/>
        <v>16</v>
      </c>
      <c r="F1133" s="33">
        <f t="shared" si="126"/>
        <v>41129.75</v>
      </c>
      <c r="G1133" s="39" t="s">
        <v>16</v>
      </c>
      <c r="H1133" s="66">
        <f t="shared" si="128"/>
        <v>1</v>
      </c>
      <c r="I1133" s="66">
        <v>2.4700000000000002</v>
      </c>
      <c r="J1133" s="66">
        <v>89.8</v>
      </c>
      <c r="K1133" s="66">
        <v>1</v>
      </c>
      <c r="L1133" s="66">
        <v>2</v>
      </c>
      <c r="M1133" s="66">
        <f>VLOOKUP(L1133,'Stratification Schemes'!$J$2:$L$3,2,TRUE)</f>
        <v>9.59</v>
      </c>
      <c r="N1133" s="66">
        <f>VLOOKUP(L1133,'Stratification Schemes'!$J$2:$L$3,3,TRUE)</f>
        <v>10.42</v>
      </c>
      <c r="O1133" s="66">
        <f t="shared" si="127"/>
        <v>2</v>
      </c>
      <c r="P1133" s="66" t="s">
        <v>38</v>
      </c>
      <c r="Q1133" s="66"/>
      <c r="R1133" s="66"/>
      <c r="S1133" s="66"/>
    </row>
    <row r="1134" spans="1:19" customFormat="1" x14ac:dyDescent="0.25">
      <c r="A1134" s="59">
        <v>41129</v>
      </c>
      <c r="B1134" s="2">
        <v>0.71010416666666665</v>
      </c>
      <c r="C1134" s="33">
        <f t="shared" si="129"/>
        <v>41129.710104166668</v>
      </c>
      <c r="D1134" s="33">
        <f t="shared" si="124"/>
        <v>41129.708333333336</v>
      </c>
      <c r="E1134" s="37">
        <f t="shared" si="125"/>
        <v>17</v>
      </c>
      <c r="F1134" s="33">
        <f t="shared" si="126"/>
        <v>41129.75</v>
      </c>
      <c r="G1134" s="39" t="s">
        <v>16</v>
      </c>
      <c r="H1134" s="66">
        <f t="shared" si="128"/>
        <v>1</v>
      </c>
      <c r="I1134" s="66">
        <v>2.0699999999999998</v>
      </c>
      <c r="J1134" s="66">
        <v>82.6</v>
      </c>
      <c r="K1134" s="66">
        <v>1</v>
      </c>
      <c r="L1134" s="66">
        <v>2</v>
      </c>
      <c r="M1134" s="66">
        <f>VLOOKUP(L1134,'Stratification Schemes'!$J$2:$L$3,2,TRUE)</f>
        <v>9.59</v>
      </c>
      <c r="N1134" s="66">
        <f>VLOOKUP(L1134,'Stratification Schemes'!$J$2:$L$3,3,TRUE)</f>
        <v>10.42</v>
      </c>
      <c r="O1134" s="66">
        <f t="shared" si="127"/>
        <v>2</v>
      </c>
      <c r="P1134" s="66" t="s">
        <v>38</v>
      </c>
      <c r="Q1134" s="66"/>
      <c r="R1134" s="66"/>
      <c r="S1134" s="66"/>
    </row>
    <row r="1135" spans="1:19" customFormat="1" x14ac:dyDescent="0.25">
      <c r="A1135" s="59">
        <v>41129</v>
      </c>
      <c r="B1135" s="2">
        <v>0.71620370370370379</v>
      </c>
      <c r="C1135" s="33">
        <f t="shared" si="129"/>
        <v>41129.716203703705</v>
      </c>
      <c r="D1135" s="33">
        <f t="shared" si="124"/>
        <v>41129.708333333336</v>
      </c>
      <c r="E1135" s="37">
        <f t="shared" si="125"/>
        <v>17</v>
      </c>
      <c r="F1135" s="33">
        <f t="shared" si="126"/>
        <v>41129.75</v>
      </c>
      <c r="G1135" s="39" t="s">
        <v>16</v>
      </c>
      <c r="H1135" s="66">
        <f t="shared" si="128"/>
        <v>1</v>
      </c>
      <c r="I1135" s="66">
        <v>2.1800000000000002</v>
      </c>
      <c r="J1135" s="66">
        <v>109.6</v>
      </c>
      <c r="K1135" s="66">
        <v>1</v>
      </c>
      <c r="L1135" s="66">
        <v>2</v>
      </c>
      <c r="M1135" s="66">
        <f>VLOOKUP(L1135,'Stratification Schemes'!$J$2:$L$3,2,TRUE)</f>
        <v>9.59</v>
      </c>
      <c r="N1135" s="66">
        <f>VLOOKUP(L1135,'Stratification Schemes'!$J$2:$L$3,3,TRUE)</f>
        <v>10.42</v>
      </c>
      <c r="O1135" s="66">
        <f t="shared" si="127"/>
        <v>2</v>
      </c>
      <c r="P1135" s="66" t="s">
        <v>38</v>
      </c>
      <c r="Q1135" s="66"/>
      <c r="R1135" s="66"/>
      <c r="S1135" s="66"/>
    </row>
    <row r="1136" spans="1:19" customFormat="1" x14ac:dyDescent="0.25">
      <c r="A1136" s="59">
        <v>41129</v>
      </c>
      <c r="B1136" s="2">
        <v>0.71689814814814812</v>
      </c>
      <c r="C1136" s="33">
        <f t="shared" si="129"/>
        <v>41129.716898148145</v>
      </c>
      <c r="D1136" s="33">
        <f t="shared" si="124"/>
        <v>41129.708333333336</v>
      </c>
      <c r="E1136" s="37">
        <f t="shared" si="125"/>
        <v>17</v>
      </c>
      <c r="F1136" s="33">
        <f t="shared" si="126"/>
        <v>41129.75</v>
      </c>
      <c r="G1136" s="39" t="s">
        <v>16</v>
      </c>
      <c r="H1136" s="66">
        <f t="shared" si="128"/>
        <v>1</v>
      </c>
      <c r="I1136" s="66">
        <v>1.81</v>
      </c>
      <c r="J1136" s="66">
        <v>88.9</v>
      </c>
      <c r="K1136" s="66">
        <v>1</v>
      </c>
      <c r="L1136" s="66">
        <v>2</v>
      </c>
      <c r="M1136" s="66">
        <f>VLOOKUP(L1136,'Stratification Schemes'!$J$2:$L$3,2,TRUE)</f>
        <v>9.59</v>
      </c>
      <c r="N1136" s="66">
        <f>VLOOKUP(L1136,'Stratification Schemes'!$J$2:$L$3,3,TRUE)</f>
        <v>10.42</v>
      </c>
      <c r="O1136" s="66">
        <f t="shared" si="127"/>
        <v>2</v>
      </c>
      <c r="P1136" s="66" t="s">
        <v>38</v>
      </c>
      <c r="Q1136" s="66"/>
      <c r="R1136" s="66"/>
      <c r="S1136" s="66"/>
    </row>
    <row r="1137" spans="1:19" customFormat="1" x14ac:dyDescent="0.25">
      <c r="A1137" s="59">
        <v>41129</v>
      </c>
      <c r="B1137" s="2">
        <v>0.72962962962962974</v>
      </c>
      <c r="C1137" s="33">
        <f t="shared" si="129"/>
        <v>41129.729629629626</v>
      </c>
      <c r="D1137" s="33">
        <f t="shared" si="124"/>
        <v>41129.708333333336</v>
      </c>
      <c r="E1137" s="37">
        <f t="shared" si="125"/>
        <v>17</v>
      </c>
      <c r="F1137" s="33">
        <f t="shared" si="126"/>
        <v>41129.75</v>
      </c>
      <c r="G1137" s="39" t="s">
        <v>16</v>
      </c>
      <c r="H1137" s="66">
        <f t="shared" si="128"/>
        <v>1</v>
      </c>
      <c r="I1137" s="66">
        <v>2.2599999999999998</v>
      </c>
      <c r="J1137" s="66">
        <v>67.900000000000006</v>
      </c>
      <c r="K1137" s="66">
        <v>1</v>
      </c>
      <c r="L1137" s="66">
        <v>2</v>
      </c>
      <c r="M1137" s="66">
        <f>VLOOKUP(L1137,'Stratification Schemes'!$J$2:$L$3,2,TRUE)</f>
        <v>9.59</v>
      </c>
      <c r="N1137" s="66">
        <f>VLOOKUP(L1137,'Stratification Schemes'!$J$2:$L$3,3,TRUE)</f>
        <v>10.42</v>
      </c>
      <c r="O1137" s="66">
        <f t="shared" si="127"/>
        <v>2</v>
      </c>
      <c r="P1137" s="66" t="s">
        <v>38</v>
      </c>
      <c r="Q1137" s="66"/>
      <c r="R1137" s="66"/>
      <c r="S1137" s="66"/>
    </row>
    <row r="1138" spans="1:19" customFormat="1" x14ac:dyDescent="0.25">
      <c r="A1138" s="59">
        <v>41129</v>
      </c>
      <c r="B1138" s="2">
        <v>0.72980324074074077</v>
      </c>
      <c r="C1138" s="33">
        <f t="shared" si="129"/>
        <v>41129.729803240742</v>
      </c>
      <c r="D1138" s="33">
        <f t="shared" si="124"/>
        <v>41129.708333333336</v>
      </c>
      <c r="E1138" s="37">
        <f t="shared" si="125"/>
        <v>17</v>
      </c>
      <c r="F1138" s="33">
        <f t="shared" si="126"/>
        <v>41129.75</v>
      </c>
      <c r="G1138" s="39" t="s">
        <v>16</v>
      </c>
      <c r="H1138" s="66">
        <f t="shared" si="128"/>
        <v>1</v>
      </c>
      <c r="I1138" s="66">
        <v>1.89</v>
      </c>
      <c r="J1138" s="66">
        <v>103.8</v>
      </c>
      <c r="K1138" s="66">
        <v>1</v>
      </c>
      <c r="L1138" s="66">
        <v>2</v>
      </c>
      <c r="M1138" s="66">
        <f>VLOOKUP(L1138,'Stratification Schemes'!$J$2:$L$3,2,TRUE)</f>
        <v>9.59</v>
      </c>
      <c r="N1138" s="66">
        <f>VLOOKUP(L1138,'Stratification Schemes'!$J$2:$L$3,3,TRUE)</f>
        <v>10.42</v>
      </c>
      <c r="O1138" s="66">
        <f t="shared" si="127"/>
        <v>2</v>
      </c>
      <c r="P1138" s="66" t="s">
        <v>38</v>
      </c>
      <c r="Q1138" s="66"/>
      <c r="R1138" s="66"/>
      <c r="S1138" s="66"/>
    </row>
    <row r="1139" spans="1:19" customFormat="1" x14ac:dyDescent="0.25">
      <c r="A1139" s="59">
        <v>41129</v>
      </c>
      <c r="B1139" s="2">
        <v>0.75288194444444445</v>
      </c>
      <c r="C1139" s="33">
        <f t="shared" si="129"/>
        <v>41129.752881944441</v>
      </c>
      <c r="D1139" s="33">
        <f t="shared" si="124"/>
        <v>41129.75</v>
      </c>
      <c r="E1139" s="37">
        <f t="shared" si="125"/>
        <v>18</v>
      </c>
      <c r="F1139" s="33">
        <f t="shared" si="126"/>
        <v>41129.75</v>
      </c>
      <c r="G1139" s="39" t="s">
        <v>16</v>
      </c>
      <c r="H1139" s="66">
        <f t="shared" si="128"/>
        <v>1</v>
      </c>
      <c r="I1139" s="66">
        <v>2.09</v>
      </c>
      <c r="J1139" s="66">
        <v>98.9</v>
      </c>
      <c r="K1139" s="66">
        <v>1</v>
      </c>
      <c r="L1139" s="66">
        <v>2</v>
      </c>
      <c r="M1139" s="66">
        <f>VLOOKUP(L1139,'Stratification Schemes'!$J$2:$L$3,2,TRUE)</f>
        <v>9.59</v>
      </c>
      <c r="N1139" s="66">
        <f>VLOOKUP(L1139,'Stratification Schemes'!$J$2:$L$3,3,TRUE)</f>
        <v>10.42</v>
      </c>
      <c r="O1139" s="66">
        <f t="shared" si="127"/>
        <v>2</v>
      </c>
      <c r="P1139" s="66" t="s">
        <v>38</v>
      </c>
      <c r="Q1139" s="66"/>
      <c r="R1139" s="66"/>
      <c r="S1139" s="66"/>
    </row>
    <row r="1140" spans="1:19" customFormat="1" x14ac:dyDescent="0.25">
      <c r="A1140" s="59">
        <v>41129</v>
      </c>
      <c r="B1140" s="2">
        <v>0.75571759259259252</v>
      </c>
      <c r="C1140" s="33">
        <f t="shared" si="129"/>
        <v>41129.75571759259</v>
      </c>
      <c r="D1140" s="33">
        <f t="shared" si="124"/>
        <v>41129.75</v>
      </c>
      <c r="E1140" s="37">
        <f t="shared" si="125"/>
        <v>18</v>
      </c>
      <c r="F1140" s="33">
        <f t="shared" si="126"/>
        <v>41129.75</v>
      </c>
      <c r="G1140" s="39" t="s">
        <v>16</v>
      </c>
      <c r="H1140" s="66">
        <f t="shared" si="128"/>
        <v>1</v>
      </c>
      <c r="I1140" s="66">
        <v>2.11</v>
      </c>
      <c r="J1140" s="66">
        <v>87.9</v>
      </c>
      <c r="K1140" s="66">
        <v>1</v>
      </c>
      <c r="L1140" s="66">
        <v>2</v>
      </c>
      <c r="M1140" s="66">
        <f>VLOOKUP(L1140,'Stratification Schemes'!$J$2:$L$3,2,TRUE)</f>
        <v>9.59</v>
      </c>
      <c r="N1140" s="66">
        <f>VLOOKUP(L1140,'Stratification Schemes'!$J$2:$L$3,3,TRUE)</f>
        <v>10.42</v>
      </c>
      <c r="O1140" s="66">
        <f t="shared" si="127"/>
        <v>2</v>
      </c>
      <c r="P1140" s="66" t="s">
        <v>38</v>
      </c>
      <c r="Q1140" s="66"/>
      <c r="R1140" s="66"/>
      <c r="S1140" s="66"/>
    </row>
    <row r="1141" spans="1:19" customFormat="1" x14ac:dyDescent="0.25">
      <c r="A1141" s="59">
        <v>41129</v>
      </c>
      <c r="B1141" s="2">
        <v>0.77214120370370365</v>
      </c>
      <c r="C1141" s="33">
        <f t="shared" si="129"/>
        <v>41129.772141203706</v>
      </c>
      <c r="D1141" s="33">
        <f t="shared" si="124"/>
        <v>41129.75</v>
      </c>
      <c r="E1141" s="37">
        <f t="shared" si="125"/>
        <v>18</v>
      </c>
      <c r="F1141" s="33">
        <f t="shared" si="126"/>
        <v>41129.75</v>
      </c>
      <c r="G1141" s="39" t="s">
        <v>16</v>
      </c>
      <c r="H1141" s="66">
        <f t="shared" si="128"/>
        <v>1</v>
      </c>
      <c r="I1141" s="66">
        <v>4.3</v>
      </c>
      <c r="J1141" s="66">
        <v>72.599999999999994</v>
      </c>
      <c r="K1141" s="66">
        <v>1</v>
      </c>
      <c r="L1141" s="66">
        <v>2</v>
      </c>
      <c r="M1141" s="66">
        <f>VLOOKUP(L1141,'Stratification Schemes'!$J$2:$L$3,2,TRUE)</f>
        <v>9.59</v>
      </c>
      <c r="N1141" s="66">
        <f>VLOOKUP(L1141,'Stratification Schemes'!$J$2:$L$3,3,TRUE)</f>
        <v>10.42</v>
      </c>
      <c r="O1141" s="66">
        <f t="shared" si="127"/>
        <v>2</v>
      </c>
      <c r="P1141" s="66" t="s">
        <v>38</v>
      </c>
    </row>
    <row r="1142" spans="1:19" customFormat="1" x14ac:dyDescent="0.25">
      <c r="A1142" s="59">
        <v>41129</v>
      </c>
      <c r="B1142" s="2">
        <v>0.7897453703703704</v>
      </c>
      <c r="C1142" s="33">
        <f t="shared" si="129"/>
        <v>41129.78974537037</v>
      </c>
      <c r="D1142" s="33">
        <f t="shared" si="124"/>
        <v>41129.75</v>
      </c>
      <c r="E1142" s="37">
        <f t="shared" si="125"/>
        <v>18</v>
      </c>
      <c r="F1142" s="33">
        <f t="shared" si="126"/>
        <v>41129.75</v>
      </c>
      <c r="G1142" s="39" t="s">
        <v>16</v>
      </c>
      <c r="H1142" s="66">
        <f t="shared" si="128"/>
        <v>1</v>
      </c>
      <c r="I1142" s="66">
        <v>13.65</v>
      </c>
      <c r="J1142" s="66">
        <v>75.900000000000006</v>
      </c>
      <c r="K1142" s="66">
        <v>2</v>
      </c>
      <c r="L1142" s="66">
        <v>2</v>
      </c>
      <c r="M1142" s="66">
        <f>VLOOKUP(L1142,'Stratification Schemes'!$J$2:$L$3,2,TRUE)</f>
        <v>9.59</v>
      </c>
      <c r="N1142" s="66">
        <f>VLOOKUP(L1142,'Stratification Schemes'!$J$2:$L$3,3,TRUE)</f>
        <v>10.42</v>
      </c>
      <c r="O1142" s="66">
        <f t="shared" si="127"/>
        <v>2</v>
      </c>
      <c r="P1142" s="66" t="s">
        <v>38</v>
      </c>
      <c r="Q1142" s="66"/>
      <c r="R1142" s="66"/>
      <c r="S1142" s="66"/>
    </row>
    <row r="1143" spans="1:19" customFormat="1" x14ac:dyDescent="0.25">
      <c r="A1143" s="59">
        <v>41129</v>
      </c>
      <c r="B1143" s="2">
        <v>0.81263888888888891</v>
      </c>
      <c r="C1143" s="33">
        <f t="shared" si="129"/>
        <v>41129.812638888892</v>
      </c>
      <c r="D1143" s="33">
        <f t="shared" si="124"/>
        <v>41129.791666666664</v>
      </c>
      <c r="E1143" s="37">
        <f t="shared" si="125"/>
        <v>19</v>
      </c>
      <c r="F1143" s="33">
        <f t="shared" si="126"/>
        <v>41129.875</v>
      </c>
      <c r="G1143" s="39" t="s">
        <v>16</v>
      </c>
      <c r="H1143" s="66">
        <f t="shared" si="128"/>
        <v>1</v>
      </c>
      <c r="I1143" s="66">
        <v>2.33</v>
      </c>
      <c r="J1143" s="66">
        <v>86</v>
      </c>
      <c r="K1143" s="66">
        <v>1</v>
      </c>
      <c r="L1143" s="66">
        <v>2</v>
      </c>
      <c r="M1143" s="66">
        <f>VLOOKUP(L1143,'Stratification Schemes'!$J$2:$L$3,2,TRUE)</f>
        <v>9.59</v>
      </c>
      <c r="N1143" s="66">
        <f>VLOOKUP(L1143,'Stratification Schemes'!$J$2:$L$3,3,TRUE)</f>
        <v>10.42</v>
      </c>
      <c r="O1143" s="66">
        <f t="shared" si="127"/>
        <v>2</v>
      </c>
      <c r="P1143" s="66" t="s">
        <v>38</v>
      </c>
      <c r="Q1143" s="66"/>
      <c r="R1143" s="66"/>
      <c r="S1143" s="66"/>
    </row>
    <row r="1144" spans="1:19" customFormat="1" x14ac:dyDescent="0.25">
      <c r="A1144" s="59">
        <v>41129</v>
      </c>
      <c r="B1144" s="2">
        <v>0.81983796296296296</v>
      </c>
      <c r="C1144" s="33">
        <f t="shared" si="129"/>
        <v>41129.819837962961</v>
      </c>
      <c r="D1144" s="33">
        <f t="shared" si="124"/>
        <v>41129.791666666664</v>
      </c>
      <c r="E1144" s="37">
        <f t="shared" si="125"/>
        <v>19</v>
      </c>
      <c r="F1144" s="33">
        <f t="shared" si="126"/>
        <v>41129.875</v>
      </c>
      <c r="G1144" s="39" t="s">
        <v>16</v>
      </c>
      <c r="H1144" s="66">
        <f t="shared" si="128"/>
        <v>1</v>
      </c>
      <c r="I1144" s="66">
        <v>1.8</v>
      </c>
      <c r="J1144" s="66">
        <v>81.900000000000006</v>
      </c>
      <c r="K1144" s="66">
        <v>1</v>
      </c>
      <c r="L1144" s="66">
        <v>2</v>
      </c>
      <c r="M1144" s="66">
        <f>VLOOKUP(L1144,'Stratification Schemes'!$J$2:$L$3,2,TRUE)</f>
        <v>9.59</v>
      </c>
      <c r="N1144" s="66">
        <f>VLOOKUP(L1144,'Stratification Schemes'!$J$2:$L$3,3,TRUE)</f>
        <v>10.42</v>
      </c>
      <c r="O1144" s="66">
        <f t="shared" si="127"/>
        <v>2</v>
      </c>
      <c r="P1144" s="66" t="s">
        <v>38</v>
      </c>
      <c r="Q1144" s="66"/>
      <c r="R1144" s="66"/>
      <c r="S1144" s="66"/>
    </row>
    <row r="1145" spans="1:19" customFormat="1" x14ac:dyDescent="0.25">
      <c r="A1145" s="59">
        <v>41129</v>
      </c>
      <c r="B1145" s="2">
        <v>0.85623842592592592</v>
      </c>
      <c r="C1145" s="33">
        <f t="shared" si="129"/>
        <v>41129.856238425928</v>
      </c>
      <c r="D1145" s="33">
        <f t="shared" si="124"/>
        <v>41129.833333333336</v>
      </c>
      <c r="E1145" s="37">
        <f t="shared" si="125"/>
        <v>20</v>
      </c>
      <c r="F1145" s="33">
        <f t="shared" si="126"/>
        <v>41129.875</v>
      </c>
      <c r="G1145" s="39" t="s">
        <v>16</v>
      </c>
      <c r="H1145" s="66">
        <f t="shared" si="128"/>
        <v>1</v>
      </c>
      <c r="I1145" s="66">
        <v>2.91</v>
      </c>
      <c r="J1145" s="66">
        <v>98.4</v>
      </c>
      <c r="K1145" s="66">
        <v>1</v>
      </c>
      <c r="L1145" s="66">
        <v>2</v>
      </c>
      <c r="M1145" s="66">
        <f>VLOOKUP(L1145,'Stratification Schemes'!$J$2:$L$3,2,TRUE)</f>
        <v>9.59</v>
      </c>
      <c r="N1145" s="66">
        <f>VLOOKUP(L1145,'Stratification Schemes'!$J$2:$L$3,3,TRUE)</f>
        <v>10.42</v>
      </c>
      <c r="O1145" s="66">
        <f t="shared" si="127"/>
        <v>2</v>
      </c>
      <c r="P1145" s="66" t="s">
        <v>38</v>
      </c>
    </row>
    <row r="1146" spans="1:19" customFormat="1" x14ac:dyDescent="0.25">
      <c r="A1146" s="59">
        <v>41129</v>
      </c>
      <c r="B1146" s="2">
        <v>0.85957175925925933</v>
      </c>
      <c r="C1146" s="33">
        <f t="shared" si="129"/>
        <v>41129.859571759262</v>
      </c>
      <c r="D1146" s="33">
        <f t="shared" si="124"/>
        <v>41129.833333333336</v>
      </c>
      <c r="E1146" s="37">
        <f t="shared" si="125"/>
        <v>20</v>
      </c>
      <c r="F1146" s="33">
        <f t="shared" si="126"/>
        <v>41129.875</v>
      </c>
      <c r="G1146" s="39" t="s">
        <v>16</v>
      </c>
      <c r="H1146" s="66">
        <f t="shared" si="128"/>
        <v>1</v>
      </c>
      <c r="I1146" s="66">
        <v>2.08</v>
      </c>
      <c r="J1146" s="66">
        <v>90.2</v>
      </c>
      <c r="K1146" s="66">
        <v>1</v>
      </c>
      <c r="L1146" s="66">
        <v>2</v>
      </c>
      <c r="M1146" s="66">
        <f>VLOOKUP(L1146,'Stratification Schemes'!$J$2:$L$3,2,TRUE)</f>
        <v>9.59</v>
      </c>
      <c r="N1146" s="66">
        <f>VLOOKUP(L1146,'Stratification Schemes'!$J$2:$L$3,3,TRUE)</f>
        <v>10.42</v>
      </c>
      <c r="O1146" s="66">
        <f t="shared" si="127"/>
        <v>2</v>
      </c>
      <c r="P1146" s="66" t="s">
        <v>38</v>
      </c>
      <c r="Q1146" s="66"/>
      <c r="R1146" s="66"/>
      <c r="S1146" s="66"/>
    </row>
    <row r="1147" spans="1:19" customFormat="1" x14ac:dyDescent="0.25">
      <c r="A1147" s="59">
        <v>41129</v>
      </c>
      <c r="B1147" s="2">
        <v>0.96013888888888888</v>
      </c>
      <c r="C1147" s="33">
        <f t="shared" si="129"/>
        <v>41129.960138888891</v>
      </c>
      <c r="D1147" s="33">
        <f t="shared" si="124"/>
        <v>41129.958333333336</v>
      </c>
      <c r="E1147" s="37">
        <f t="shared" si="125"/>
        <v>23</v>
      </c>
      <c r="F1147" s="33">
        <f t="shared" si="126"/>
        <v>41130</v>
      </c>
      <c r="G1147" s="39" t="s">
        <v>16</v>
      </c>
      <c r="H1147" s="66">
        <f t="shared" si="128"/>
        <v>1</v>
      </c>
      <c r="I1147" s="66">
        <v>2.64</v>
      </c>
      <c r="J1147" s="66">
        <v>73.900000000000006</v>
      </c>
      <c r="K1147" s="66">
        <v>1</v>
      </c>
      <c r="L1147" s="66">
        <v>2</v>
      </c>
      <c r="M1147" s="66">
        <f>VLOOKUP(L1147,'Stratification Schemes'!$J$2:$L$3,2,TRUE)</f>
        <v>9.59</v>
      </c>
      <c r="N1147" s="66">
        <f>VLOOKUP(L1147,'Stratification Schemes'!$J$2:$L$3,3,TRUE)</f>
        <v>10.42</v>
      </c>
      <c r="O1147" s="66">
        <f t="shared" si="127"/>
        <v>2</v>
      </c>
      <c r="P1147" s="66" t="s">
        <v>38</v>
      </c>
      <c r="Q1147" s="66"/>
      <c r="R1147" s="66"/>
      <c r="S1147" s="66"/>
    </row>
    <row r="1148" spans="1:19" x14ac:dyDescent="0.25">
      <c r="A1148" s="59">
        <v>41129</v>
      </c>
      <c r="B1148" s="2">
        <v>0.98103009259259266</v>
      </c>
      <c r="C1148" s="33">
        <f t="shared" si="129"/>
        <v>41129.981030092589</v>
      </c>
      <c r="D1148" s="33">
        <f t="shared" si="124"/>
        <v>41129.958333333336</v>
      </c>
      <c r="E1148" s="37">
        <f t="shared" si="125"/>
        <v>23</v>
      </c>
      <c r="F1148" s="33">
        <f t="shared" si="126"/>
        <v>41130</v>
      </c>
      <c r="G1148" s="39" t="s">
        <v>16</v>
      </c>
      <c r="H1148" s="57">
        <f t="shared" si="128"/>
        <v>1</v>
      </c>
      <c r="I1148" s="66">
        <v>3.89</v>
      </c>
      <c r="J1148" s="66">
        <v>129.30000000000001</v>
      </c>
      <c r="K1148" s="66">
        <v>1</v>
      </c>
      <c r="L1148" s="66">
        <v>2</v>
      </c>
      <c r="M1148" s="66">
        <f>VLOOKUP(L1148,'Stratification Schemes'!$J$2:$L$3,2,TRUE)</f>
        <v>9.59</v>
      </c>
      <c r="N1148" s="66">
        <f>VLOOKUP(L1148,'Stratification Schemes'!$J$2:$L$3,3,TRUE)</f>
        <v>10.42</v>
      </c>
      <c r="O1148" s="66">
        <f t="shared" si="127"/>
        <v>2</v>
      </c>
      <c r="P1148" s="66" t="s">
        <v>38</v>
      </c>
    </row>
    <row r="1149" spans="1:19" x14ac:dyDescent="0.25">
      <c r="A1149" s="59">
        <v>41129</v>
      </c>
      <c r="B1149" s="2">
        <v>0.98150462962962959</v>
      </c>
      <c r="C1149" s="33">
        <f t="shared" si="129"/>
        <v>41129.981504629628</v>
      </c>
      <c r="D1149" s="33">
        <f t="shared" si="124"/>
        <v>41129.958333333336</v>
      </c>
      <c r="E1149" s="37">
        <f t="shared" si="125"/>
        <v>23</v>
      </c>
      <c r="F1149" s="33">
        <f t="shared" si="126"/>
        <v>41130</v>
      </c>
      <c r="G1149" s="39" t="s">
        <v>16</v>
      </c>
      <c r="H1149" s="57">
        <f t="shared" si="128"/>
        <v>1</v>
      </c>
      <c r="I1149" s="66">
        <v>2.13</v>
      </c>
      <c r="J1149" s="66">
        <v>87.7</v>
      </c>
      <c r="K1149" s="66">
        <v>1</v>
      </c>
      <c r="L1149" s="66">
        <v>2</v>
      </c>
      <c r="M1149" s="66">
        <f>VLOOKUP(L1149,'Stratification Schemes'!$J$2:$L$3,2,TRUE)</f>
        <v>9.59</v>
      </c>
      <c r="N1149" s="66">
        <f>VLOOKUP(L1149,'Stratification Schemes'!$J$2:$L$3,3,TRUE)</f>
        <v>10.42</v>
      </c>
      <c r="O1149" s="66">
        <f t="shared" si="127"/>
        <v>2</v>
      </c>
      <c r="P1149" s="66" t="s">
        <v>38</v>
      </c>
    </row>
    <row r="1150" spans="1:19" x14ac:dyDescent="0.25">
      <c r="A1150" s="59">
        <v>41129</v>
      </c>
      <c r="B1150" s="2">
        <v>0.98354166666666665</v>
      </c>
      <c r="C1150" s="33">
        <f t="shared" si="129"/>
        <v>41129.983541666668</v>
      </c>
      <c r="D1150" s="33">
        <f t="shared" si="124"/>
        <v>41129.958333333336</v>
      </c>
      <c r="E1150" s="37">
        <f t="shared" si="125"/>
        <v>23</v>
      </c>
      <c r="F1150" s="33">
        <f t="shared" si="126"/>
        <v>41130</v>
      </c>
      <c r="G1150" s="39" t="s">
        <v>16</v>
      </c>
      <c r="H1150" s="57">
        <f t="shared" si="128"/>
        <v>1</v>
      </c>
      <c r="I1150" s="66">
        <v>1.97</v>
      </c>
      <c r="J1150" s="66">
        <v>75.5</v>
      </c>
      <c r="K1150" s="66">
        <v>1</v>
      </c>
      <c r="L1150" s="66">
        <v>2</v>
      </c>
      <c r="M1150" s="66">
        <f>VLOOKUP(L1150,'Stratification Schemes'!$J$2:$L$3,2,TRUE)</f>
        <v>9.59</v>
      </c>
      <c r="N1150" s="66">
        <f>VLOOKUP(L1150,'Stratification Schemes'!$J$2:$L$3,3,TRUE)</f>
        <v>10.42</v>
      </c>
      <c r="O1150" s="66">
        <f t="shared" si="127"/>
        <v>2</v>
      </c>
      <c r="P1150" s="66" t="s">
        <v>38</v>
      </c>
    </row>
    <row r="1151" spans="1:19" x14ac:dyDescent="0.25">
      <c r="A1151" s="59">
        <v>41129</v>
      </c>
      <c r="B1151" s="2">
        <v>0.98587962962962961</v>
      </c>
      <c r="C1151" s="33">
        <f t="shared" si="129"/>
        <v>41129.985879629632</v>
      </c>
      <c r="D1151" s="33">
        <f t="shared" si="124"/>
        <v>41129.958333333336</v>
      </c>
      <c r="E1151" s="37">
        <f t="shared" si="125"/>
        <v>23</v>
      </c>
      <c r="F1151" s="33">
        <f t="shared" si="126"/>
        <v>41130</v>
      </c>
      <c r="G1151" s="39" t="s">
        <v>16</v>
      </c>
      <c r="H1151" s="57">
        <f t="shared" si="128"/>
        <v>1</v>
      </c>
      <c r="I1151" s="66">
        <v>2</v>
      </c>
      <c r="J1151" s="66">
        <v>85.6</v>
      </c>
      <c r="K1151" s="66">
        <v>1</v>
      </c>
      <c r="L1151" s="66">
        <v>2</v>
      </c>
      <c r="M1151" s="66">
        <f>VLOOKUP(L1151,'Stratification Schemes'!$J$2:$L$3,2,TRUE)</f>
        <v>9.59</v>
      </c>
      <c r="N1151" s="66">
        <f>VLOOKUP(L1151,'Stratification Schemes'!$J$2:$L$3,3,TRUE)</f>
        <v>10.42</v>
      </c>
      <c r="O1151" s="66">
        <f t="shared" si="127"/>
        <v>2</v>
      </c>
      <c r="P1151" s="66" t="s">
        <v>38</v>
      </c>
    </row>
    <row r="1152" spans="1:19" x14ac:dyDescent="0.25">
      <c r="A1152" s="59">
        <v>41130</v>
      </c>
      <c r="B1152" s="2">
        <v>2.9398148148148148E-3</v>
      </c>
      <c r="C1152" s="33">
        <f t="shared" si="129"/>
        <v>41130.002939814818</v>
      </c>
      <c r="D1152" s="33">
        <f t="shared" si="124"/>
        <v>41130</v>
      </c>
      <c r="E1152" s="37">
        <f t="shared" si="125"/>
        <v>0</v>
      </c>
      <c r="F1152" s="33">
        <f t="shared" si="126"/>
        <v>41130</v>
      </c>
      <c r="G1152" s="39" t="s">
        <v>16</v>
      </c>
      <c r="H1152" s="57">
        <f t="shared" si="128"/>
        <v>1</v>
      </c>
      <c r="I1152" s="66">
        <v>2.33</v>
      </c>
      <c r="J1152" s="66">
        <v>82.4</v>
      </c>
      <c r="K1152" s="66">
        <v>1</v>
      </c>
      <c r="L1152" s="66">
        <v>2</v>
      </c>
      <c r="M1152" s="66">
        <f>VLOOKUP(L1152,'Stratification Schemes'!$J$2:$L$3,2,TRUE)</f>
        <v>9.59</v>
      </c>
      <c r="N1152" s="66">
        <f>VLOOKUP(L1152,'Stratification Schemes'!$J$2:$L$3,3,TRUE)</f>
        <v>10.42</v>
      </c>
      <c r="O1152" s="66">
        <f t="shared" si="127"/>
        <v>2</v>
      </c>
      <c r="P1152" s="66" t="s">
        <v>38</v>
      </c>
    </row>
    <row r="1153" spans="1:16" x14ac:dyDescent="0.25">
      <c r="A1153" s="59">
        <v>41130</v>
      </c>
      <c r="B1153" s="2">
        <v>2.5092592592592593E-2</v>
      </c>
      <c r="C1153" s="33">
        <f t="shared" si="129"/>
        <v>41130.025092592594</v>
      </c>
      <c r="D1153" s="33">
        <f t="shared" si="124"/>
        <v>41130</v>
      </c>
      <c r="E1153" s="37">
        <f t="shared" si="125"/>
        <v>0</v>
      </c>
      <c r="F1153" s="33">
        <f t="shared" si="126"/>
        <v>41130</v>
      </c>
      <c r="G1153" s="39" t="s">
        <v>16</v>
      </c>
      <c r="H1153" s="57">
        <f t="shared" si="128"/>
        <v>1</v>
      </c>
      <c r="I1153" s="66">
        <v>2.37</v>
      </c>
      <c r="J1153" s="66">
        <v>86.7</v>
      </c>
      <c r="K1153" s="66">
        <v>1</v>
      </c>
      <c r="L1153" s="66">
        <v>2</v>
      </c>
      <c r="M1153" s="66">
        <f>VLOOKUP(L1153,'Stratification Schemes'!$J$2:$L$3,2,TRUE)</f>
        <v>9.59</v>
      </c>
      <c r="N1153" s="66">
        <f>VLOOKUP(L1153,'Stratification Schemes'!$J$2:$L$3,3,TRUE)</f>
        <v>10.42</v>
      </c>
      <c r="O1153" s="66">
        <f t="shared" si="127"/>
        <v>2</v>
      </c>
      <c r="P1153" s="66" t="s">
        <v>38</v>
      </c>
    </row>
    <row r="1154" spans="1:16" x14ac:dyDescent="0.25">
      <c r="A1154" s="59">
        <v>41130</v>
      </c>
      <c r="B1154" s="2">
        <v>3.0717592592592591E-2</v>
      </c>
      <c r="C1154" s="33">
        <f t="shared" si="129"/>
        <v>41130.030717592592</v>
      </c>
      <c r="D1154" s="33">
        <f t="shared" ref="D1154:D1217" si="130">A1154+(1/24)*E1154</f>
        <v>41130</v>
      </c>
      <c r="E1154" s="37">
        <f t="shared" ref="E1154:E1217" si="131">VALUE(TEXT(C1154,"hh"))</f>
        <v>0</v>
      </c>
      <c r="F1154" s="33">
        <f t="shared" ref="F1154:F1217" si="132">MROUND(C1154,0.125)</f>
        <v>41130</v>
      </c>
      <c r="G1154" s="39" t="s">
        <v>16</v>
      </c>
      <c r="H1154" s="57">
        <f t="shared" si="128"/>
        <v>1</v>
      </c>
      <c r="I1154" s="66">
        <v>1.99</v>
      </c>
      <c r="J1154" s="66">
        <v>84.3</v>
      </c>
      <c r="K1154" s="66">
        <v>1</v>
      </c>
      <c r="L1154" s="66">
        <v>2</v>
      </c>
      <c r="M1154" s="66">
        <f>VLOOKUP(L1154,'Stratification Schemes'!$J$2:$L$3,2,TRUE)</f>
        <v>9.59</v>
      </c>
      <c r="N1154" s="66">
        <f>VLOOKUP(L1154,'Stratification Schemes'!$J$2:$L$3,3,TRUE)</f>
        <v>10.42</v>
      </c>
      <c r="O1154" s="66">
        <f t="shared" ref="O1154:O1217" si="133">IF(AND(I1154&gt;M1154,I1154&lt;N1154),1*H1154,2*H1154)</f>
        <v>2</v>
      </c>
      <c r="P1154" s="66" t="s">
        <v>38</v>
      </c>
    </row>
    <row r="1155" spans="1:16" x14ac:dyDescent="0.25">
      <c r="A1155" s="59">
        <v>41130</v>
      </c>
      <c r="B1155" s="2">
        <v>5.1921296296296299E-2</v>
      </c>
      <c r="C1155" s="33">
        <f t="shared" si="129"/>
        <v>41130.051921296297</v>
      </c>
      <c r="D1155" s="33">
        <f t="shared" si="130"/>
        <v>41130.041666666664</v>
      </c>
      <c r="E1155" s="37">
        <f t="shared" si="131"/>
        <v>1</v>
      </c>
      <c r="F1155" s="33">
        <f t="shared" si="132"/>
        <v>41130</v>
      </c>
      <c r="G1155" s="39" t="s">
        <v>16</v>
      </c>
      <c r="H1155" s="57">
        <f t="shared" ref="H1155:H1218" si="134">IF(G1155="Up", 1, -1)</f>
        <v>1</v>
      </c>
      <c r="I1155" s="66">
        <v>2.35</v>
      </c>
      <c r="J1155" s="66">
        <v>72.5</v>
      </c>
      <c r="K1155" s="66">
        <v>1</v>
      </c>
      <c r="L1155" s="66">
        <v>2</v>
      </c>
      <c r="M1155" s="66">
        <f>VLOOKUP(L1155,'Stratification Schemes'!$J$2:$L$3,2,TRUE)</f>
        <v>9.59</v>
      </c>
      <c r="N1155" s="66">
        <f>VLOOKUP(L1155,'Stratification Schemes'!$J$2:$L$3,3,TRUE)</f>
        <v>10.42</v>
      </c>
      <c r="O1155" s="66">
        <f t="shared" si="133"/>
        <v>2</v>
      </c>
      <c r="P1155" s="66" t="s">
        <v>38</v>
      </c>
    </row>
    <row r="1156" spans="1:16" x14ac:dyDescent="0.25">
      <c r="A1156" s="59">
        <v>41130</v>
      </c>
      <c r="B1156" s="2">
        <v>6.744212962962963E-2</v>
      </c>
      <c r="C1156" s="33">
        <f t="shared" si="129"/>
        <v>41130.067442129628</v>
      </c>
      <c r="D1156" s="33">
        <f t="shared" si="130"/>
        <v>41130.041666666664</v>
      </c>
      <c r="E1156" s="37">
        <f t="shared" si="131"/>
        <v>1</v>
      </c>
      <c r="F1156" s="33">
        <f t="shared" si="132"/>
        <v>41130.125</v>
      </c>
      <c r="G1156" s="39" t="s">
        <v>16</v>
      </c>
      <c r="H1156" s="57">
        <f t="shared" si="134"/>
        <v>1</v>
      </c>
      <c r="I1156" s="66">
        <v>2.2400000000000002</v>
      </c>
      <c r="J1156" s="66">
        <v>68.3</v>
      </c>
      <c r="K1156" s="66">
        <v>1</v>
      </c>
      <c r="L1156" s="66">
        <v>2</v>
      </c>
      <c r="M1156" s="66">
        <f>VLOOKUP(L1156,'Stratification Schemes'!$J$2:$L$3,2,TRUE)</f>
        <v>9.59</v>
      </c>
      <c r="N1156" s="66">
        <f>VLOOKUP(L1156,'Stratification Schemes'!$J$2:$L$3,3,TRUE)</f>
        <v>10.42</v>
      </c>
      <c r="O1156" s="66">
        <f t="shared" si="133"/>
        <v>2</v>
      </c>
      <c r="P1156" s="66" t="s">
        <v>38</v>
      </c>
    </row>
    <row r="1157" spans="1:16" x14ac:dyDescent="0.25">
      <c r="A1157" s="59">
        <v>41130</v>
      </c>
      <c r="B1157" s="2">
        <v>6.9895833333333338E-2</v>
      </c>
      <c r="C1157" s="33">
        <f t="shared" si="129"/>
        <v>41130.069895833331</v>
      </c>
      <c r="D1157" s="33">
        <f t="shared" si="130"/>
        <v>41130.041666666664</v>
      </c>
      <c r="E1157" s="37">
        <f t="shared" si="131"/>
        <v>1</v>
      </c>
      <c r="F1157" s="33">
        <f t="shared" si="132"/>
        <v>41130.125</v>
      </c>
      <c r="G1157" s="39" t="s">
        <v>16</v>
      </c>
      <c r="H1157" s="57">
        <f t="shared" si="134"/>
        <v>1</v>
      </c>
      <c r="I1157" s="66">
        <v>2.1</v>
      </c>
      <c r="J1157" s="66">
        <v>89.3</v>
      </c>
      <c r="K1157" s="66">
        <v>1</v>
      </c>
      <c r="L1157" s="66">
        <v>2</v>
      </c>
      <c r="M1157" s="66">
        <f>VLOOKUP(L1157,'Stratification Schemes'!$J$2:$L$3,2,TRUE)</f>
        <v>9.59</v>
      </c>
      <c r="N1157" s="66">
        <f>VLOOKUP(L1157,'Stratification Schemes'!$J$2:$L$3,3,TRUE)</f>
        <v>10.42</v>
      </c>
      <c r="O1157" s="66">
        <f t="shared" si="133"/>
        <v>2</v>
      </c>
      <c r="P1157" s="66" t="s">
        <v>38</v>
      </c>
    </row>
    <row r="1158" spans="1:16" x14ac:dyDescent="0.25">
      <c r="A1158" s="59">
        <v>41130</v>
      </c>
      <c r="B1158" s="2">
        <v>0.10587962962962964</v>
      </c>
      <c r="C1158" s="33">
        <f t="shared" si="129"/>
        <v>41130.105879629627</v>
      </c>
      <c r="D1158" s="33">
        <f t="shared" si="130"/>
        <v>41130.083333333336</v>
      </c>
      <c r="E1158" s="37">
        <f t="shared" si="131"/>
        <v>2</v>
      </c>
      <c r="F1158" s="33">
        <f t="shared" si="132"/>
        <v>41130.125</v>
      </c>
      <c r="G1158" s="39" t="s">
        <v>16</v>
      </c>
      <c r="H1158" s="57">
        <f t="shared" si="134"/>
        <v>1</v>
      </c>
      <c r="I1158" s="66">
        <v>2.0699999999999998</v>
      </c>
      <c r="J1158" s="66">
        <v>97.9</v>
      </c>
      <c r="K1158" s="66">
        <v>1</v>
      </c>
      <c r="L1158" s="66">
        <v>2</v>
      </c>
      <c r="M1158" s="66">
        <f>VLOOKUP(L1158,'Stratification Schemes'!$J$2:$L$3,2,TRUE)</f>
        <v>9.59</v>
      </c>
      <c r="N1158" s="66">
        <f>VLOOKUP(L1158,'Stratification Schemes'!$J$2:$L$3,3,TRUE)</f>
        <v>10.42</v>
      </c>
      <c r="O1158" s="66">
        <f t="shared" si="133"/>
        <v>2</v>
      </c>
      <c r="P1158" s="66" t="s">
        <v>38</v>
      </c>
    </row>
    <row r="1159" spans="1:16" x14ac:dyDescent="0.25">
      <c r="A1159" s="59">
        <v>41130</v>
      </c>
      <c r="B1159" s="2">
        <v>0.10670138888888887</v>
      </c>
      <c r="C1159" s="33">
        <f t="shared" si="129"/>
        <v>41130.10670138889</v>
      </c>
      <c r="D1159" s="33">
        <f t="shared" si="130"/>
        <v>41130.083333333336</v>
      </c>
      <c r="E1159" s="37">
        <f t="shared" si="131"/>
        <v>2</v>
      </c>
      <c r="F1159" s="33">
        <f t="shared" si="132"/>
        <v>41130.125</v>
      </c>
      <c r="G1159" s="39" t="s">
        <v>16</v>
      </c>
      <c r="H1159" s="57">
        <f t="shared" si="134"/>
        <v>1</v>
      </c>
      <c r="I1159" s="66">
        <v>3.73</v>
      </c>
      <c r="J1159" s="66">
        <v>72.400000000000006</v>
      </c>
      <c r="K1159" s="66">
        <v>1</v>
      </c>
      <c r="L1159" s="66">
        <v>2</v>
      </c>
      <c r="M1159" s="66">
        <f>VLOOKUP(L1159,'Stratification Schemes'!$J$2:$L$3,2,TRUE)</f>
        <v>9.59</v>
      </c>
      <c r="N1159" s="66">
        <f>VLOOKUP(L1159,'Stratification Schemes'!$J$2:$L$3,3,TRUE)</f>
        <v>10.42</v>
      </c>
      <c r="O1159" s="66">
        <f t="shared" si="133"/>
        <v>2</v>
      </c>
      <c r="P1159" s="66" t="s">
        <v>38</v>
      </c>
    </row>
    <row r="1160" spans="1:16" x14ac:dyDescent="0.25">
      <c r="A1160" s="59">
        <v>41130</v>
      </c>
      <c r="B1160" s="2">
        <v>0.11061342592592593</v>
      </c>
      <c r="C1160" s="33">
        <f t="shared" si="129"/>
        <v>41130.110613425924</v>
      </c>
      <c r="D1160" s="33">
        <f t="shared" si="130"/>
        <v>41130.083333333336</v>
      </c>
      <c r="E1160" s="37">
        <f t="shared" si="131"/>
        <v>2</v>
      </c>
      <c r="F1160" s="33">
        <f t="shared" si="132"/>
        <v>41130.125</v>
      </c>
      <c r="G1160" s="39" t="s">
        <v>16</v>
      </c>
      <c r="H1160" s="57">
        <f t="shared" si="134"/>
        <v>1</v>
      </c>
      <c r="I1160" s="66">
        <v>2.69</v>
      </c>
      <c r="J1160" s="66">
        <v>70.8</v>
      </c>
      <c r="K1160" s="66">
        <v>1</v>
      </c>
      <c r="L1160" s="66">
        <v>2</v>
      </c>
      <c r="M1160" s="66">
        <f>VLOOKUP(L1160,'Stratification Schemes'!$J$2:$L$3,2,TRUE)</f>
        <v>9.59</v>
      </c>
      <c r="N1160" s="66">
        <f>VLOOKUP(L1160,'Stratification Schemes'!$J$2:$L$3,3,TRUE)</f>
        <v>10.42</v>
      </c>
      <c r="O1160" s="66">
        <f t="shared" si="133"/>
        <v>2</v>
      </c>
      <c r="P1160" s="66" t="s">
        <v>38</v>
      </c>
    </row>
    <row r="1161" spans="1:16" x14ac:dyDescent="0.25">
      <c r="A1161" s="59">
        <v>41130</v>
      </c>
      <c r="B1161" s="2">
        <v>0.11082175925925926</v>
      </c>
      <c r="C1161" s="33">
        <f t="shared" si="129"/>
        <v>41130.110821759263</v>
      </c>
      <c r="D1161" s="33">
        <f t="shared" si="130"/>
        <v>41130.083333333336</v>
      </c>
      <c r="E1161" s="37">
        <f t="shared" si="131"/>
        <v>2</v>
      </c>
      <c r="F1161" s="33">
        <f t="shared" si="132"/>
        <v>41130.125</v>
      </c>
      <c r="G1161" s="39" t="s">
        <v>16</v>
      </c>
      <c r="H1161" s="57">
        <f t="shared" si="134"/>
        <v>1</v>
      </c>
      <c r="I1161" s="66">
        <v>2.0499999999999998</v>
      </c>
      <c r="J1161" s="66">
        <v>68.2</v>
      </c>
      <c r="K1161" s="66">
        <v>1</v>
      </c>
      <c r="L1161" s="66">
        <v>2</v>
      </c>
      <c r="M1161" s="66">
        <f>VLOOKUP(L1161,'Stratification Schemes'!$J$2:$L$3,2,TRUE)</f>
        <v>9.59</v>
      </c>
      <c r="N1161" s="66">
        <f>VLOOKUP(L1161,'Stratification Schemes'!$J$2:$L$3,3,TRUE)</f>
        <v>10.42</v>
      </c>
      <c r="O1161" s="66">
        <f t="shared" si="133"/>
        <v>2</v>
      </c>
      <c r="P1161" s="66" t="s">
        <v>38</v>
      </c>
    </row>
    <row r="1162" spans="1:16" x14ac:dyDescent="0.25">
      <c r="A1162" s="59">
        <v>41130</v>
      </c>
      <c r="B1162" s="2">
        <v>0.11097222222222221</v>
      </c>
      <c r="C1162" s="33">
        <f t="shared" si="129"/>
        <v>41130.110972222225</v>
      </c>
      <c r="D1162" s="33">
        <f t="shared" si="130"/>
        <v>41130.083333333336</v>
      </c>
      <c r="E1162" s="37">
        <f t="shared" si="131"/>
        <v>2</v>
      </c>
      <c r="F1162" s="33">
        <f t="shared" si="132"/>
        <v>41130.125</v>
      </c>
      <c r="G1162" s="39" t="s">
        <v>16</v>
      </c>
      <c r="H1162" s="57">
        <f t="shared" si="134"/>
        <v>1</v>
      </c>
      <c r="I1162" s="66">
        <v>2.11</v>
      </c>
      <c r="J1162" s="66">
        <v>60.1</v>
      </c>
      <c r="K1162" s="66">
        <v>1</v>
      </c>
      <c r="L1162" s="66">
        <v>2</v>
      </c>
      <c r="M1162" s="66">
        <f>VLOOKUP(L1162,'Stratification Schemes'!$J$2:$L$3,2,TRUE)</f>
        <v>9.59</v>
      </c>
      <c r="N1162" s="66">
        <f>VLOOKUP(L1162,'Stratification Schemes'!$J$2:$L$3,3,TRUE)</f>
        <v>10.42</v>
      </c>
      <c r="O1162" s="66">
        <f t="shared" si="133"/>
        <v>2</v>
      </c>
      <c r="P1162" s="66" t="s">
        <v>38</v>
      </c>
    </row>
    <row r="1163" spans="1:16" x14ac:dyDescent="0.25">
      <c r="A1163" s="59">
        <v>41130</v>
      </c>
      <c r="B1163" s="2">
        <v>0.11241898148148148</v>
      </c>
      <c r="C1163" s="33">
        <f t="shared" si="129"/>
        <v>41130.11241898148</v>
      </c>
      <c r="D1163" s="33">
        <f t="shared" si="130"/>
        <v>41130.083333333336</v>
      </c>
      <c r="E1163" s="37">
        <f t="shared" si="131"/>
        <v>2</v>
      </c>
      <c r="F1163" s="33">
        <f t="shared" si="132"/>
        <v>41130.125</v>
      </c>
      <c r="G1163" s="39" t="s">
        <v>16</v>
      </c>
      <c r="H1163" s="57">
        <f t="shared" si="134"/>
        <v>1</v>
      </c>
      <c r="I1163" s="66">
        <v>5.34</v>
      </c>
      <c r="J1163" s="66">
        <v>78.099999999999994</v>
      </c>
      <c r="K1163" s="66">
        <v>1</v>
      </c>
      <c r="L1163" s="66">
        <v>2</v>
      </c>
      <c r="M1163" s="66">
        <f>VLOOKUP(L1163,'Stratification Schemes'!$J$2:$L$3,2,TRUE)</f>
        <v>9.59</v>
      </c>
      <c r="N1163" s="66">
        <f>VLOOKUP(L1163,'Stratification Schemes'!$J$2:$L$3,3,TRUE)</f>
        <v>10.42</v>
      </c>
      <c r="O1163" s="66">
        <f t="shared" si="133"/>
        <v>2</v>
      </c>
      <c r="P1163" s="66" t="s">
        <v>38</v>
      </c>
    </row>
    <row r="1164" spans="1:16" x14ac:dyDescent="0.25">
      <c r="A1164" s="59">
        <v>41130</v>
      </c>
      <c r="B1164" s="2">
        <v>0.15207175925925925</v>
      </c>
      <c r="C1164" s="33">
        <f t="shared" si="129"/>
        <v>41130.152071759258</v>
      </c>
      <c r="D1164" s="33">
        <f t="shared" si="130"/>
        <v>41130.125</v>
      </c>
      <c r="E1164" s="37">
        <f t="shared" si="131"/>
        <v>3</v>
      </c>
      <c r="F1164" s="33">
        <f t="shared" si="132"/>
        <v>41130.125</v>
      </c>
      <c r="G1164" s="39" t="s">
        <v>16</v>
      </c>
      <c r="H1164" s="57">
        <f t="shared" si="134"/>
        <v>1</v>
      </c>
      <c r="I1164" s="66">
        <v>1.98</v>
      </c>
      <c r="J1164" s="66">
        <v>94.8</v>
      </c>
      <c r="K1164" s="66">
        <v>1</v>
      </c>
      <c r="L1164" s="66">
        <v>2</v>
      </c>
      <c r="M1164" s="66">
        <f>VLOOKUP(L1164,'Stratification Schemes'!$J$2:$L$3,2,TRUE)</f>
        <v>9.59</v>
      </c>
      <c r="N1164" s="66">
        <f>VLOOKUP(L1164,'Stratification Schemes'!$J$2:$L$3,3,TRUE)</f>
        <v>10.42</v>
      </c>
      <c r="O1164" s="66">
        <f t="shared" si="133"/>
        <v>2</v>
      </c>
      <c r="P1164" s="66" t="s">
        <v>38</v>
      </c>
    </row>
    <row r="1165" spans="1:16" x14ac:dyDescent="0.25">
      <c r="A1165" s="59">
        <v>41130</v>
      </c>
      <c r="B1165" s="2">
        <v>0.1554513888888889</v>
      </c>
      <c r="C1165" s="33">
        <f t="shared" si="129"/>
        <v>41130.155451388891</v>
      </c>
      <c r="D1165" s="33">
        <f t="shared" si="130"/>
        <v>41130.125</v>
      </c>
      <c r="E1165" s="37">
        <f t="shared" si="131"/>
        <v>3</v>
      </c>
      <c r="F1165" s="33">
        <f t="shared" si="132"/>
        <v>41130.125</v>
      </c>
      <c r="G1165" s="39" t="s">
        <v>16</v>
      </c>
      <c r="H1165" s="57">
        <f t="shared" si="134"/>
        <v>1</v>
      </c>
      <c r="I1165" s="66">
        <v>2.0499999999999998</v>
      </c>
      <c r="J1165" s="66">
        <v>95.5</v>
      </c>
      <c r="K1165" s="66">
        <v>1</v>
      </c>
      <c r="L1165" s="66">
        <v>2</v>
      </c>
      <c r="M1165" s="66">
        <f>VLOOKUP(L1165,'Stratification Schemes'!$J$2:$L$3,2,TRUE)</f>
        <v>9.59</v>
      </c>
      <c r="N1165" s="66">
        <f>VLOOKUP(L1165,'Stratification Schemes'!$J$2:$L$3,3,TRUE)</f>
        <v>10.42</v>
      </c>
      <c r="O1165" s="66">
        <f t="shared" si="133"/>
        <v>2</v>
      </c>
      <c r="P1165" s="66" t="s">
        <v>38</v>
      </c>
    </row>
    <row r="1166" spans="1:16" x14ac:dyDescent="0.25">
      <c r="A1166" s="59">
        <v>41130</v>
      </c>
      <c r="B1166" s="2">
        <v>0.21444444444444444</v>
      </c>
      <c r="C1166" s="33">
        <f t="shared" si="129"/>
        <v>41130.214444444442</v>
      </c>
      <c r="D1166" s="33">
        <f t="shared" si="130"/>
        <v>41130.208333333336</v>
      </c>
      <c r="E1166" s="37">
        <f t="shared" si="131"/>
        <v>5</v>
      </c>
      <c r="F1166" s="33">
        <f t="shared" si="132"/>
        <v>41130.25</v>
      </c>
      <c r="G1166" s="39" t="s">
        <v>16</v>
      </c>
      <c r="H1166" s="57">
        <f t="shared" si="134"/>
        <v>1</v>
      </c>
      <c r="I1166" s="66">
        <v>2.14</v>
      </c>
      <c r="J1166" s="66">
        <v>60.8</v>
      </c>
      <c r="K1166" s="66">
        <v>1</v>
      </c>
      <c r="L1166" s="66">
        <v>2</v>
      </c>
      <c r="M1166" s="66">
        <f>VLOOKUP(L1166,'Stratification Schemes'!$J$2:$L$3,2,TRUE)</f>
        <v>9.59</v>
      </c>
      <c r="N1166" s="66">
        <f>VLOOKUP(L1166,'Stratification Schemes'!$J$2:$L$3,3,TRUE)</f>
        <v>10.42</v>
      </c>
      <c r="O1166" s="66">
        <f t="shared" si="133"/>
        <v>2</v>
      </c>
      <c r="P1166" s="66" t="s">
        <v>38</v>
      </c>
    </row>
    <row r="1167" spans="1:16" x14ac:dyDescent="0.25">
      <c r="A1167" s="59">
        <v>41130</v>
      </c>
      <c r="B1167" s="2">
        <v>0.21729166666666666</v>
      </c>
      <c r="C1167" s="33">
        <f t="shared" si="129"/>
        <v>41130.217291666668</v>
      </c>
      <c r="D1167" s="33">
        <f t="shared" si="130"/>
        <v>41130.208333333336</v>
      </c>
      <c r="E1167" s="37">
        <f t="shared" si="131"/>
        <v>5</v>
      </c>
      <c r="F1167" s="33">
        <f t="shared" si="132"/>
        <v>41130.25</v>
      </c>
      <c r="G1167" s="39" t="s">
        <v>16</v>
      </c>
      <c r="H1167" s="57">
        <f t="shared" si="134"/>
        <v>1</v>
      </c>
      <c r="I1167" s="66">
        <v>2.6</v>
      </c>
      <c r="J1167" s="66">
        <v>81</v>
      </c>
      <c r="K1167" s="66">
        <v>1</v>
      </c>
      <c r="L1167" s="66">
        <v>2</v>
      </c>
      <c r="M1167" s="66">
        <f>VLOOKUP(L1167,'Stratification Schemes'!$J$2:$L$3,2,TRUE)</f>
        <v>9.59</v>
      </c>
      <c r="N1167" s="66">
        <f>VLOOKUP(L1167,'Stratification Schemes'!$J$2:$L$3,3,TRUE)</f>
        <v>10.42</v>
      </c>
      <c r="O1167" s="66">
        <f t="shared" si="133"/>
        <v>2</v>
      </c>
      <c r="P1167" s="66" t="s">
        <v>38</v>
      </c>
    </row>
    <row r="1168" spans="1:16" x14ac:dyDescent="0.25">
      <c r="A1168" s="59">
        <v>41130</v>
      </c>
      <c r="B1168" s="2">
        <v>0.23018518518518519</v>
      </c>
      <c r="C1168" s="33">
        <f t="shared" si="129"/>
        <v>41130.230185185188</v>
      </c>
      <c r="D1168" s="33">
        <f t="shared" si="130"/>
        <v>41130.208333333336</v>
      </c>
      <c r="E1168" s="37">
        <f t="shared" si="131"/>
        <v>5</v>
      </c>
      <c r="F1168" s="33">
        <f t="shared" si="132"/>
        <v>41130.25</v>
      </c>
      <c r="G1168" s="39" t="s">
        <v>16</v>
      </c>
      <c r="H1168" s="57">
        <f t="shared" si="134"/>
        <v>1</v>
      </c>
      <c r="I1168" s="66">
        <v>3.13</v>
      </c>
      <c r="J1168" s="66">
        <v>65.5</v>
      </c>
      <c r="K1168" s="66">
        <v>1</v>
      </c>
      <c r="L1168" s="66">
        <v>2</v>
      </c>
      <c r="M1168" s="66">
        <f>VLOOKUP(L1168,'Stratification Schemes'!$J$2:$L$3,2,TRUE)</f>
        <v>9.59</v>
      </c>
      <c r="N1168" s="66">
        <f>VLOOKUP(L1168,'Stratification Schemes'!$J$2:$L$3,3,TRUE)</f>
        <v>10.42</v>
      </c>
      <c r="O1168" s="66">
        <f t="shared" si="133"/>
        <v>2</v>
      </c>
      <c r="P1168" s="66" t="s">
        <v>38</v>
      </c>
    </row>
    <row r="1169" spans="1:19" x14ac:dyDescent="0.25">
      <c r="A1169" s="59">
        <v>41130</v>
      </c>
      <c r="B1169" s="2">
        <v>0.23800925925925928</v>
      </c>
      <c r="C1169" s="33">
        <f t="shared" si="129"/>
        <v>41130.238009259258</v>
      </c>
      <c r="D1169" s="33">
        <f t="shared" si="130"/>
        <v>41130.208333333336</v>
      </c>
      <c r="E1169" s="37">
        <f t="shared" si="131"/>
        <v>5</v>
      </c>
      <c r="F1169" s="33">
        <f t="shared" si="132"/>
        <v>41130.25</v>
      </c>
      <c r="G1169" s="39" t="s">
        <v>16</v>
      </c>
      <c r="H1169" s="57">
        <f t="shared" si="134"/>
        <v>1</v>
      </c>
      <c r="I1169" s="66">
        <v>2.06</v>
      </c>
      <c r="J1169" s="66">
        <v>78.2</v>
      </c>
      <c r="K1169" s="66">
        <v>1</v>
      </c>
      <c r="L1169" s="66">
        <v>2</v>
      </c>
      <c r="M1169" s="66">
        <f>VLOOKUP(L1169,'Stratification Schemes'!$J$2:$L$3,2,TRUE)</f>
        <v>9.59</v>
      </c>
      <c r="N1169" s="66">
        <f>VLOOKUP(L1169,'Stratification Schemes'!$J$2:$L$3,3,TRUE)</f>
        <v>10.42</v>
      </c>
      <c r="O1169" s="66">
        <f t="shared" si="133"/>
        <v>2</v>
      </c>
      <c r="P1169" s="66" t="s">
        <v>38</v>
      </c>
    </row>
    <row r="1170" spans="1:19" x14ac:dyDescent="0.25">
      <c r="A1170" s="59">
        <v>41130</v>
      </c>
      <c r="B1170" s="2">
        <v>0.27527777777777779</v>
      </c>
      <c r="C1170" s="33">
        <f t="shared" si="129"/>
        <v>41130.275277777779</v>
      </c>
      <c r="D1170" s="33">
        <f t="shared" si="130"/>
        <v>41130.25</v>
      </c>
      <c r="E1170" s="37">
        <f t="shared" si="131"/>
        <v>6</v>
      </c>
      <c r="F1170" s="33">
        <f t="shared" si="132"/>
        <v>41130.25</v>
      </c>
      <c r="G1170" s="39" t="s">
        <v>16</v>
      </c>
      <c r="H1170" s="57">
        <f t="shared" si="134"/>
        <v>1</v>
      </c>
      <c r="I1170" s="66">
        <v>2.2000000000000002</v>
      </c>
      <c r="J1170" s="66">
        <v>68.8</v>
      </c>
      <c r="K1170" s="66">
        <v>1</v>
      </c>
      <c r="L1170" s="66">
        <v>2</v>
      </c>
      <c r="M1170" s="66">
        <f>VLOOKUP(L1170,'Stratification Schemes'!$J$2:$L$3,2,TRUE)</f>
        <v>9.59</v>
      </c>
      <c r="N1170" s="66">
        <f>VLOOKUP(L1170,'Stratification Schemes'!$J$2:$L$3,3,TRUE)</f>
        <v>10.42</v>
      </c>
      <c r="O1170" s="66">
        <f t="shared" si="133"/>
        <v>2</v>
      </c>
      <c r="P1170" s="66" t="s">
        <v>38</v>
      </c>
    </row>
    <row r="1171" spans="1:19" x14ac:dyDescent="0.25">
      <c r="A1171" s="59">
        <v>41130</v>
      </c>
      <c r="B1171" s="2">
        <v>0.27725694444444443</v>
      </c>
      <c r="C1171" s="33">
        <f t="shared" si="129"/>
        <v>41130.277256944442</v>
      </c>
      <c r="D1171" s="33">
        <f t="shared" si="130"/>
        <v>41130.25</v>
      </c>
      <c r="E1171" s="37">
        <f t="shared" si="131"/>
        <v>6</v>
      </c>
      <c r="F1171" s="33">
        <f t="shared" si="132"/>
        <v>41130.25</v>
      </c>
      <c r="G1171" s="39" t="s">
        <v>16</v>
      </c>
      <c r="H1171" s="57">
        <f t="shared" si="134"/>
        <v>1</v>
      </c>
      <c r="I1171" s="66">
        <v>2.5299999999999998</v>
      </c>
      <c r="J1171" s="66">
        <v>80.7</v>
      </c>
      <c r="K1171" s="66">
        <v>1</v>
      </c>
      <c r="L1171" s="66">
        <v>2</v>
      </c>
      <c r="M1171" s="66">
        <f>VLOOKUP(L1171,'Stratification Schemes'!$J$2:$L$3,2,TRUE)</f>
        <v>9.59</v>
      </c>
      <c r="N1171" s="66">
        <f>VLOOKUP(L1171,'Stratification Schemes'!$J$2:$L$3,3,TRUE)</f>
        <v>10.42</v>
      </c>
      <c r="O1171" s="66">
        <f t="shared" si="133"/>
        <v>2</v>
      </c>
      <c r="P1171" s="66" t="s">
        <v>38</v>
      </c>
    </row>
    <row r="1172" spans="1:19" x14ac:dyDescent="0.25">
      <c r="A1172" s="59">
        <v>41130</v>
      </c>
      <c r="B1172" s="2">
        <v>0.317349537037037</v>
      </c>
      <c r="C1172" s="33">
        <f t="shared" ref="C1172:C1235" si="135">B1172+A1172</f>
        <v>41130.317349537036</v>
      </c>
      <c r="D1172" s="33">
        <f t="shared" si="130"/>
        <v>41130.291666666664</v>
      </c>
      <c r="E1172" s="37">
        <f t="shared" si="131"/>
        <v>7</v>
      </c>
      <c r="F1172" s="33">
        <f t="shared" si="132"/>
        <v>41130.375</v>
      </c>
      <c r="G1172" s="39" t="s">
        <v>16</v>
      </c>
      <c r="H1172" s="57">
        <f t="shared" si="134"/>
        <v>1</v>
      </c>
      <c r="I1172" s="66">
        <v>2.17</v>
      </c>
      <c r="J1172" s="66">
        <v>81.400000000000006</v>
      </c>
      <c r="K1172" s="66">
        <v>1</v>
      </c>
      <c r="L1172" s="66">
        <v>2</v>
      </c>
      <c r="M1172" s="66">
        <f>VLOOKUP(L1172,'Stratification Schemes'!$J$2:$L$3,2,TRUE)</f>
        <v>9.59</v>
      </c>
      <c r="N1172" s="66">
        <f>VLOOKUP(L1172,'Stratification Schemes'!$J$2:$L$3,3,TRUE)</f>
        <v>10.42</v>
      </c>
      <c r="O1172" s="66">
        <f t="shared" si="133"/>
        <v>2</v>
      </c>
      <c r="P1172" s="66" t="s">
        <v>38</v>
      </c>
    </row>
    <row r="1173" spans="1:19" x14ac:dyDescent="0.25">
      <c r="A1173" s="59">
        <v>41130</v>
      </c>
      <c r="B1173" s="2">
        <v>0.31930555555555556</v>
      </c>
      <c r="C1173" s="33">
        <f t="shared" si="135"/>
        <v>41130.319305555553</v>
      </c>
      <c r="D1173" s="33">
        <f t="shared" si="130"/>
        <v>41130.291666666664</v>
      </c>
      <c r="E1173" s="37">
        <f t="shared" si="131"/>
        <v>7</v>
      </c>
      <c r="F1173" s="33">
        <f t="shared" si="132"/>
        <v>41130.375</v>
      </c>
      <c r="G1173" s="39" t="s">
        <v>16</v>
      </c>
      <c r="H1173" s="57">
        <f t="shared" si="134"/>
        <v>1</v>
      </c>
      <c r="I1173" s="66">
        <v>2.04</v>
      </c>
      <c r="J1173" s="66">
        <v>101</v>
      </c>
      <c r="K1173" s="66">
        <v>1</v>
      </c>
      <c r="L1173" s="66">
        <v>2</v>
      </c>
      <c r="M1173" s="66">
        <f>VLOOKUP(L1173,'Stratification Schemes'!$J$2:$L$3,2,TRUE)</f>
        <v>9.59</v>
      </c>
      <c r="N1173" s="66">
        <f>VLOOKUP(L1173,'Stratification Schemes'!$J$2:$L$3,3,TRUE)</f>
        <v>10.42</v>
      </c>
      <c r="O1173" s="66">
        <f t="shared" si="133"/>
        <v>2</v>
      </c>
      <c r="P1173" s="66" t="s">
        <v>38</v>
      </c>
    </row>
    <row r="1174" spans="1:19" x14ac:dyDescent="0.25">
      <c r="A1174" s="59">
        <v>41130</v>
      </c>
      <c r="B1174" s="2">
        <v>0.3845486111111111</v>
      </c>
      <c r="C1174" s="33">
        <f t="shared" si="135"/>
        <v>41130.384548611109</v>
      </c>
      <c r="D1174" s="33">
        <f t="shared" si="130"/>
        <v>41130.375</v>
      </c>
      <c r="E1174" s="37">
        <f t="shared" si="131"/>
        <v>9</v>
      </c>
      <c r="F1174" s="33">
        <f t="shared" si="132"/>
        <v>41130.375</v>
      </c>
      <c r="G1174" s="39" t="s">
        <v>16</v>
      </c>
      <c r="H1174" s="57">
        <f t="shared" si="134"/>
        <v>1</v>
      </c>
      <c r="I1174" s="66">
        <v>2.1800000000000002</v>
      </c>
      <c r="J1174" s="66">
        <v>67.400000000000006</v>
      </c>
      <c r="K1174" s="66">
        <v>1</v>
      </c>
      <c r="L1174" s="66">
        <v>2</v>
      </c>
      <c r="M1174" s="66">
        <f>VLOOKUP(L1174,'Stratification Schemes'!$J$2:$L$3,2,TRUE)</f>
        <v>9.59</v>
      </c>
      <c r="N1174" s="66">
        <f>VLOOKUP(L1174,'Stratification Schemes'!$J$2:$L$3,3,TRUE)</f>
        <v>10.42</v>
      </c>
      <c r="O1174" s="66">
        <f t="shared" si="133"/>
        <v>2</v>
      </c>
      <c r="P1174" s="66" t="s">
        <v>38</v>
      </c>
    </row>
    <row r="1175" spans="1:19" x14ac:dyDescent="0.25">
      <c r="A1175" s="59">
        <v>41130</v>
      </c>
      <c r="B1175" s="2">
        <v>0.40615740740740741</v>
      </c>
      <c r="C1175" s="33">
        <f t="shared" si="135"/>
        <v>41130.406157407408</v>
      </c>
      <c r="D1175" s="33">
        <f t="shared" si="130"/>
        <v>41130.375</v>
      </c>
      <c r="E1175" s="37">
        <f t="shared" si="131"/>
        <v>9</v>
      </c>
      <c r="F1175" s="33">
        <f t="shared" si="132"/>
        <v>41130.375</v>
      </c>
      <c r="G1175" s="39" t="s">
        <v>16</v>
      </c>
      <c r="H1175" s="57">
        <f t="shared" si="134"/>
        <v>1</v>
      </c>
      <c r="I1175" s="66">
        <v>2.1800000000000002</v>
      </c>
      <c r="J1175" s="66">
        <v>76.400000000000006</v>
      </c>
      <c r="K1175" s="66">
        <v>1</v>
      </c>
      <c r="L1175" s="66">
        <v>2</v>
      </c>
      <c r="M1175" s="66">
        <f>VLOOKUP(L1175,'Stratification Schemes'!$J$2:$L$3,2,TRUE)</f>
        <v>9.59</v>
      </c>
      <c r="N1175" s="66">
        <f>VLOOKUP(L1175,'Stratification Schemes'!$J$2:$L$3,3,TRUE)</f>
        <v>10.42</v>
      </c>
      <c r="O1175" s="66">
        <f t="shared" si="133"/>
        <v>2</v>
      </c>
      <c r="P1175" s="66" t="s">
        <v>38</v>
      </c>
    </row>
    <row r="1176" spans="1:19" x14ac:dyDescent="0.25">
      <c r="A1176" s="59">
        <v>41130</v>
      </c>
      <c r="B1176" s="2">
        <v>0.42268518518518516</v>
      </c>
      <c r="C1176" s="33">
        <f t="shared" si="135"/>
        <v>41130.422685185185</v>
      </c>
      <c r="D1176" s="33">
        <f t="shared" si="130"/>
        <v>41130.416666666664</v>
      </c>
      <c r="E1176" s="37">
        <f t="shared" si="131"/>
        <v>10</v>
      </c>
      <c r="F1176" s="33">
        <f t="shared" si="132"/>
        <v>41130.375</v>
      </c>
      <c r="G1176" s="39" t="s">
        <v>16</v>
      </c>
      <c r="H1176" s="57">
        <f t="shared" si="134"/>
        <v>1</v>
      </c>
      <c r="I1176" s="66">
        <v>2.14</v>
      </c>
      <c r="J1176" s="66">
        <v>101.5</v>
      </c>
      <c r="K1176" s="66">
        <v>1</v>
      </c>
      <c r="L1176" s="66">
        <v>2</v>
      </c>
      <c r="M1176" s="66">
        <f>VLOOKUP(L1176,'Stratification Schemes'!$J$2:$L$3,2,TRUE)</f>
        <v>9.59</v>
      </c>
      <c r="N1176" s="66">
        <f>VLOOKUP(L1176,'Stratification Schemes'!$J$2:$L$3,3,TRUE)</f>
        <v>10.42</v>
      </c>
      <c r="O1176" s="66">
        <f t="shared" si="133"/>
        <v>2</v>
      </c>
      <c r="P1176" s="66" t="s">
        <v>38</v>
      </c>
    </row>
    <row r="1177" spans="1:19" s="39" customFormat="1" x14ac:dyDescent="0.25">
      <c r="A1177" s="59">
        <v>41130</v>
      </c>
      <c r="B1177" s="2">
        <v>0.43905092592592593</v>
      </c>
      <c r="C1177" s="33">
        <f t="shared" si="135"/>
        <v>41130.439050925925</v>
      </c>
      <c r="D1177" s="33">
        <f t="shared" si="130"/>
        <v>41130.416666666664</v>
      </c>
      <c r="E1177" s="37">
        <f t="shared" si="131"/>
        <v>10</v>
      </c>
      <c r="F1177" s="33">
        <f t="shared" si="132"/>
        <v>41130.5</v>
      </c>
      <c r="G1177" s="39" t="s">
        <v>16</v>
      </c>
      <c r="H1177" s="65">
        <f t="shared" si="134"/>
        <v>1</v>
      </c>
      <c r="I1177" s="66">
        <v>1.96</v>
      </c>
      <c r="J1177" s="66">
        <v>116.5</v>
      </c>
      <c r="K1177" s="66">
        <v>1</v>
      </c>
      <c r="L1177" s="66">
        <v>2</v>
      </c>
      <c r="M1177" s="66">
        <f>VLOOKUP(L1177,'Stratification Schemes'!$J$2:$L$3,2,TRUE)</f>
        <v>9.59</v>
      </c>
      <c r="N1177" s="66">
        <f>VLOOKUP(L1177,'Stratification Schemes'!$J$2:$L$3,3,TRUE)</f>
        <v>10.42</v>
      </c>
      <c r="O1177" s="66">
        <f t="shared" si="133"/>
        <v>2</v>
      </c>
      <c r="P1177" s="66" t="s">
        <v>38</v>
      </c>
      <c r="Q1177" s="66"/>
      <c r="R1177" s="66"/>
      <c r="S1177" s="66"/>
    </row>
    <row r="1178" spans="1:19" x14ac:dyDescent="0.25">
      <c r="A1178" s="59">
        <v>41130</v>
      </c>
      <c r="B1178" s="2">
        <v>0.50306712962962963</v>
      </c>
      <c r="C1178" s="33">
        <f t="shared" si="135"/>
        <v>41130.503067129626</v>
      </c>
      <c r="D1178" s="33">
        <f t="shared" si="130"/>
        <v>41130.5</v>
      </c>
      <c r="E1178" s="37">
        <f t="shared" si="131"/>
        <v>12</v>
      </c>
      <c r="F1178" s="33">
        <f t="shared" si="132"/>
        <v>41130.5</v>
      </c>
      <c r="G1178" s="39" t="s">
        <v>16</v>
      </c>
      <c r="H1178" s="57">
        <f t="shared" si="134"/>
        <v>1</v>
      </c>
      <c r="I1178" s="66">
        <v>1.88</v>
      </c>
      <c r="J1178" s="66">
        <v>82.4</v>
      </c>
      <c r="K1178" s="66">
        <v>1</v>
      </c>
      <c r="L1178" s="66">
        <v>2</v>
      </c>
      <c r="M1178" s="66">
        <f>VLOOKUP(L1178,'Stratification Schemes'!$J$2:$L$3,2,TRUE)</f>
        <v>9.59</v>
      </c>
      <c r="N1178" s="66">
        <f>VLOOKUP(L1178,'Stratification Schemes'!$J$2:$L$3,3,TRUE)</f>
        <v>10.42</v>
      </c>
      <c r="O1178" s="66">
        <f t="shared" si="133"/>
        <v>2</v>
      </c>
      <c r="P1178" s="66" t="s">
        <v>38</v>
      </c>
    </row>
    <row r="1179" spans="1:19" x14ac:dyDescent="0.25">
      <c r="A1179" s="59">
        <v>41130</v>
      </c>
      <c r="B1179" s="2">
        <v>0.5037152777777778</v>
      </c>
      <c r="C1179" s="33">
        <f t="shared" si="135"/>
        <v>41130.50371527778</v>
      </c>
      <c r="D1179" s="33">
        <f t="shared" si="130"/>
        <v>41130.5</v>
      </c>
      <c r="E1179" s="37">
        <f t="shared" si="131"/>
        <v>12</v>
      </c>
      <c r="F1179" s="33">
        <f t="shared" si="132"/>
        <v>41130.5</v>
      </c>
      <c r="G1179" s="39" t="s">
        <v>16</v>
      </c>
      <c r="H1179" s="57">
        <f t="shared" si="134"/>
        <v>1</v>
      </c>
      <c r="I1179" s="66">
        <v>2.16</v>
      </c>
      <c r="J1179" s="66">
        <v>96.2</v>
      </c>
      <c r="K1179" s="66">
        <v>1</v>
      </c>
      <c r="L1179" s="66">
        <v>2</v>
      </c>
      <c r="M1179" s="66">
        <f>VLOOKUP(L1179,'Stratification Schemes'!$J$2:$L$3,2,TRUE)</f>
        <v>9.59</v>
      </c>
      <c r="N1179" s="66">
        <f>VLOOKUP(L1179,'Stratification Schemes'!$J$2:$L$3,3,TRUE)</f>
        <v>10.42</v>
      </c>
      <c r="O1179" s="66">
        <f t="shared" si="133"/>
        <v>2</v>
      </c>
      <c r="P1179" s="66" t="s">
        <v>38</v>
      </c>
    </row>
    <row r="1180" spans="1:19" x14ac:dyDescent="0.25">
      <c r="A1180" s="59">
        <v>41130</v>
      </c>
      <c r="B1180" s="2">
        <v>0.52839120370370374</v>
      </c>
      <c r="C1180" s="33">
        <f t="shared" si="135"/>
        <v>41130.528391203705</v>
      </c>
      <c r="D1180" s="33">
        <f t="shared" si="130"/>
        <v>41130.5</v>
      </c>
      <c r="E1180" s="37">
        <f t="shared" si="131"/>
        <v>12</v>
      </c>
      <c r="F1180" s="33">
        <f t="shared" si="132"/>
        <v>41130.5</v>
      </c>
      <c r="G1180" s="39" t="s">
        <v>16</v>
      </c>
      <c r="H1180" s="57">
        <f t="shared" si="134"/>
        <v>1</v>
      </c>
      <c r="I1180" s="66">
        <v>2.13</v>
      </c>
      <c r="J1180" s="66">
        <v>82.9</v>
      </c>
      <c r="K1180" s="66">
        <v>1</v>
      </c>
      <c r="L1180" s="66">
        <v>2</v>
      </c>
      <c r="M1180" s="66">
        <f>VLOOKUP(L1180,'Stratification Schemes'!$J$2:$L$3,2,TRUE)</f>
        <v>9.59</v>
      </c>
      <c r="N1180" s="66">
        <f>VLOOKUP(L1180,'Stratification Schemes'!$J$2:$L$3,3,TRUE)</f>
        <v>10.42</v>
      </c>
      <c r="O1180" s="66">
        <f t="shared" si="133"/>
        <v>2</v>
      </c>
      <c r="P1180" s="66" t="s">
        <v>38</v>
      </c>
    </row>
    <row r="1181" spans="1:19" x14ac:dyDescent="0.25">
      <c r="A1181" s="59">
        <v>41130</v>
      </c>
      <c r="B1181" s="2">
        <v>0.54412037037037042</v>
      </c>
      <c r="C1181" s="33">
        <f t="shared" si="135"/>
        <v>41130.544120370374</v>
      </c>
      <c r="D1181" s="33">
        <f t="shared" si="130"/>
        <v>41130.541666666664</v>
      </c>
      <c r="E1181" s="37">
        <f t="shared" si="131"/>
        <v>13</v>
      </c>
      <c r="F1181" s="33">
        <f t="shared" si="132"/>
        <v>41130.5</v>
      </c>
      <c r="G1181" s="39" t="s">
        <v>16</v>
      </c>
      <c r="H1181" s="57">
        <f t="shared" si="134"/>
        <v>1</v>
      </c>
      <c r="I1181" s="66">
        <v>5.77</v>
      </c>
      <c r="J1181" s="66">
        <v>72.3</v>
      </c>
      <c r="K1181" s="66">
        <v>1</v>
      </c>
      <c r="L1181" s="66">
        <v>2</v>
      </c>
      <c r="M1181" s="66">
        <f>VLOOKUP(L1181,'Stratification Schemes'!$J$2:$L$3,2,TRUE)</f>
        <v>9.59</v>
      </c>
      <c r="N1181" s="66">
        <f>VLOOKUP(L1181,'Stratification Schemes'!$J$2:$L$3,3,TRUE)</f>
        <v>10.42</v>
      </c>
      <c r="O1181" s="66">
        <f t="shared" si="133"/>
        <v>2</v>
      </c>
      <c r="P1181" s="66" t="s">
        <v>38</v>
      </c>
    </row>
    <row r="1182" spans="1:19" x14ac:dyDescent="0.25">
      <c r="A1182" s="59">
        <v>41130</v>
      </c>
      <c r="B1182" s="2">
        <v>0.55031249999999998</v>
      </c>
      <c r="C1182" s="33">
        <f t="shared" si="135"/>
        <v>41130.550312500003</v>
      </c>
      <c r="D1182" s="33">
        <f t="shared" si="130"/>
        <v>41130.541666666664</v>
      </c>
      <c r="E1182" s="37">
        <f t="shared" si="131"/>
        <v>13</v>
      </c>
      <c r="F1182" s="33">
        <f t="shared" si="132"/>
        <v>41130.5</v>
      </c>
      <c r="G1182" s="39" t="s">
        <v>16</v>
      </c>
      <c r="H1182" s="57">
        <f t="shared" si="134"/>
        <v>1</v>
      </c>
      <c r="I1182" s="66">
        <v>3.68</v>
      </c>
      <c r="J1182" s="66">
        <v>83.1</v>
      </c>
      <c r="K1182" s="66">
        <v>1</v>
      </c>
      <c r="L1182" s="66">
        <v>2</v>
      </c>
      <c r="M1182" s="66">
        <f>VLOOKUP(L1182,'Stratification Schemes'!$J$2:$L$3,2,TRUE)</f>
        <v>9.59</v>
      </c>
      <c r="N1182" s="66">
        <f>VLOOKUP(L1182,'Stratification Schemes'!$J$2:$L$3,3,TRUE)</f>
        <v>10.42</v>
      </c>
      <c r="O1182" s="66">
        <f t="shared" si="133"/>
        <v>2</v>
      </c>
      <c r="P1182" s="66" t="s">
        <v>38</v>
      </c>
    </row>
    <row r="1183" spans="1:19" x14ac:dyDescent="0.25">
      <c r="A1183" s="59">
        <v>41130</v>
      </c>
      <c r="B1183" s="2">
        <v>0.55131944444444447</v>
      </c>
      <c r="C1183" s="33">
        <f t="shared" si="135"/>
        <v>41130.551319444443</v>
      </c>
      <c r="D1183" s="33">
        <f t="shared" si="130"/>
        <v>41130.541666666664</v>
      </c>
      <c r="E1183" s="37">
        <f t="shared" si="131"/>
        <v>13</v>
      </c>
      <c r="F1183" s="33">
        <f t="shared" si="132"/>
        <v>41130.5</v>
      </c>
      <c r="G1183" s="39" t="s">
        <v>16</v>
      </c>
      <c r="H1183" s="57">
        <f t="shared" si="134"/>
        <v>1</v>
      </c>
      <c r="I1183" s="66">
        <v>2.14</v>
      </c>
      <c r="J1183" s="66">
        <v>81.900000000000006</v>
      </c>
      <c r="K1183" s="66">
        <v>1</v>
      </c>
      <c r="L1183" s="66">
        <v>2</v>
      </c>
      <c r="M1183" s="66">
        <f>VLOOKUP(L1183,'Stratification Schemes'!$J$2:$L$3,2,TRUE)</f>
        <v>9.59</v>
      </c>
      <c r="N1183" s="66">
        <f>VLOOKUP(L1183,'Stratification Schemes'!$J$2:$L$3,3,TRUE)</f>
        <v>10.42</v>
      </c>
      <c r="O1183" s="66">
        <f t="shared" si="133"/>
        <v>2</v>
      </c>
      <c r="P1183" s="66" t="s">
        <v>38</v>
      </c>
    </row>
    <row r="1184" spans="1:19" x14ac:dyDescent="0.25">
      <c r="A1184" s="59">
        <v>41130</v>
      </c>
      <c r="B1184" s="2">
        <v>0.56379629629629624</v>
      </c>
      <c r="C1184" s="33">
        <f t="shared" si="135"/>
        <v>41130.563796296294</v>
      </c>
      <c r="D1184" s="33">
        <f t="shared" si="130"/>
        <v>41130.541666666664</v>
      </c>
      <c r="E1184" s="37">
        <f t="shared" si="131"/>
        <v>13</v>
      </c>
      <c r="F1184" s="33">
        <f t="shared" si="132"/>
        <v>41130.625</v>
      </c>
      <c r="G1184" s="39" t="s">
        <v>16</v>
      </c>
      <c r="H1184" s="57">
        <f t="shared" si="134"/>
        <v>1</v>
      </c>
      <c r="I1184" s="66">
        <v>1.98</v>
      </c>
      <c r="J1184" s="66">
        <v>95.8</v>
      </c>
      <c r="K1184" s="66">
        <v>1</v>
      </c>
      <c r="L1184" s="66">
        <v>2</v>
      </c>
      <c r="M1184" s="66">
        <f>VLOOKUP(L1184,'Stratification Schemes'!$J$2:$L$3,2,TRUE)</f>
        <v>9.59</v>
      </c>
      <c r="N1184" s="66">
        <f>VLOOKUP(L1184,'Stratification Schemes'!$J$2:$L$3,3,TRUE)</f>
        <v>10.42</v>
      </c>
      <c r="O1184" s="66">
        <f t="shared" si="133"/>
        <v>2</v>
      </c>
      <c r="P1184" s="66" t="s">
        <v>38</v>
      </c>
    </row>
    <row r="1185" spans="1:19" x14ac:dyDescent="0.25">
      <c r="A1185" s="59">
        <v>41130</v>
      </c>
      <c r="B1185" s="2">
        <v>0.57125000000000004</v>
      </c>
      <c r="C1185" s="33">
        <f t="shared" si="135"/>
        <v>41130.571250000001</v>
      </c>
      <c r="D1185" s="33">
        <f t="shared" si="130"/>
        <v>41130.541666666664</v>
      </c>
      <c r="E1185" s="37">
        <f t="shared" si="131"/>
        <v>13</v>
      </c>
      <c r="F1185" s="33">
        <f t="shared" si="132"/>
        <v>41130.625</v>
      </c>
      <c r="G1185" s="39" t="s">
        <v>16</v>
      </c>
      <c r="H1185" s="57">
        <f t="shared" si="134"/>
        <v>1</v>
      </c>
      <c r="I1185" s="66">
        <v>2.42</v>
      </c>
      <c r="J1185" s="66">
        <v>81</v>
      </c>
      <c r="K1185" s="66">
        <v>1</v>
      </c>
      <c r="L1185" s="66">
        <v>2</v>
      </c>
      <c r="M1185" s="66">
        <f>VLOOKUP(L1185,'Stratification Schemes'!$J$2:$L$3,2,TRUE)</f>
        <v>9.59</v>
      </c>
      <c r="N1185" s="66">
        <f>VLOOKUP(L1185,'Stratification Schemes'!$J$2:$L$3,3,TRUE)</f>
        <v>10.42</v>
      </c>
      <c r="O1185" s="66">
        <f t="shared" si="133"/>
        <v>2</v>
      </c>
      <c r="P1185" s="66" t="s">
        <v>38</v>
      </c>
    </row>
    <row r="1186" spans="1:19" x14ac:dyDescent="0.25">
      <c r="A1186" s="59">
        <v>41130</v>
      </c>
      <c r="B1186" s="2">
        <v>0.58881944444444445</v>
      </c>
      <c r="C1186" s="33">
        <f t="shared" si="135"/>
        <v>41130.588819444441</v>
      </c>
      <c r="D1186" s="33">
        <f t="shared" si="130"/>
        <v>41130.583333333336</v>
      </c>
      <c r="E1186" s="37">
        <f t="shared" si="131"/>
        <v>14</v>
      </c>
      <c r="F1186" s="33">
        <f t="shared" si="132"/>
        <v>41130.625</v>
      </c>
      <c r="G1186" s="39" t="s">
        <v>16</v>
      </c>
      <c r="H1186" s="57">
        <f t="shared" si="134"/>
        <v>1</v>
      </c>
      <c r="I1186" s="66">
        <v>7.27</v>
      </c>
      <c r="J1186" s="66">
        <v>82.3</v>
      </c>
      <c r="K1186" s="66">
        <v>1</v>
      </c>
      <c r="L1186" s="66">
        <v>2</v>
      </c>
      <c r="M1186" s="66">
        <f>VLOOKUP(L1186,'Stratification Schemes'!$J$2:$L$3,2,TRUE)</f>
        <v>9.59</v>
      </c>
      <c r="N1186" s="66">
        <f>VLOOKUP(L1186,'Stratification Schemes'!$J$2:$L$3,3,TRUE)</f>
        <v>10.42</v>
      </c>
      <c r="O1186" s="66">
        <f t="shared" si="133"/>
        <v>2</v>
      </c>
      <c r="P1186" s="66" t="s">
        <v>38</v>
      </c>
    </row>
    <row r="1187" spans="1:19" x14ac:dyDescent="0.25">
      <c r="A1187" s="59">
        <v>41130</v>
      </c>
      <c r="B1187" s="2">
        <v>0.6109606481481481</v>
      </c>
      <c r="C1187" s="33">
        <f t="shared" si="135"/>
        <v>41130.610960648148</v>
      </c>
      <c r="D1187" s="33">
        <f t="shared" si="130"/>
        <v>41130.583333333336</v>
      </c>
      <c r="E1187" s="37">
        <f t="shared" si="131"/>
        <v>14</v>
      </c>
      <c r="F1187" s="33">
        <f t="shared" si="132"/>
        <v>41130.625</v>
      </c>
      <c r="G1187" s="39" t="s">
        <v>16</v>
      </c>
      <c r="H1187" s="57">
        <f t="shared" si="134"/>
        <v>1</v>
      </c>
      <c r="I1187" s="66">
        <v>2.79</v>
      </c>
      <c r="J1187" s="66">
        <v>63</v>
      </c>
      <c r="K1187" s="66">
        <v>1</v>
      </c>
      <c r="L1187" s="66">
        <v>2</v>
      </c>
      <c r="M1187" s="66">
        <f>VLOOKUP(L1187,'Stratification Schemes'!$J$2:$L$3,2,TRUE)</f>
        <v>9.59</v>
      </c>
      <c r="N1187" s="66">
        <f>VLOOKUP(L1187,'Stratification Schemes'!$J$2:$L$3,3,TRUE)</f>
        <v>10.42</v>
      </c>
      <c r="O1187" s="66">
        <f t="shared" si="133"/>
        <v>2</v>
      </c>
      <c r="P1187" s="66" t="s">
        <v>38</v>
      </c>
    </row>
    <row r="1188" spans="1:19" x14ac:dyDescent="0.25">
      <c r="A1188" s="59">
        <v>41130</v>
      </c>
      <c r="B1188" s="2">
        <v>0.61122685185185188</v>
      </c>
      <c r="C1188" s="33">
        <f t="shared" si="135"/>
        <v>41130.611226851855</v>
      </c>
      <c r="D1188" s="33">
        <f t="shared" si="130"/>
        <v>41130.583333333336</v>
      </c>
      <c r="E1188" s="37">
        <f t="shared" si="131"/>
        <v>14</v>
      </c>
      <c r="F1188" s="33">
        <f t="shared" si="132"/>
        <v>41130.625</v>
      </c>
      <c r="G1188" s="39" t="s">
        <v>16</v>
      </c>
      <c r="H1188" s="57">
        <f t="shared" si="134"/>
        <v>1</v>
      </c>
      <c r="I1188" s="66">
        <v>6.24</v>
      </c>
      <c r="J1188" s="66">
        <v>65.900000000000006</v>
      </c>
      <c r="K1188" s="66">
        <v>1</v>
      </c>
      <c r="L1188" s="66">
        <v>2</v>
      </c>
      <c r="M1188" s="66">
        <f>VLOOKUP(L1188,'Stratification Schemes'!$J$2:$L$3,2,TRUE)</f>
        <v>9.59</v>
      </c>
      <c r="N1188" s="66">
        <f>VLOOKUP(L1188,'Stratification Schemes'!$J$2:$L$3,3,TRUE)</f>
        <v>10.42</v>
      </c>
      <c r="O1188" s="66">
        <f t="shared" si="133"/>
        <v>2</v>
      </c>
      <c r="P1188" s="66" t="s">
        <v>38</v>
      </c>
    </row>
    <row r="1189" spans="1:19" x14ac:dyDescent="0.25">
      <c r="A1189" s="59">
        <v>41130</v>
      </c>
      <c r="B1189" s="2">
        <v>0.61248842592592589</v>
      </c>
      <c r="C1189" s="33">
        <f t="shared" si="135"/>
        <v>41130.612488425926</v>
      </c>
      <c r="D1189" s="33">
        <f t="shared" si="130"/>
        <v>41130.583333333336</v>
      </c>
      <c r="E1189" s="37">
        <f t="shared" si="131"/>
        <v>14</v>
      </c>
      <c r="F1189" s="33">
        <f t="shared" si="132"/>
        <v>41130.625</v>
      </c>
      <c r="G1189" s="39" t="s">
        <v>16</v>
      </c>
      <c r="H1189" s="57">
        <f t="shared" si="134"/>
        <v>1</v>
      </c>
      <c r="I1189" s="66">
        <v>3.65</v>
      </c>
      <c r="J1189" s="66">
        <v>80.900000000000006</v>
      </c>
      <c r="K1189" s="66">
        <v>1</v>
      </c>
      <c r="L1189" s="66">
        <v>2</v>
      </c>
      <c r="M1189" s="66">
        <f>VLOOKUP(L1189,'Stratification Schemes'!$J$2:$L$3,2,TRUE)</f>
        <v>9.59</v>
      </c>
      <c r="N1189" s="66">
        <f>VLOOKUP(L1189,'Stratification Schemes'!$J$2:$L$3,3,TRUE)</f>
        <v>10.42</v>
      </c>
      <c r="O1189" s="66">
        <f t="shared" si="133"/>
        <v>2</v>
      </c>
      <c r="P1189" s="66" t="s">
        <v>38</v>
      </c>
    </row>
    <row r="1190" spans="1:19" x14ac:dyDescent="0.25">
      <c r="A1190" s="59">
        <v>41130</v>
      </c>
      <c r="B1190" s="2">
        <v>0.61354166666666665</v>
      </c>
      <c r="C1190" s="33">
        <f t="shared" si="135"/>
        <v>41130.613541666666</v>
      </c>
      <c r="D1190" s="33">
        <f t="shared" si="130"/>
        <v>41130.583333333336</v>
      </c>
      <c r="E1190" s="37">
        <f t="shared" si="131"/>
        <v>14</v>
      </c>
      <c r="F1190" s="33">
        <f t="shared" si="132"/>
        <v>41130.625</v>
      </c>
      <c r="G1190" s="39" t="s">
        <v>16</v>
      </c>
      <c r="H1190" s="57">
        <f t="shared" si="134"/>
        <v>1</v>
      </c>
      <c r="I1190" s="66">
        <v>2.37</v>
      </c>
      <c r="J1190" s="66">
        <v>75.400000000000006</v>
      </c>
      <c r="K1190" s="66">
        <v>1</v>
      </c>
      <c r="L1190" s="66">
        <v>2</v>
      </c>
      <c r="M1190" s="66">
        <f>VLOOKUP(L1190,'Stratification Schemes'!$J$2:$L$3,2,TRUE)</f>
        <v>9.59</v>
      </c>
      <c r="N1190" s="66">
        <f>VLOOKUP(L1190,'Stratification Schemes'!$J$2:$L$3,3,TRUE)</f>
        <v>10.42</v>
      </c>
      <c r="O1190" s="66">
        <f t="shared" si="133"/>
        <v>2</v>
      </c>
      <c r="P1190" s="66" t="s">
        <v>38</v>
      </c>
    </row>
    <row r="1191" spans="1:19" x14ac:dyDescent="0.25">
      <c r="A1191" s="59">
        <v>41130</v>
      </c>
      <c r="B1191" s="2">
        <v>0.62710648148148151</v>
      </c>
      <c r="C1191" s="33">
        <f t="shared" si="135"/>
        <v>41130.627106481479</v>
      </c>
      <c r="D1191" s="33">
        <f t="shared" si="130"/>
        <v>41130.625</v>
      </c>
      <c r="E1191" s="37">
        <f t="shared" si="131"/>
        <v>15</v>
      </c>
      <c r="F1191" s="33">
        <f t="shared" si="132"/>
        <v>41130.625</v>
      </c>
      <c r="G1191" s="39" t="s">
        <v>16</v>
      </c>
      <c r="H1191" s="57">
        <f t="shared" si="134"/>
        <v>1</v>
      </c>
      <c r="I1191" s="66">
        <v>1.82</v>
      </c>
      <c r="J1191" s="66">
        <v>84.9</v>
      </c>
      <c r="K1191" s="66">
        <v>1</v>
      </c>
      <c r="L1191" s="66">
        <v>2</v>
      </c>
      <c r="M1191" s="66">
        <f>VLOOKUP(L1191,'Stratification Schemes'!$J$2:$L$3,2,TRUE)</f>
        <v>9.59</v>
      </c>
      <c r="N1191" s="66">
        <f>VLOOKUP(L1191,'Stratification Schemes'!$J$2:$L$3,3,TRUE)</f>
        <v>10.42</v>
      </c>
      <c r="O1191" s="66">
        <f t="shared" si="133"/>
        <v>2</v>
      </c>
      <c r="P1191" s="66" t="s">
        <v>38</v>
      </c>
    </row>
    <row r="1192" spans="1:19" x14ac:dyDescent="0.25">
      <c r="A1192" s="59">
        <v>41130</v>
      </c>
      <c r="B1192" s="2">
        <v>0.63268518518518524</v>
      </c>
      <c r="C1192" s="33">
        <f t="shared" si="135"/>
        <v>41130.632685185185</v>
      </c>
      <c r="D1192" s="33">
        <f t="shared" si="130"/>
        <v>41130.625</v>
      </c>
      <c r="E1192" s="37">
        <f t="shared" si="131"/>
        <v>15</v>
      </c>
      <c r="F1192" s="33">
        <f t="shared" si="132"/>
        <v>41130.625</v>
      </c>
      <c r="G1192" s="39" t="s">
        <v>16</v>
      </c>
      <c r="H1192" s="57">
        <f t="shared" si="134"/>
        <v>1</v>
      </c>
      <c r="I1192" s="66">
        <v>1.79</v>
      </c>
      <c r="J1192" s="66">
        <v>90.7</v>
      </c>
      <c r="K1192" s="66">
        <v>1</v>
      </c>
      <c r="L1192" s="66">
        <v>2</v>
      </c>
      <c r="M1192" s="66">
        <f>VLOOKUP(L1192,'Stratification Schemes'!$J$2:$L$3,2,TRUE)</f>
        <v>9.59</v>
      </c>
      <c r="N1192" s="66">
        <f>VLOOKUP(L1192,'Stratification Schemes'!$J$2:$L$3,3,TRUE)</f>
        <v>10.42</v>
      </c>
      <c r="O1192" s="66">
        <f t="shared" si="133"/>
        <v>2</v>
      </c>
      <c r="P1192" s="66" t="s">
        <v>38</v>
      </c>
    </row>
    <row r="1193" spans="1:19" x14ac:dyDescent="0.25">
      <c r="A1193" s="59">
        <v>41130</v>
      </c>
      <c r="B1193" s="2">
        <v>0.64087962962962963</v>
      </c>
      <c r="C1193" s="33">
        <f t="shared" si="135"/>
        <v>41130.640879629631</v>
      </c>
      <c r="D1193" s="33">
        <f t="shared" si="130"/>
        <v>41130.625</v>
      </c>
      <c r="E1193" s="37">
        <f t="shared" si="131"/>
        <v>15</v>
      </c>
      <c r="F1193" s="33">
        <f t="shared" si="132"/>
        <v>41130.625</v>
      </c>
      <c r="G1193" s="39" t="s">
        <v>16</v>
      </c>
      <c r="H1193" s="57">
        <f t="shared" si="134"/>
        <v>1</v>
      </c>
      <c r="I1193" s="66">
        <v>11.56</v>
      </c>
      <c r="J1193" s="66">
        <v>68.8</v>
      </c>
      <c r="K1193" s="66">
        <v>2</v>
      </c>
      <c r="L1193" s="66">
        <v>2</v>
      </c>
      <c r="M1193" s="66">
        <f>VLOOKUP(L1193,'Stratification Schemes'!$J$2:$L$3,2,TRUE)</f>
        <v>9.59</v>
      </c>
      <c r="N1193" s="66">
        <f>VLOOKUP(L1193,'Stratification Schemes'!$J$2:$L$3,3,TRUE)</f>
        <v>10.42</v>
      </c>
      <c r="O1193" s="66">
        <f t="shared" si="133"/>
        <v>2</v>
      </c>
      <c r="P1193" s="66" t="s">
        <v>38</v>
      </c>
    </row>
    <row r="1194" spans="1:19" x14ac:dyDescent="0.25">
      <c r="A1194" s="59">
        <v>41130</v>
      </c>
      <c r="B1194" s="2">
        <v>0.6506481481481482</v>
      </c>
      <c r="C1194" s="33">
        <f t="shared" si="135"/>
        <v>41130.650648148148</v>
      </c>
      <c r="D1194" s="33">
        <f t="shared" si="130"/>
        <v>41130.625</v>
      </c>
      <c r="E1194" s="37">
        <f t="shared" si="131"/>
        <v>15</v>
      </c>
      <c r="F1194" s="33">
        <f t="shared" si="132"/>
        <v>41130.625</v>
      </c>
      <c r="G1194" s="39" t="s">
        <v>16</v>
      </c>
      <c r="H1194" s="57">
        <f t="shared" si="134"/>
        <v>1</v>
      </c>
      <c r="I1194" s="66">
        <v>2.06</v>
      </c>
      <c r="J1194" s="66">
        <v>91.4</v>
      </c>
      <c r="K1194" s="66">
        <v>1</v>
      </c>
      <c r="L1194" s="66">
        <v>2</v>
      </c>
      <c r="M1194" s="66">
        <f>VLOOKUP(L1194,'Stratification Schemes'!$J$2:$L$3,2,TRUE)</f>
        <v>9.59</v>
      </c>
      <c r="N1194" s="66">
        <f>VLOOKUP(L1194,'Stratification Schemes'!$J$2:$L$3,3,TRUE)</f>
        <v>10.42</v>
      </c>
      <c r="O1194" s="66">
        <f t="shared" si="133"/>
        <v>2</v>
      </c>
      <c r="P1194" s="66" t="s">
        <v>38</v>
      </c>
    </row>
    <row r="1195" spans="1:19" x14ac:dyDescent="0.25">
      <c r="A1195" s="59">
        <v>41130</v>
      </c>
      <c r="B1195" s="2">
        <v>0.6683796296296296</v>
      </c>
      <c r="C1195" s="33">
        <f t="shared" si="135"/>
        <v>41130.668379629627</v>
      </c>
      <c r="D1195" s="33">
        <f t="shared" si="130"/>
        <v>41130.666666666664</v>
      </c>
      <c r="E1195" s="37">
        <f t="shared" si="131"/>
        <v>16</v>
      </c>
      <c r="F1195" s="33">
        <f t="shared" si="132"/>
        <v>41130.625</v>
      </c>
      <c r="G1195" s="39" t="s">
        <v>16</v>
      </c>
      <c r="H1195" s="57">
        <f t="shared" si="134"/>
        <v>1</v>
      </c>
      <c r="I1195" s="66">
        <v>3.58</v>
      </c>
      <c r="J1195" s="66">
        <v>72.8</v>
      </c>
      <c r="K1195" s="66">
        <v>1</v>
      </c>
      <c r="L1195" s="66">
        <v>2</v>
      </c>
      <c r="M1195" s="66">
        <f>VLOOKUP(L1195,'Stratification Schemes'!$J$2:$L$3,2,TRUE)</f>
        <v>9.59</v>
      </c>
      <c r="N1195" s="66">
        <f>VLOOKUP(L1195,'Stratification Schemes'!$J$2:$L$3,3,TRUE)</f>
        <v>10.42</v>
      </c>
      <c r="O1195" s="66">
        <f t="shared" si="133"/>
        <v>2</v>
      </c>
      <c r="P1195" s="66" t="s">
        <v>38</v>
      </c>
      <c r="Q1195"/>
      <c r="R1195"/>
      <c r="S1195"/>
    </row>
    <row r="1196" spans="1:19" x14ac:dyDescent="0.25">
      <c r="A1196" s="59">
        <v>41130</v>
      </c>
      <c r="B1196" s="2">
        <v>0.66876157407407411</v>
      </c>
      <c r="C1196" s="33">
        <f t="shared" si="135"/>
        <v>41130.668761574074</v>
      </c>
      <c r="D1196" s="33">
        <f t="shared" si="130"/>
        <v>41130.666666666664</v>
      </c>
      <c r="E1196" s="37">
        <f t="shared" si="131"/>
        <v>16</v>
      </c>
      <c r="F1196" s="33">
        <f t="shared" si="132"/>
        <v>41130.625</v>
      </c>
      <c r="G1196" s="39" t="s">
        <v>16</v>
      </c>
      <c r="H1196" s="57">
        <f t="shared" si="134"/>
        <v>1</v>
      </c>
      <c r="I1196" s="66">
        <v>2.4300000000000002</v>
      </c>
      <c r="J1196" s="66">
        <v>52.4</v>
      </c>
      <c r="K1196" s="66">
        <v>1</v>
      </c>
      <c r="L1196" s="66">
        <v>2</v>
      </c>
      <c r="M1196" s="66">
        <f>VLOOKUP(L1196,'Stratification Schemes'!$J$2:$L$3,2,TRUE)</f>
        <v>9.59</v>
      </c>
      <c r="N1196" s="66">
        <f>VLOOKUP(L1196,'Stratification Schemes'!$J$2:$L$3,3,TRUE)</f>
        <v>10.42</v>
      </c>
      <c r="O1196" s="66">
        <f t="shared" si="133"/>
        <v>2</v>
      </c>
      <c r="P1196" s="66" t="s">
        <v>38</v>
      </c>
    </row>
    <row r="1197" spans="1:19" x14ac:dyDescent="0.25">
      <c r="A1197" s="59">
        <v>41130</v>
      </c>
      <c r="B1197" s="2">
        <v>0.66885416666666664</v>
      </c>
      <c r="C1197" s="33">
        <f t="shared" si="135"/>
        <v>41130.668854166666</v>
      </c>
      <c r="D1197" s="33">
        <f t="shared" si="130"/>
        <v>41130.666666666664</v>
      </c>
      <c r="E1197" s="37">
        <f t="shared" si="131"/>
        <v>16</v>
      </c>
      <c r="F1197" s="33">
        <f t="shared" si="132"/>
        <v>41130.625</v>
      </c>
      <c r="G1197" s="39" t="s">
        <v>16</v>
      </c>
      <c r="H1197" s="57">
        <f t="shared" si="134"/>
        <v>1</v>
      </c>
      <c r="I1197" s="66">
        <v>2.5499999999999998</v>
      </c>
      <c r="J1197" s="66">
        <v>78.5</v>
      </c>
      <c r="K1197" s="66">
        <v>1</v>
      </c>
      <c r="L1197" s="66">
        <v>2</v>
      </c>
      <c r="M1197" s="66">
        <f>VLOOKUP(L1197,'Stratification Schemes'!$J$2:$L$3,2,TRUE)</f>
        <v>9.59</v>
      </c>
      <c r="N1197" s="66">
        <f>VLOOKUP(L1197,'Stratification Schemes'!$J$2:$L$3,3,TRUE)</f>
        <v>10.42</v>
      </c>
      <c r="O1197" s="66">
        <f t="shared" si="133"/>
        <v>2</v>
      </c>
      <c r="P1197" s="66" t="s">
        <v>38</v>
      </c>
    </row>
    <row r="1198" spans="1:19" x14ac:dyDescent="0.25">
      <c r="A1198" s="59">
        <v>41130</v>
      </c>
      <c r="B1198" s="2">
        <v>0.67571759259259256</v>
      </c>
      <c r="C1198" s="33">
        <f t="shared" si="135"/>
        <v>41130.675717592596</v>
      </c>
      <c r="D1198" s="33">
        <f t="shared" si="130"/>
        <v>41130.666666666664</v>
      </c>
      <c r="E1198" s="37">
        <f t="shared" si="131"/>
        <v>16</v>
      </c>
      <c r="F1198" s="33">
        <f t="shared" si="132"/>
        <v>41130.625</v>
      </c>
      <c r="G1198" s="39" t="s">
        <v>16</v>
      </c>
      <c r="H1198" s="57">
        <f t="shared" si="134"/>
        <v>1</v>
      </c>
      <c r="I1198" s="66">
        <v>2.25</v>
      </c>
      <c r="J1198" s="66">
        <v>85.9</v>
      </c>
      <c r="K1198" s="66">
        <v>1</v>
      </c>
      <c r="L1198" s="66">
        <v>2</v>
      </c>
      <c r="M1198" s="66">
        <f>VLOOKUP(L1198,'Stratification Schemes'!$J$2:$L$3,2,TRUE)</f>
        <v>9.59</v>
      </c>
      <c r="N1198" s="66">
        <f>VLOOKUP(L1198,'Stratification Schemes'!$J$2:$L$3,3,TRUE)</f>
        <v>10.42</v>
      </c>
      <c r="O1198" s="66">
        <f t="shared" si="133"/>
        <v>2</v>
      </c>
      <c r="P1198" s="66" t="s">
        <v>38</v>
      </c>
    </row>
    <row r="1199" spans="1:19" x14ac:dyDescent="0.25">
      <c r="A1199" s="59">
        <v>41130</v>
      </c>
      <c r="B1199" s="2">
        <v>0.71199074074074076</v>
      </c>
      <c r="C1199" s="33">
        <f t="shared" si="135"/>
        <v>41130.71199074074</v>
      </c>
      <c r="D1199" s="33">
        <f t="shared" si="130"/>
        <v>41130.708333333336</v>
      </c>
      <c r="E1199" s="37">
        <f t="shared" si="131"/>
        <v>17</v>
      </c>
      <c r="F1199" s="33">
        <f t="shared" si="132"/>
        <v>41130.75</v>
      </c>
      <c r="G1199" s="39" t="s">
        <v>16</v>
      </c>
      <c r="H1199" s="57">
        <f t="shared" si="134"/>
        <v>1</v>
      </c>
      <c r="I1199" s="66">
        <v>8.82</v>
      </c>
      <c r="J1199" s="66">
        <v>76.2</v>
      </c>
      <c r="K1199" s="66">
        <v>1</v>
      </c>
      <c r="L1199" s="66">
        <v>2</v>
      </c>
      <c r="M1199" s="66">
        <f>VLOOKUP(L1199,'Stratification Schemes'!$J$2:$L$3,2,TRUE)</f>
        <v>9.59</v>
      </c>
      <c r="N1199" s="66">
        <f>VLOOKUP(L1199,'Stratification Schemes'!$J$2:$L$3,3,TRUE)</f>
        <v>10.42</v>
      </c>
      <c r="O1199" s="66">
        <f t="shared" si="133"/>
        <v>2</v>
      </c>
      <c r="P1199" s="66" t="s">
        <v>38</v>
      </c>
    </row>
    <row r="1200" spans="1:19" x14ac:dyDescent="0.25">
      <c r="A1200" s="59">
        <v>41130</v>
      </c>
      <c r="B1200" s="2">
        <v>0.7531944444444445</v>
      </c>
      <c r="C1200" s="33">
        <f t="shared" si="135"/>
        <v>41130.753194444442</v>
      </c>
      <c r="D1200" s="33">
        <f t="shared" si="130"/>
        <v>41130.75</v>
      </c>
      <c r="E1200" s="37">
        <f t="shared" si="131"/>
        <v>18</v>
      </c>
      <c r="F1200" s="33">
        <f t="shared" si="132"/>
        <v>41130.75</v>
      </c>
      <c r="G1200" s="39" t="s">
        <v>16</v>
      </c>
      <c r="H1200" s="57">
        <f t="shared" si="134"/>
        <v>1</v>
      </c>
      <c r="I1200" s="66">
        <v>2.44</v>
      </c>
      <c r="J1200" s="66">
        <v>86.9</v>
      </c>
      <c r="K1200" s="66">
        <v>1</v>
      </c>
      <c r="L1200" s="66">
        <v>2</v>
      </c>
      <c r="M1200" s="66">
        <f>VLOOKUP(L1200,'Stratification Schemes'!$J$2:$L$3,2,TRUE)</f>
        <v>9.59</v>
      </c>
      <c r="N1200" s="66">
        <f>VLOOKUP(L1200,'Stratification Schemes'!$J$2:$L$3,3,TRUE)</f>
        <v>10.42</v>
      </c>
      <c r="O1200" s="66">
        <f t="shared" si="133"/>
        <v>2</v>
      </c>
      <c r="P1200" s="66" t="s">
        <v>38</v>
      </c>
    </row>
    <row r="1201" spans="1:16" x14ac:dyDescent="0.25">
      <c r="A1201" s="59">
        <v>41130</v>
      </c>
      <c r="B1201" s="2">
        <v>0.75722222222222213</v>
      </c>
      <c r="C1201" s="33">
        <f t="shared" si="135"/>
        <v>41130.757222222222</v>
      </c>
      <c r="D1201" s="33">
        <f t="shared" si="130"/>
        <v>41130.75</v>
      </c>
      <c r="E1201" s="37">
        <f t="shared" si="131"/>
        <v>18</v>
      </c>
      <c r="F1201" s="33">
        <f t="shared" si="132"/>
        <v>41130.75</v>
      </c>
      <c r="G1201" s="39" t="s">
        <v>16</v>
      </c>
      <c r="H1201" s="57">
        <f t="shared" si="134"/>
        <v>1</v>
      </c>
      <c r="I1201" s="66">
        <v>7.07</v>
      </c>
      <c r="J1201" s="66">
        <v>76.5</v>
      </c>
      <c r="K1201" s="66">
        <v>1</v>
      </c>
      <c r="L1201" s="66">
        <v>2</v>
      </c>
      <c r="M1201" s="66">
        <f>VLOOKUP(L1201,'Stratification Schemes'!$J$2:$L$3,2,TRUE)</f>
        <v>9.59</v>
      </c>
      <c r="N1201" s="66">
        <f>VLOOKUP(L1201,'Stratification Schemes'!$J$2:$L$3,3,TRUE)</f>
        <v>10.42</v>
      </c>
      <c r="O1201" s="66">
        <f t="shared" si="133"/>
        <v>2</v>
      </c>
      <c r="P1201" s="66" t="s">
        <v>38</v>
      </c>
    </row>
    <row r="1202" spans="1:16" x14ac:dyDescent="0.25">
      <c r="A1202" s="59">
        <v>41130</v>
      </c>
      <c r="B1202" s="2">
        <v>0.75726851851851851</v>
      </c>
      <c r="C1202" s="33">
        <f t="shared" si="135"/>
        <v>41130.757268518515</v>
      </c>
      <c r="D1202" s="33">
        <f t="shared" si="130"/>
        <v>41130.75</v>
      </c>
      <c r="E1202" s="37">
        <f t="shared" si="131"/>
        <v>18</v>
      </c>
      <c r="F1202" s="33">
        <f t="shared" si="132"/>
        <v>41130.75</v>
      </c>
      <c r="G1202" s="39" t="s">
        <v>16</v>
      </c>
      <c r="H1202" s="57">
        <f t="shared" si="134"/>
        <v>1</v>
      </c>
      <c r="I1202" s="66">
        <v>2.58</v>
      </c>
      <c r="J1202" s="66">
        <v>77.7</v>
      </c>
      <c r="K1202" s="66">
        <v>1</v>
      </c>
      <c r="L1202" s="66">
        <v>2</v>
      </c>
      <c r="M1202" s="66">
        <f>VLOOKUP(L1202,'Stratification Schemes'!$J$2:$L$3,2,TRUE)</f>
        <v>9.59</v>
      </c>
      <c r="N1202" s="66">
        <f>VLOOKUP(L1202,'Stratification Schemes'!$J$2:$L$3,3,TRUE)</f>
        <v>10.42</v>
      </c>
      <c r="O1202" s="66">
        <f t="shared" si="133"/>
        <v>2</v>
      </c>
      <c r="P1202" s="66" t="s">
        <v>38</v>
      </c>
    </row>
    <row r="1203" spans="1:16" x14ac:dyDescent="0.25">
      <c r="A1203" s="59">
        <v>41130</v>
      </c>
      <c r="B1203" s="2">
        <v>0.76218750000000002</v>
      </c>
      <c r="C1203" s="33">
        <f t="shared" si="135"/>
        <v>41130.762187499997</v>
      </c>
      <c r="D1203" s="33">
        <f t="shared" si="130"/>
        <v>41130.75</v>
      </c>
      <c r="E1203" s="37">
        <f t="shared" si="131"/>
        <v>18</v>
      </c>
      <c r="F1203" s="33">
        <f t="shared" si="132"/>
        <v>41130.75</v>
      </c>
      <c r="G1203" s="39" t="s">
        <v>16</v>
      </c>
      <c r="H1203" s="57">
        <f t="shared" si="134"/>
        <v>1</v>
      </c>
      <c r="I1203" s="66">
        <v>13.58</v>
      </c>
      <c r="J1203" s="66">
        <v>65.2</v>
      </c>
      <c r="K1203" s="66">
        <v>2</v>
      </c>
      <c r="L1203" s="66">
        <v>2</v>
      </c>
      <c r="M1203" s="66">
        <f>VLOOKUP(L1203,'Stratification Schemes'!$J$2:$L$3,2,TRUE)</f>
        <v>9.59</v>
      </c>
      <c r="N1203" s="66">
        <f>VLOOKUP(L1203,'Stratification Schemes'!$J$2:$L$3,3,TRUE)</f>
        <v>10.42</v>
      </c>
      <c r="O1203" s="66">
        <f t="shared" si="133"/>
        <v>2</v>
      </c>
      <c r="P1203" s="66" t="s">
        <v>38</v>
      </c>
    </row>
    <row r="1204" spans="1:16" x14ac:dyDescent="0.25">
      <c r="A1204" s="59">
        <v>41130</v>
      </c>
      <c r="B1204" s="2">
        <v>0.77136574074074071</v>
      </c>
      <c r="C1204" s="33">
        <f t="shared" si="135"/>
        <v>41130.771365740744</v>
      </c>
      <c r="D1204" s="33">
        <f t="shared" si="130"/>
        <v>41130.75</v>
      </c>
      <c r="E1204" s="37">
        <f t="shared" si="131"/>
        <v>18</v>
      </c>
      <c r="F1204" s="33">
        <f t="shared" si="132"/>
        <v>41130.75</v>
      </c>
      <c r="G1204" s="39" t="s">
        <v>16</v>
      </c>
      <c r="H1204" s="57">
        <f t="shared" si="134"/>
        <v>1</v>
      </c>
      <c r="I1204" s="66">
        <v>1.86</v>
      </c>
      <c r="J1204" s="66">
        <v>63.7</v>
      </c>
      <c r="K1204" s="66">
        <v>1</v>
      </c>
      <c r="L1204" s="66">
        <v>2</v>
      </c>
      <c r="M1204" s="66">
        <f>VLOOKUP(L1204,'Stratification Schemes'!$J$2:$L$3,2,TRUE)</f>
        <v>9.59</v>
      </c>
      <c r="N1204" s="66">
        <f>VLOOKUP(L1204,'Stratification Schemes'!$J$2:$L$3,3,TRUE)</f>
        <v>10.42</v>
      </c>
      <c r="O1204" s="66">
        <f t="shared" si="133"/>
        <v>2</v>
      </c>
      <c r="P1204" s="66" t="s">
        <v>38</v>
      </c>
    </row>
    <row r="1205" spans="1:16" x14ac:dyDescent="0.25">
      <c r="A1205" s="59">
        <v>41130</v>
      </c>
      <c r="B1205" s="2">
        <v>0.78085648148148146</v>
      </c>
      <c r="C1205" s="33">
        <f t="shared" si="135"/>
        <v>41130.780856481484</v>
      </c>
      <c r="D1205" s="33">
        <f t="shared" si="130"/>
        <v>41130.75</v>
      </c>
      <c r="E1205" s="37">
        <f t="shared" si="131"/>
        <v>18</v>
      </c>
      <c r="F1205" s="33">
        <f t="shared" si="132"/>
        <v>41130.75</v>
      </c>
      <c r="G1205" s="39" t="s">
        <v>16</v>
      </c>
      <c r="H1205" s="57">
        <f t="shared" si="134"/>
        <v>1</v>
      </c>
      <c r="I1205" s="66">
        <v>4.22</v>
      </c>
      <c r="J1205" s="66">
        <v>75.400000000000006</v>
      </c>
      <c r="K1205" s="66">
        <v>1</v>
      </c>
      <c r="L1205" s="66">
        <v>2</v>
      </c>
      <c r="M1205" s="66">
        <f>VLOOKUP(L1205,'Stratification Schemes'!$J$2:$L$3,2,TRUE)</f>
        <v>9.59</v>
      </c>
      <c r="N1205" s="66">
        <f>VLOOKUP(L1205,'Stratification Schemes'!$J$2:$L$3,3,TRUE)</f>
        <v>10.42</v>
      </c>
      <c r="O1205" s="66">
        <f t="shared" si="133"/>
        <v>2</v>
      </c>
      <c r="P1205" s="66" t="s">
        <v>38</v>
      </c>
    </row>
    <row r="1206" spans="1:16" x14ac:dyDescent="0.25">
      <c r="A1206" s="59">
        <v>41130</v>
      </c>
      <c r="B1206" s="2">
        <v>0.7927777777777778</v>
      </c>
      <c r="C1206" s="33">
        <f t="shared" si="135"/>
        <v>41130.79277777778</v>
      </c>
      <c r="D1206" s="33">
        <f t="shared" si="130"/>
        <v>41130.791666666664</v>
      </c>
      <c r="E1206" s="37">
        <f t="shared" si="131"/>
        <v>19</v>
      </c>
      <c r="F1206" s="33">
        <f t="shared" si="132"/>
        <v>41130.75</v>
      </c>
      <c r="G1206" s="39" t="s">
        <v>16</v>
      </c>
      <c r="H1206" s="66">
        <f t="shared" si="134"/>
        <v>1</v>
      </c>
      <c r="I1206" s="66">
        <v>1.95</v>
      </c>
      <c r="J1206" s="66">
        <v>68.599999999999994</v>
      </c>
      <c r="K1206" s="66">
        <v>1</v>
      </c>
      <c r="L1206" s="66">
        <v>2</v>
      </c>
      <c r="M1206" s="66">
        <f>VLOOKUP(L1206,'Stratification Schemes'!$J$2:$L$3,2,TRUE)</f>
        <v>9.59</v>
      </c>
      <c r="N1206" s="66">
        <f>VLOOKUP(L1206,'Stratification Schemes'!$J$2:$L$3,3,TRUE)</f>
        <v>10.42</v>
      </c>
      <c r="O1206" s="66">
        <f t="shared" si="133"/>
        <v>2</v>
      </c>
      <c r="P1206" s="66" t="s">
        <v>38</v>
      </c>
    </row>
    <row r="1207" spans="1:16" x14ac:dyDescent="0.25">
      <c r="A1207" s="59">
        <v>41130</v>
      </c>
      <c r="B1207" s="2">
        <v>0.79373842592592592</v>
      </c>
      <c r="C1207" s="33">
        <f t="shared" si="135"/>
        <v>41130.793738425928</v>
      </c>
      <c r="D1207" s="33">
        <f t="shared" si="130"/>
        <v>41130.791666666664</v>
      </c>
      <c r="E1207" s="37">
        <f t="shared" si="131"/>
        <v>19</v>
      </c>
      <c r="F1207" s="33">
        <f t="shared" si="132"/>
        <v>41130.75</v>
      </c>
      <c r="G1207" s="39" t="s">
        <v>16</v>
      </c>
      <c r="H1207" s="57">
        <f t="shared" si="134"/>
        <v>1</v>
      </c>
      <c r="I1207" s="66">
        <v>1.7</v>
      </c>
      <c r="J1207" s="66">
        <v>76.599999999999994</v>
      </c>
      <c r="K1207" s="66">
        <v>1</v>
      </c>
      <c r="L1207" s="66">
        <v>2</v>
      </c>
      <c r="M1207" s="66">
        <f>VLOOKUP(L1207,'Stratification Schemes'!$J$2:$L$3,2,TRUE)</f>
        <v>9.59</v>
      </c>
      <c r="N1207" s="66">
        <f>VLOOKUP(L1207,'Stratification Schemes'!$J$2:$L$3,3,TRUE)</f>
        <v>10.42</v>
      </c>
      <c r="O1207" s="66">
        <f t="shared" si="133"/>
        <v>2</v>
      </c>
      <c r="P1207" s="66" t="s">
        <v>38</v>
      </c>
    </row>
    <row r="1208" spans="1:16" x14ac:dyDescent="0.25">
      <c r="A1208" s="59">
        <v>41130</v>
      </c>
      <c r="B1208" s="2">
        <v>0.7941435185185185</v>
      </c>
      <c r="C1208" s="33">
        <f t="shared" si="135"/>
        <v>41130.79414351852</v>
      </c>
      <c r="D1208" s="33">
        <f t="shared" si="130"/>
        <v>41130.791666666664</v>
      </c>
      <c r="E1208" s="37">
        <f t="shared" si="131"/>
        <v>19</v>
      </c>
      <c r="F1208" s="33">
        <f t="shared" si="132"/>
        <v>41130.75</v>
      </c>
      <c r="G1208" s="39" t="s">
        <v>16</v>
      </c>
      <c r="H1208" s="57">
        <f t="shared" si="134"/>
        <v>1</v>
      </c>
      <c r="I1208" s="66">
        <v>1.9</v>
      </c>
      <c r="J1208" s="66">
        <v>59.5</v>
      </c>
      <c r="K1208" s="66">
        <v>1</v>
      </c>
      <c r="L1208" s="66">
        <v>2</v>
      </c>
      <c r="M1208" s="66">
        <f>VLOOKUP(L1208,'Stratification Schemes'!$J$2:$L$3,2,TRUE)</f>
        <v>9.59</v>
      </c>
      <c r="N1208" s="66">
        <f>VLOOKUP(L1208,'Stratification Schemes'!$J$2:$L$3,3,TRUE)</f>
        <v>10.42</v>
      </c>
      <c r="O1208" s="66">
        <f t="shared" si="133"/>
        <v>2</v>
      </c>
      <c r="P1208" s="66" t="s">
        <v>38</v>
      </c>
    </row>
    <row r="1209" spans="1:16" x14ac:dyDescent="0.25">
      <c r="A1209" s="59">
        <v>41130</v>
      </c>
      <c r="B1209" s="2">
        <v>0.796412037037037</v>
      </c>
      <c r="C1209" s="33">
        <f t="shared" si="135"/>
        <v>41130.796412037038</v>
      </c>
      <c r="D1209" s="33">
        <f t="shared" si="130"/>
        <v>41130.791666666664</v>
      </c>
      <c r="E1209" s="37">
        <f t="shared" si="131"/>
        <v>19</v>
      </c>
      <c r="F1209" s="33">
        <f t="shared" si="132"/>
        <v>41130.75</v>
      </c>
      <c r="G1209" s="39" t="s">
        <v>16</v>
      </c>
      <c r="H1209" s="57">
        <f t="shared" si="134"/>
        <v>1</v>
      </c>
      <c r="I1209" s="66">
        <v>2.0699999999999998</v>
      </c>
      <c r="J1209" s="66">
        <v>93.9</v>
      </c>
      <c r="K1209" s="66">
        <v>1</v>
      </c>
      <c r="L1209" s="66">
        <v>2</v>
      </c>
      <c r="M1209" s="66">
        <f>VLOOKUP(L1209,'Stratification Schemes'!$J$2:$L$3,2,TRUE)</f>
        <v>9.59</v>
      </c>
      <c r="N1209" s="66">
        <f>VLOOKUP(L1209,'Stratification Schemes'!$J$2:$L$3,3,TRUE)</f>
        <v>10.42</v>
      </c>
      <c r="O1209" s="66">
        <f t="shared" si="133"/>
        <v>2</v>
      </c>
      <c r="P1209" s="66" t="s">
        <v>38</v>
      </c>
    </row>
    <row r="1210" spans="1:16" x14ac:dyDescent="0.25">
      <c r="A1210" s="59">
        <v>41130</v>
      </c>
      <c r="B1210" s="2">
        <v>0.81322916666666656</v>
      </c>
      <c r="C1210" s="33">
        <f t="shared" si="135"/>
        <v>41130.81322916667</v>
      </c>
      <c r="D1210" s="33">
        <f t="shared" si="130"/>
        <v>41130.791666666664</v>
      </c>
      <c r="E1210" s="37">
        <f t="shared" si="131"/>
        <v>19</v>
      </c>
      <c r="F1210" s="33">
        <f t="shared" si="132"/>
        <v>41130.875</v>
      </c>
      <c r="G1210" s="39" t="s">
        <v>16</v>
      </c>
      <c r="H1210" s="57">
        <f t="shared" si="134"/>
        <v>1</v>
      </c>
      <c r="I1210" s="66">
        <v>2.92</v>
      </c>
      <c r="J1210" s="66">
        <v>91.2</v>
      </c>
      <c r="K1210" s="66">
        <v>1</v>
      </c>
      <c r="L1210" s="66">
        <v>2</v>
      </c>
      <c r="M1210" s="66">
        <f>VLOOKUP(L1210,'Stratification Schemes'!$J$2:$L$3,2,TRUE)</f>
        <v>9.59</v>
      </c>
      <c r="N1210" s="66">
        <f>VLOOKUP(L1210,'Stratification Schemes'!$J$2:$L$3,3,TRUE)</f>
        <v>10.42</v>
      </c>
      <c r="O1210" s="66">
        <f t="shared" si="133"/>
        <v>2</v>
      </c>
      <c r="P1210" s="66" t="s">
        <v>38</v>
      </c>
    </row>
    <row r="1211" spans="1:16" x14ac:dyDescent="0.25">
      <c r="A1211" s="59">
        <v>41130</v>
      </c>
      <c r="B1211" s="2">
        <v>0.81890046296296293</v>
      </c>
      <c r="C1211" s="33">
        <f t="shared" si="135"/>
        <v>41130.81890046296</v>
      </c>
      <c r="D1211" s="33">
        <f t="shared" si="130"/>
        <v>41130.791666666664</v>
      </c>
      <c r="E1211" s="37">
        <f t="shared" si="131"/>
        <v>19</v>
      </c>
      <c r="F1211" s="33">
        <f t="shared" si="132"/>
        <v>41130.875</v>
      </c>
      <c r="G1211" s="39" t="s">
        <v>16</v>
      </c>
      <c r="H1211" s="57">
        <f t="shared" si="134"/>
        <v>1</v>
      </c>
      <c r="I1211" s="66">
        <v>1.66</v>
      </c>
      <c r="J1211" s="66">
        <v>73.5</v>
      </c>
      <c r="K1211" s="66">
        <v>1</v>
      </c>
      <c r="L1211" s="66">
        <v>2</v>
      </c>
      <c r="M1211" s="66">
        <f>VLOOKUP(L1211,'Stratification Schemes'!$J$2:$L$3,2,TRUE)</f>
        <v>9.59</v>
      </c>
      <c r="N1211" s="66">
        <f>VLOOKUP(L1211,'Stratification Schemes'!$J$2:$L$3,3,TRUE)</f>
        <v>10.42</v>
      </c>
      <c r="O1211" s="66">
        <f t="shared" si="133"/>
        <v>2</v>
      </c>
      <c r="P1211" s="66" t="s">
        <v>38</v>
      </c>
    </row>
    <row r="1212" spans="1:16" x14ac:dyDescent="0.25">
      <c r="A1212" s="59">
        <v>41130</v>
      </c>
      <c r="B1212" s="2">
        <v>0.82216435185185188</v>
      </c>
      <c r="C1212" s="33">
        <f t="shared" si="135"/>
        <v>41130.822164351855</v>
      </c>
      <c r="D1212" s="33">
        <f t="shared" si="130"/>
        <v>41130.791666666664</v>
      </c>
      <c r="E1212" s="37">
        <f t="shared" si="131"/>
        <v>19</v>
      </c>
      <c r="F1212" s="33">
        <f t="shared" si="132"/>
        <v>41130.875</v>
      </c>
      <c r="G1212" s="39" t="s">
        <v>16</v>
      </c>
      <c r="H1212" s="57">
        <f t="shared" si="134"/>
        <v>1</v>
      </c>
      <c r="I1212" s="66">
        <v>1.9</v>
      </c>
      <c r="J1212" s="66">
        <v>66.400000000000006</v>
      </c>
      <c r="K1212" s="66">
        <v>1</v>
      </c>
      <c r="L1212" s="66">
        <v>2</v>
      </c>
      <c r="M1212" s="66">
        <f>VLOOKUP(L1212,'Stratification Schemes'!$J$2:$L$3,2,TRUE)</f>
        <v>9.59</v>
      </c>
      <c r="N1212" s="66">
        <f>VLOOKUP(L1212,'Stratification Schemes'!$J$2:$L$3,3,TRUE)</f>
        <v>10.42</v>
      </c>
      <c r="O1212" s="66">
        <f t="shared" si="133"/>
        <v>2</v>
      </c>
      <c r="P1212" s="66" t="s">
        <v>38</v>
      </c>
    </row>
    <row r="1213" spans="1:16" x14ac:dyDescent="0.25">
      <c r="A1213" s="59">
        <v>41130</v>
      </c>
      <c r="B1213" s="2">
        <v>0.83872685185185192</v>
      </c>
      <c r="C1213" s="33">
        <f t="shared" si="135"/>
        <v>41130.838726851849</v>
      </c>
      <c r="D1213" s="33">
        <f t="shared" si="130"/>
        <v>41130.833333333336</v>
      </c>
      <c r="E1213" s="37">
        <f t="shared" si="131"/>
        <v>20</v>
      </c>
      <c r="F1213" s="33">
        <f t="shared" si="132"/>
        <v>41130.875</v>
      </c>
      <c r="G1213" s="39" t="s">
        <v>16</v>
      </c>
      <c r="H1213" s="57">
        <f t="shared" si="134"/>
        <v>1</v>
      </c>
      <c r="I1213" s="66">
        <v>2.52</v>
      </c>
      <c r="J1213" s="66">
        <v>84.1</v>
      </c>
      <c r="K1213" s="66">
        <v>1</v>
      </c>
      <c r="L1213" s="66">
        <v>2</v>
      </c>
      <c r="M1213" s="66">
        <f>VLOOKUP(L1213,'Stratification Schemes'!$J$2:$L$3,2,TRUE)</f>
        <v>9.59</v>
      </c>
      <c r="N1213" s="66">
        <f>VLOOKUP(L1213,'Stratification Schemes'!$J$2:$L$3,3,TRUE)</f>
        <v>10.42</v>
      </c>
      <c r="O1213" s="66">
        <f t="shared" si="133"/>
        <v>2</v>
      </c>
      <c r="P1213" s="66" t="s">
        <v>38</v>
      </c>
    </row>
    <row r="1214" spans="1:16" x14ac:dyDescent="0.25">
      <c r="A1214" s="59">
        <v>41130</v>
      </c>
      <c r="B1214" s="2">
        <v>0.84280092592592604</v>
      </c>
      <c r="C1214" s="33">
        <f t="shared" si="135"/>
        <v>41130.842800925922</v>
      </c>
      <c r="D1214" s="33">
        <f t="shared" si="130"/>
        <v>41130.833333333336</v>
      </c>
      <c r="E1214" s="37">
        <f t="shared" si="131"/>
        <v>20</v>
      </c>
      <c r="F1214" s="33">
        <f t="shared" si="132"/>
        <v>41130.875</v>
      </c>
      <c r="G1214" s="39" t="s">
        <v>16</v>
      </c>
      <c r="H1214" s="57">
        <f t="shared" si="134"/>
        <v>1</v>
      </c>
      <c r="I1214" s="66">
        <v>2.0099999999999998</v>
      </c>
      <c r="J1214" s="66">
        <v>73.8</v>
      </c>
      <c r="K1214" s="66">
        <v>1</v>
      </c>
      <c r="L1214" s="66">
        <v>2</v>
      </c>
      <c r="M1214" s="66">
        <f>VLOOKUP(L1214,'Stratification Schemes'!$J$2:$L$3,2,TRUE)</f>
        <v>9.59</v>
      </c>
      <c r="N1214" s="66">
        <f>VLOOKUP(L1214,'Stratification Schemes'!$J$2:$L$3,3,TRUE)</f>
        <v>10.42</v>
      </c>
      <c r="O1214" s="66">
        <f t="shared" si="133"/>
        <v>2</v>
      </c>
      <c r="P1214" s="66" t="s">
        <v>38</v>
      </c>
    </row>
    <row r="1215" spans="1:16" x14ac:dyDescent="0.25">
      <c r="A1215" s="59">
        <v>41130</v>
      </c>
      <c r="B1215" s="2">
        <v>0.85543981481481479</v>
      </c>
      <c r="C1215" s="33">
        <f t="shared" si="135"/>
        <v>41130.855439814812</v>
      </c>
      <c r="D1215" s="33">
        <f t="shared" si="130"/>
        <v>41130.833333333336</v>
      </c>
      <c r="E1215" s="37">
        <f t="shared" si="131"/>
        <v>20</v>
      </c>
      <c r="F1215" s="33">
        <f t="shared" si="132"/>
        <v>41130.875</v>
      </c>
      <c r="G1215" s="39" t="s">
        <v>16</v>
      </c>
      <c r="H1215" s="57">
        <f t="shared" si="134"/>
        <v>1</v>
      </c>
      <c r="I1215" s="66">
        <v>2.16</v>
      </c>
      <c r="J1215" s="66">
        <v>74.3</v>
      </c>
      <c r="K1215" s="66">
        <v>1</v>
      </c>
      <c r="L1215" s="66">
        <v>2</v>
      </c>
      <c r="M1215" s="66">
        <f>VLOOKUP(L1215,'Stratification Schemes'!$J$2:$L$3,2,TRUE)</f>
        <v>9.59</v>
      </c>
      <c r="N1215" s="66">
        <f>VLOOKUP(L1215,'Stratification Schemes'!$J$2:$L$3,3,TRUE)</f>
        <v>10.42</v>
      </c>
      <c r="O1215" s="66">
        <f t="shared" si="133"/>
        <v>2</v>
      </c>
      <c r="P1215" s="66" t="s">
        <v>38</v>
      </c>
    </row>
    <row r="1216" spans="1:16" x14ac:dyDescent="0.25">
      <c r="A1216" s="59">
        <v>41130</v>
      </c>
      <c r="B1216" s="2">
        <v>0.88019675925925922</v>
      </c>
      <c r="C1216" s="33">
        <f t="shared" si="135"/>
        <v>41130.880196759259</v>
      </c>
      <c r="D1216" s="33">
        <f t="shared" si="130"/>
        <v>41130.875</v>
      </c>
      <c r="E1216" s="37">
        <f t="shared" si="131"/>
        <v>21</v>
      </c>
      <c r="F1216" s="33">
        <f t="shared" si="132"/>
        <v>41130.875</v>
      </c>
      <c r="G1216" s="39" t="s">
        <v>16</v>
      </c>
      <c r="H1216" s="57">
        <f t="shared" si="134"/>
        <v>1</v>
      </c>
      <c r="I1216" s="66">
        <v>3.16</v>
      </c>
      <c r="J1216" s="66">
        <v>86.3</v>
      </c>
      <c r="K1216" s="66">
        <v>1</v>
      </c>
      <c r="L1216" s="66">
        <v>2</v>
      </c>
      <c r="M1216" s="66">
        <f>VLOOKUP(L1216,'Stratification Schemes'!$J$2:$L$3,2,TRUE)</f>
        <v>9.59</v>
      </c>
      <c r="N1216" s="66">
        <f>VLOOKUP(L1216,'Stratification Schemes'!$J$2:$L$3,3,TRUE)</f>
        <v>10.42</v>
      </c>
      <c r="O1216" s="66">
        <f t="shared" si="133"/>
        <v>2</v>
      </c>
      <c r="P1216" s="66" t="s">
        <v>38</v>
      </c>
    </row>
    <row r="1217" spans="1:19" x14ac:dyDescent="0.25">
      <c r="A1217" s="59">
        <v>41130</v>
      </c>
      <c r="B1217" s="2">
        <v>0.89597222222222228</v>
      </c>
      <c r="C1217" s="33">
        <f t="shared" si="135"/>
        <v>41130.895972222221</v>
      </c>
      <c r="D1217" s="33">
        <f t="shared" si="130"/>
        <v>41130.875</v>
      </c>
      <c r="E1217" s="37">
        <f t="shared" si="131"/>
        <v>21</v>
      </c>
      <c r="F1217" s="33">
        <f t="shared" si="132"/>
        <v>41130.875</v>
      </c>
      <c r="G1217" s="39" t="s">
        <v>16</v>
      </c>
      <c r="H1217" s="57">
        <f t="shared" si="134"/>
        <v>1</v>
      </c>
      <c r="I1217" s="66">
        <v>2.19</v>
      </c>
      <c r="J1217" s="66">
        <v>56.1</v>
      </c>
      <c r="K1217" s="66">
        <v>1</v>
      </c>
      <c r="L1217" s="66">
        <v>2</v>
      </c>
      <c r="M1217" s="66">
        <f>VLOOKUP(L1217,'Stratification Schemes'!$J$2:$L$3,2,TRUE)</f>
        <v>9.59</v>
      </c>
      <c r="N1217" s="66">
        <f>VLOOKUP(L1217,'Stratification Schemes'!$J$2:$L$3,3,TRUE)</f>
        <v>10.42</v>
      </c>
      <c r="O1217" s="66">
        <f t="shared" si="133"/>
        <v>2</v>
      </c>
      <c r="P1217" s="66" t="s">
        <v>38</v>
      </c>
    </row>
    <row r="1218" spans="1:19" x14ac:dyDescent="0.25">
      <c r="A1218" s="59">
        <v>41130</v>
      </c>
      <c r="B1218" s="2">
        <v>0.89979166666666666</v>
      </c>
      <c r="C1218" s="33">
        <f t="shared" si="135"/>
        <v>41130.899791666663</v>
      </c>
      <c r="D1218" s="33">
        <f t="shared" ref="D1218:D1281" si="136">A1218+(1/24)*E1218</f>
        <v>41130.875</v>
      </c>
      <c r="E1218" s="37">
        <f t="shared" ref="E1218:E1281" si="137">VALUE(TEXT(C1218,"hh"))</f>
        <v>21</v>
      </c>
      <c r="F1218" s="33">
        <f t="shared" ref="F1218:F1281" si="138">MROUND(C1218,0.125)</f>
        <v>41130.875</v>
      </c>
      <c r="G1218" s="39" t="s">
        <v>16</v>
      </c>
      <c r="H1218" s="57">
        <f t="shared" si="134"/>
        <v>1</v>
      </c>
      <c r="I1218" s="66">
        <v>1.97</v>
      </c>
      <c r="J1218" s="66">
        <v>81.3</v>
      </c>
      <c r="K1218" s="66">
        <v>1</v>
      </c>
      <c r="L1218" s="66">
        <v>2</v>
      </c>
      <c r="M1218" s="66">
        <f>VLOOKUP(L1218,'Stratification Schemes'!$J$2:$L$3,2,TRUE)</f>
        <v>9.59</v>
      </c>
      <c r="N1218" s="66">
        <f>VLOOKUP(L1218,'Stratification Schemes'!$J$2:$L$3,3,TRUE)</f>
        <v>10.42</v>
      </c>
      <c r="O1218" s="66">
        <f t="shared" ref="O1218:O1281" si="139">IF(AND(I1218&gt;M1218,I1218&lt;N1218),1*H1218,2*H1218)</f>
        <v>2</v>
      </c>
      <c r="P1218" s="66" t="s">
        <v>38</v>
      </c>
    </row>
    <row r="1219" spans="1:19" x14ac:dyDescent="0.25">
      <c r="A1219" s="59">
        <v>41130</v>
      </c>
      <c r="B1219" s="2">
        <v>0.90530092592592604</v>
      </c>
      <c r="C1219" s="33">
        <f t="shared" si="135"/>
        <v>41130.905300925922</v>
      </c>
      <c r="D1219" s="33">
        <f t="shared" si="136"/>
        <v>41130.875</v>
      </c>
      <c r="E1219" s="37">
        <f t="shared" si="137"/>
        <v>21</v>
      </c>
      <c r="F1219" s="33">
        <f t="shared" si="138"/>
        <v>41130.875</v>
      </c>
      <c r="G1219" s="39" t="s">
        <v>16</v>
      </c>
      <c r="H1219" s="57">
        <f t="shared" ref="H1219:H1282" si="140">IF(G1219="Up", 1, -1)</f>
        <v>1</v>
      </c>
      <c r="I1219" s="66">
        <v>2.06</v>
      </c>
      <c r="J1219" s="66">
        <v>87.8</v>
      </c>
      <c r="K1219" s="66">
        <v>1</v>
      </c>
      <c r="L1219" s="66">
        <v>2</v>
      </c>
      <c r="M1219" s="66">
        <f>VLOOKUP(L1219,'Stratification Schemes'!$J$2:$L$3,2,TRUE)</f>
        <v>9.59</v>
      </c>
      <c r="N1219" s="66">
        <f>VLOOKUP(L1219,'Stratification Schemes'!$J$2:$L$3,3,TRUE)</f>
        <v>10.42</v>
      </c>
      <c r="O1219" s="66">
        <f t="shared" si="139"/>
        <v>2</v>
      </c>
      <c r="P1219" s="66" t="s">
        <v>38</v>
      </c>
    </row>
    <row r="1220" spans="1:19" x14ac:dyDescent="0.25">
      <c r="A1220" s="59">
        <v>41130</v>
      </c>
      <c r="B1220" s="2">
        <v>0.92142361111111104</v>
      </c>
      <c r="C1220" s="33">
        <f t="shared" si="135"/>
        <v>41130.921423611115</v>
      </c>
      <c r="D1220" s="33">
        <f t="shared" si="136"/>
        <v>41130.916666666664</v>
      </c>
      <c r="E1220" s="37">
        <f t="shared" si="137"/>
        <v>22</v>
      </c>
      <c r="F1220" s="33">
        <f t="shared" si="138"/>
        <v>41130.875</v>
      </c>
      <c r="G1220" s="39" t="s">
        <v>16</v>
      </c>
      <c r="H1220" s="57">
        <f t="shared" si="140"/>
        <v>1</v>
      </c>
      <c r="I1220" s="66">
        <v>2.25</v>
      </c>
      <c r="J1220" s="66">
        <v>78.8</v>
      </c>
      <c r="K1220" s="66">
        <v>1</v>
      </c>
      <c r="L1220" s="66">
        <v>2</v>
      </c>
      <c r="M1220" s="66">
        <f>VLOOKUP(L1220,'Stratification Schemes'!$J$2:$L$3,2,TRUE)</f>
        <v>9.59</v>
      </c>
      <c r="N1220" s="66">
        <f>VLOOKUP(L1220,'Stratification Schemes'!$J$2:$L$3,3,TRUE)</f>
        <v>10.42</v>
      </c>
      <c r="O1220" s="66">
        <f t="shared" si="139"/>
        <v>2</v>
      </c>
      <c r="P1220" s="66" t="s">
        <v>38</v>
      </c>
    </row>
    <row r="1221" spans="1:19" x14ac:dyDescent="0.25">
      <c r="A1221" s="59">
        <v>41130</v>
      </c>
      <c r="B1221" s="2">
        <v>0.96652777777777776</v>
      </c>
      <c r="C1221" s="33">
        <f t="shared" si="135"/>
        <v>41130.966527777775</v>
      </c>
      <c r="D1221" s="33">
        <f t="shared" si="136"/>
        <v>41130.958333333336</v>
      </c>
      <c r="E1221" s="37">
        <f t="shared" si="137"/>
        <v>23</v>
      </c>
      <c r="F1221" s="33">
        <f t="shared" si="138"/>
        <v>41131</v>
      </c>
      <c r="G1221" s="39" t="s">
        <v>16</v>
      </c>
      <c r="H1221" s="57">
        <f t="shared" si="140"/>
        <v>1</v>
      </c>
      <c r="I1221" s="66">
        <v>1.97</v>
      </c>
      <c r="J1221" s="66">
        <v>103.4</v>
      </c>
      <c r="K1221" s="66">
        <v>1</v>
      </c>
      <c r="L1221" s="66">
        <v>2</v>
      </c>
      <c r="M1221" s="66">
        <f>VLOOKUP(L1221,'Stratification Schemes'!$J$2:$L$3,2,TRUE)</f>
        <v>9.59</v>
      </c>
      <c r="N1221" s="66">
        <f>VLOOKUP(L1221,'Stratification Schemes'!$J$2:$L$3,3,TRUE)</f>
        <v>10.42</v>
      </c>
      <c r="O1221" s="66">
        <f t="shared" si="139"/>
        <v>2</v>
      </c>
      <c r="P1221" s="66" t="s">
        <v>38</v>
      </c>
      <c r="Q1221" s="39"/>
      <c r="R1221" s="39"/>
      <c r="S1221" s="39"/>
    </row>
    <row r="1222" spans="1:19" x14ac:dyDescent="0.25">
      <c r="A1222" s="59">
        <v>41130</v>
      </c>
      <c r="B1222" s="2">
        <v>0.98692129629629621</v>
      </c>
      <c r="C1222" s="33">
        <f t="shared" si="135"/>
        <v>41130.986921296295</v>
      </c>
      <c r="D1222" s="33">
        <f t="shared" si="136"/>
        <v>41130.958333333336</v>
      </c>
      <c r="E1222" s="37">
        <f t="shared" si="137"/>
        <v>23</v>
      </c>
      <c r="F1222" s="33">
        <f t="shared" si="138"/>
        <v>41131</v>
      </c>
      <c r="G1222" s="39" t="s">
        <v>16</v>
      </c>
      <c r="H1222" s="57">
        <f t="shared" si="140"/>
        <v>1</v>
      </c>
      <c r="I1222" s="66">
        <v>2.08</v>
      </c>
      <c r="J1222" s="66">
        <v>82.3</v>
      </c>
      <c r="K1222" s="66">
        <v>1</v>
      </c>
      <c r="L1222" s="66">
        <v>2</v>
      </c>
      <c r="M1222" s="66">
        <f>VLOOKUP(L1222,'Stratification Schemes'!$J$2:$L$3,2,TRUE)</f>
        <v>9.59</v>
      </c>
      <c r="N1222" s="66">
        <f>VLOOKUP(L1222,'Stratification Schemes'!$J$2:$L$3,3,TRUE)</f>
        <v>10.42</v>
      </c>
      <c r="O1222" s="66">
        <f t="shared" si="139"/>
        <v>2</v>
      </c>
      <c r="P1222" s="66" t="s">
        <v>38</v>
      </c>
    </row>
    <row r="1223" spans="1:19" x14ac:dyDescent="0.25">
      <c r="A1223" s="59">
        <v>41130</v>
      </c>
      <c r="B1223" s="2">
        <v>0.98723379629629626</v>
      </c>
      <c r="C1223" s="33">
        <f t="shared" si="135"/>
        <v>41130.987233796295</v>
      </c>
      <c r="D1223" s="33">
        <f t="shared" si="136"/>
        <v>41130.958333333336</v>
      </c>
      <c r="E1223" s="37">
        <f t="shared" si="137"/>
        <v>23</v>
      </c>
      <c r="F1223" s="33">
        <f t="shared" si="138"/>
        <v>41131</v>
      </c>
      <c r="G1223" s="39" t="s">
        <v>16</v>
      </c>
      <c r="H1223" s="57">
        <f t="shared" si="140"/>
        <v>1</v>
      </c>
      <c r="I1223" s="66">
        <v>2.06</v>
      </c>
      <c r="J1223" s="66">
        <v>83.4</v>
      </c>
      <c r="K1223" s="66">
        <v>1</v>
      </c>
      <c r="L1223" s="66">
        <v>2</v>
      </c>
      <c r="M1223" s="66">
        <f>VLOOKUP(L1223,'Stratification Schemes'!$J$2:$L$3,2,TRUE)</f>
        <v>9.59</v>
      </c>
      <c r="N1223" s="66">
        <f>VLOOKUP(L1223,'Stratification Schemes'!$J$2:$L$3,3,TRUE)</f>
        <v>10.42</v>
      </c>
      <c r="O1223" s="66">
        <f t="shared" si="139"/>
        <v>2</v>
      </c>
      <c r="P1223" s="66" t="s">
        <v>38</v>
      </c>
    </row>
    <row r="1224" spans="1:19" x14ac:dyDescent="0.25">
      <c r="A1224" s="6">
        <v>41131</v>
      </c>
      <c r="B1224" s="2">
        <v>5.6712962962962956E-4</v>
      </c>
      <c r="C1224" s="33">
        <f t="shared" si="135"/>
        <v>41131.000567129631</v>
      </c>
      <c r="D1224" s="33">
        <f t="shared" si="136"/>
        <v>41131</v>
      </c>
      <c r="E1224" s="37">
        <f t="shared" si="137"/>
        <v>0</v>
      </c>
      <c r="F1224" s="33">
        <f t="shared" si="138"/>
        <v>41131</v>
      </c>
      <c r="G1224" s="66" t="s">
        <v>16</v>
      </c>
      <c r="H1224" s="57">
        <f t="shared" si="140"/>
        <v>1</v>
      </c>
      <c r="I1224" s="66">
        <v>2.98</v>
      </c>
      <c r="J1224" s="66">
        <v>67.3</v>
      </c>
      <c r="K1224" s="66">
        <v>1</v>
      </c>
      <c r="L1224" s="66">
        <v>2</v>
      </c>
      <c r="M1224" s="66">
        <f>VLOOKUP(L1224,'Stratification Schemes'!$J$2:$L$3,2,TRUE)</f>
        <v>9.59</v>
      </c>
      <c r="N1224" s="66">
        <f>VLOOKUP(L1224,'Stratification Schemes'!$J$2:$L$3,3,TRUE)</f>
        <v>10.42</v>
      </c>
      <c r="O1224" s="66">
        <f t="shared" si="139"/>
        <v>2</v>
      </c>
      <c r="P1224" s="66" t="s">
        <v>38</v>
      </c>
    </row>
    <row r="1225" spans="1:19" x14ac:dyDescent="0.25">
      <c r="A1225" s="6">
        <v>41131</v>
      </c>
      <c r="B1225" s="2">
        <v>8.3333333333333332E-3</v>
      </c>
      <c r="C1225" s="33">
        <f t="shared" si="135"/>
        <v>41131.008333333331</v>
      </c>
      <c r="D1225" s="33">
        <f t="shared" si="136"/>
        <v>41131</v>
      </c>
      <c r="E1225" s="37">
        <f t="shared" si="137"/>
        <v>0</v>
      </c>
      <c r="F1225" s="33">
        <f t="shared" si="138"/>
        <v>41131</v>
      </c>
      <c r="G1225" s="66" t="s">
        <v>16</v>
      </c>
      <c r="H1225" s="57">
        <f t="shared" si="140"/>
        <v>1</v>
      </c>
      <c r="I1225" s="66">
        <v>2.0099999999999998</v>
      </c>
      <c r="J1225" s="66">
        <v>71.3</v>
      </c>
      <c r="K1225" s="66">
        <v>1</v>
      </c>
      <c r="L1225" s="66">
        <v>2</v>
      </c>
      <c r="M1225" s="66">
        <f>VLOOKUP(L1225,'Stratification Schemes'!$J$2:$L$3,2,TRUE)</f>
        <v>9.59</v>
      </c>
      <c r="N1225" s="66">
        <f>VLOOKUP(L1225,'Stratification Schemes'!$J$2:$L$3,3,TRUE)</f>
        <v>10.42</v>
      </c>
      <c r="O1225" s="66">
        <f t="shared" si="139"/>
        <v>2</v>
      </c>
      <c r="P1225" s="66" t="s">
        <v>38</v>
      </c>
    </row>
    <row r="1226" spans="1:19" x14ac:dyDescent="0.25">
      <c r="A1226" s="6">
        <v>41131</v>
      </c>
      <c r="B1226" s="2">
        <v>2.5462962962962962E-2</v>
      </c>
      <c r="C1226" s="33">
        <f t="shared" si="135"/>
        <v>41131.025462962964</v>
      </c>
      <c r="D1226" s="33">
        <f t="shared" si="136"/>
        <v>41131</v>
      </c>
      <c r="E1226" s="37">
        <f t="shared" si="137"/>
        <v>0</v>
      </c>
      <c r="F1226" s="33">
        <f t="shared" si="138"/>
        <v>41131</v>
      </c>
      <c r="G1226" s="66" t="s">
        <v>16</v>
      </c>
      <c r="H1226" s="57">
        <f t="shared" si="140"/>
        <v>1</v>
      </c>
      <c r="I1226" s="66">
        <v>2.04</v>
      </c>
      <c r="J1226" s="66">
        <v>92.4</v>
      </c>
      <c r="K1226" s="66">
        <v>1</v>
      </c>
      <c r="L1226" s="66">
        <v>2</v>
      </c>
      <c r="M1226" s="66">
        <f>VLOOKUP(L1226,'Stratification Schemes'!$J$2:$L$3,2,TRUE)</f>
        <v>9.59</v>
      </c>
      <c r="N1226" s="66">
        <f>VLOOKUP(L1226,'Stratification Schemes'!$J$2:$L$3,3,TRUE)</f>
        <v>10.42</v>
      </c>
      <c r="O1226" s="66">
        <f t="shared" si="139"/>
        <v>2</v>
      </c>
      <c r="P1226" s="66" t="s">
        <v>38</v>
      </c>
    </row>
    <row r="1227" spans="1:19" x14ac:dyDescent="0.25">
      <c r="A1227" s="6">
        <v>41131</v>
      </c>
      <c r="B1227" s="2">
        <v>4.9074074074074076E-2</v>
      </c>
      <c r="C1227" s="33">
        <f t="shared" si="135"/>
        <v>41131.049074074072</v>
      </c>
      <c r="D1227" s="33">
        <f t="shared" si="136"/>
        <v>41131.041666666664</v>
      </c>
      <c r="E1227" s="37">
        <f t="shared" si="137"/>
        <v>1</v>
      </c>
      <c r="F1227" s="33">
        <f t="shared" si="138"/>
        <v>41131</v>
      </c>
      <c r="G1227" s="66" t="s">
        <v>16</v>
      </c>
      <c r="H1227" s="57">
        <f t="shared" si="140"/>
        <v>1</v>
      </c>
      <c r="I1227" s="66">
        <v>2.91</v>
      </c>
      <c r="J1227" s="66">
        <v>76.400000000000006</v>
      </c>
      <c r="K1227" s="66">
        <v>1</v>
      </c>
      <c r="L1227" s="66">
        <v>2</v>
      </c>
      <c r="M1227" s="66">
        <f>VLOOKUP(L1227,'Stratification Schemes'!$J$2:$L$3,2,TRUE)</f>
        <v>9.59</v>
      </c>
      <c r="N1227" s="66">
        <f>VLOOKUP(L1227,'Stratification Schemes'!$J$2:$L$3,3,TRUE)</f>
        <v>10.42</v>
      </c>
      <c r="O1227" s="66">
        <f t="shared" si="139"/>
        <v>2</v>
      </c>
      <c r="P1227" s="66" t="s">
        <v>38</v>
      </c>
    </row>
    <row r="1228" spans="1:19" x14ac:dyDescent="0.25">
      <c r="A1228" s="6">
        <v>41131</v>
      </c>
      <c r="B1228" s="2">
        <v>0.1325925925925926</v>
      </c>
      <c r="C1228" s="33">
        <f t="shared" si="135"/>
        <v>41131.132592592592</v>
      </c>
      <c r="D1228" s="33">
        <f t="shared" si="136"/>
        <v>41131.125</v>
      </c>
      <c r="E1228" s="37">
        <f t="shared" si="137"/>
        <v>3</v>
      </c>
      <c r="F1228" s="33">
        <f t="shared" si="138"/>
        <v>41131.125</v>
      </c>
      <c r="G1228" s="66" t="s">
        <v>16</v>
      </c>
      <c r="H1228" s="57">
        <f t="shared" si="140"/>
        <v>1</v>
      </c>
      <c r="I1228" s="66">
        <v>5.36</v>
      </c>
      <c r="J1228" s="66">
        <v>92.3</v>
      </c>
      <c r="K1228" s="66">
        <v>1</v>
      </c>
      <c r="L1228" s="66">
        <v>2</v>
      </c>
      <c r="M1228" s="66">
        <f>VLOOKUP(L1228,'Stratification Schemes'!$J$2:$L$3,2,TRUE)</f>
        <v>9.59</v>
      </c>
      <c r="N1228" s="66">
        <f>VLOOKUP(L1228,'Stratification Schemes'!$J$2:$L$3,3,TRUE)</f>
        <v>10.42</v>
      </c>
      <c r="O1228" s="66">
        <f t="shared" si="139"/>
        <v>2</v>
      </c>
      <c r="P1228" s="66" t="s">
        <v>38</v>
      </c>
    </row>
    <row r="1229" spans="1:19" x14ac:dyDescent="0.25">
      <c r="A1229" s="6">
        <v>41131</v>
      </c>
      <c r="B1229" s="2">
        <v>0.21343749999999997</v>
      </c>
      <c r="C1229" s="33">
        <f t="shared" si="135"/>
        <v>41131.213437500002</v>
      </c>
      <c r="D1229" s="33">
        <f t="shared" si="136"/>
        <v>41131.208333333336</v>
      </c>
      <c r="E1229" s="37">
        <f t="shared" si="137"/>
        <v>5</v>
      </c>
      <c r="F1229" s="33">
        <f t="shared" si="138"/>
        <v>41131.25</v>
      </c>
      <c r="G1229" s="66" t="s">
        <v>16</v>
      </c>
      <c r="H1229" s="57">
        <f t="shared" si="140"/>
        <v>1</v>
      </c>
      <c r="I1229" s="66">
        <v>1.95</v>
      </c>
      <c r="J1229" s="66">
        <v>90.9</v>
      </c>
      <c r="K1229" s="66">
        <v>1</v>
      </c>
      <c r="L1229" s="66">
        <v>2</v>
      </c>
      <c r="M1229" s="66">
        <f>VLOOKUP(L1229,'Stratification Schemes'!$J$2:$L$3,2,TRUE)</f>
        <v>9.59</v>
      </c>
      <c r="N1229" s="66">
        <f>VLOOKUP(L1229,'Stratification Schemes'!$J$2:$L$3,3,TRUE)</f>
        <v>10.42</v>
      </c>
      <c r="O1229" s="66">
        <f t="shared" si="139"/>
        <v>2</v>
      </c>
      <c r="P1229" s="66" t="s">
        <v>38</v>
      </c>
    </row>
    <row r="1230" spans="1:19" x14ac:dyDescent="0.25">
      <c r="A1230" s="6">
        <v>41131</v>
      </c>
      <c r="B1230" s="2">
        <v>0.25150462962962966</v>
      </c>
      <c r="C1230" s="33">
        <f t="shared" si="135"/>
        <v>41131.251504629632</v>
      </c>
      <c r="D1230" s="33">
        <f t="shared" si="136"/>
        <v>41131.25</v>
      </c>
      <c r="E1230" s="37">
        <f t="shared" si="137"/>
        <v>6</v>
      </c>
      <c r="F1230" s="33">
        <f t="shared" si="138"/>
        <v>41131.25</v>
      </c>
      <c r="G1230" s="66" t="s">
        <v>16</v>
      </c>
      <c r="H1230" s="57">
        <f t="shared" si="140"/>
        <v>1</v>
      </c>
      <c r="I1230" s="66">
        <v>2.0099999999999998</v>
      </c>
      <c r="J1230" s="66">
        <v>55.9</v>
      </c>
      <c r="K1230" s="66">
        <v>1</v>
      </c>
      <c r="L1230" s="66">
        <v>2</v>
      </c>
      <c r="M1230" s="66">
        <f>VLOOKUP(L1230,'Stratification Schemes'!$J$2:$L$3,2,TRUE)</f>
        <v>9.59</v>
      </c>
      <c r="N1230" s="66">
        <f>VLOOKUP(L1230,'Stratification Schemes'!$J$2:$L$3,3,TRUE)</f>
        <v>10.42</v>
      </c>
      <c r="O1230" s="66">
        <f t="shared" si="139"/>
        <v>2</v>
      </c>
      <c r="P1230" s="66" t="s">
        <v>38</v>
      </c>
    </row>
    <row r="1231" spans="1:19" x14ac:dyDescent="0.25">
      <c r="A1231" s="6">
        <v>41131</v>
      </c>
      <c r="B1231" s="2">
        <v>0.27754629629629629</v>
      </c>
      <c r="C1231" s="33">
        <f t="shared" si="135"/>
        <v>41131.277546296296</v>
      </c>
      <c r="D1231" s="33">
        <f t="shared" si="136"/>
        <v>41131.25</v>
      </c>
      <c r="E1231" s="37">
        <f t="shared" si="137"/>
        <v>6</v>
      </c>
      <c r="F1231" s="33">
        <f t="shared" si="138"/>
        <v>41131.25</v>
      </c>
      <c r="G1231" s="66" t="s">
        <v>16</v>
      </c>
      <c r="H1231" s="57">
        <f t="shared" si="140"/>
        <v>1</v>
      </c>
      <c r="I1231" s="66">
        <v>2.08</v>
      </c>
      <c r="J1231" s="66">
        <v>84.1</v>
      </c>
      <c r="K1231" s="66">
        <v>1</v>
      </c>
      <c r="L1231" s="66">
        <v>2</v>
      </c>
      <c r="M1231" s="66">
        <f>VLOOKUP(L1231,'Stratification Schemes'!$J$2:$L$3,2,TRUE)</f>
        <v>9.59</v>
      </c>
      <c r="N1231" s="66">
        <f>VLOOKUP(L1231,'Stratification Schemes'!$J$2:$L$3,3,TRUE)</f>
        <v>10.42</v>
      </c>
      <c r="O1231" s="66">
        <f t="shared" si="139"/>
        <v>2</v>
      </c>
      <c r="P1231" s="66" t="s">
        <v>38</v>
      </c>
    </row>
    <row r="1232" spans="1:19" x14ac:dyDescent="0.25">
      <c r="A1232" s="6">
        <v>41131</v>
      </c>
      <c r="B1232" s="2">
        <v>0.34195601851851848</v>
      </c>
      <c r="C1232" s="33">
        <f t="shared" si="135"/>
        <v>41131.341956018521</v>
      </c>
      <c r="D1232" s="33">
        <f t="shared" si="136"/>
        <v>41131.333333333336</v>
      </c>
      <c r="E1232" s="37">
        <f t="shared" si="137"/>
        <v>8</v>
      </c>
      <c r="F1232" s="33">
        <f t="shared" si="138"/>
        <v>41131.375</v>
      </c>
      <c r="G1232" s="66" t="s">
        <v>16</v>
      </c>
      <c r="H1232" s="57">
        <f t="shared" si="140"/>
        <v>1</v>
      </c>
      <c r="I1232" s="66">
        <v>6.99</v>
      </c>
      <c r="J1232" s="66">
        <v>86.7</v>
      </c>
      <c r="K1232" s="66">
        <v>1</v>
      </c>
      <c r="L1232" s="66">
        <v>2</v>
      </c>
      <c r="M1232" s="66">
        <f>VLOOKUP(L1232,'Stratification Schemes'!$J$2:$L$3,2,TRUE)</f>
        <v>9.59</v>
      </c>
      <c r="N1232" s="66">
        <f>VLOOKUP(L1232,'Stratification Schemes'!$J$2:$L$3,3,TRUE)</f>
        <v>10.42</v>
      </c>
      <c r="O1232" s="66">
        <f t="shared" si="139"/>
        <v>2</v>
      </c>
      <c r="P1232" s="66" t="s">
        <v>38</v>
      </c>
    </row>
    <row r="1233" spans="1:16" x14ac:dyDescent="0.25">
      <c r="A1233" s="6">
        <v>41131</v>
      </c>
      <c r="B1233" s="2">
        <v>0.35626157407407405</v>
      </c>
      <c r="C1233" s="33">
        <f t="shared" si="135"/>
        <v>41131.356261574074</v>
      </c>
      <c r="D1233" s="33">
        <f t="shared" si="136"/>
        <v>41131.333333333336</v>
      </c>
      <c r="E1233" s="37">
        <f t="shared" si="137"/>
        <v>8</v>
      </c>
      <c r="F1233" s="33">
        <f t="shared" si="138"/>
        <v>41131.375</v>
      </c>
      <c r="G1233" s="66" t="s">
        <v>16</v>
      </c>
      <c r="H1233" s="57">
        <f t="shared" si="140"/>
        <v>1</v>
      </c>
      <c r="I1233" s="66">
        <v>1.8</v>
      </c>
      <c r="J1233" s="66">
        <v>68.8</v>
      </c>
      <c r="K1233" s="66">
        <v>1</v>
      </c>
      <c r="L1233" s="66">
        <v>2</v>
      </c>
      <c r="M1233" s="66">
        <f>VLOOKUP(L1233,'Stratification Schemes'!$J$2:$L$3,2,TRUE)</f>
        <v>9.59</v>
      </c>
      <c r="N1233" s="66">
        <f>VLOOKUP(L1233,'Stratification Schemes'!$J$2:$L$3,3,TRUE)</f>
        <v>10.42</v>
      </c>
      <c r="O1233" s="66">
        <f t="shared" si="139"/>
        <v>2</v>
      </c>
      <c r="P1233" s="66" t="s">
        <v>38</v>
      </c>
    </row>
    <row r="1234" spans="1:16" x14ac:dyDescent="0.25">
      <c r="A1234" s="6">
        <v>41131</v>
      </c>
      <c r="B1234" s="2">
        <v>0.39907407407407408</v>
      </c>
      <c r="C1234" s="33">
        <f t="shared" si="135"/>
        <v>41131.399074074077</v>
      </c>
      <c r="D1234" s="33">
        <f t="shared" si="136"/>
        <v>41131.375</v>
      </c>
      <c r="E1234" s="37">
        <f t="shared" si="137"/>
        <v>9</v>
      </c>
      <c r="F1234" s="33">
        <f t="shared" si="138"/>
        <v>41131.375</v>
      </c>
      <c r="G1234" s="66" t="s">
        <v>16</v>
      </c>
      <c r="H1234" s="57">
        <f t="shared" si="140"/>
        <v>1</v>
      </c>
      <c r="I1234" s="66">
        <v>5.39</v>
      </c>
      <c r="J1234" s="66">
        <v>60.6</v>
      </c>
      <c r="K1234" s="66">
        <v>1</v>
      </c>
      <c r="L1234" s="66">
        <v>2</v>
      </c>
      <c r="M1234" s="66">
        <f>VLOOKUP(L1234,'Stratification Schemes'!$J$2:$L$3,2,TRUE)</f>
        <v>9.59</v>
      </c>
      <c r="N1234" s="66">
        <f>VLOOKUP(L1234,'Stratification Schemes'!$J$2:$L$3,3,TRUE)</f>
        <v>10.42</v>
      </c>
      <c r="O1234" s="66">
        <f t="shared" si="139"/>
        <v>2</v>
      </c>
      <c r="P1234" s="66" t="s">
        <v>38</v>
      </c>
    </row>
    <row r="1235" spans="1:16" x14ac:dyDescent="0.25">
      <c r="A1235" s="6">
        <v>41131</v>
      </c>
      <c r="B1235" s="2">
        <v>0.45850694444444445</v>
      </c>
      <c r="C1235" s="33">
        <f t="shared" si="135"/>
        <v>41131.458506944444</v>
      </c>
      <c r="D1235" s="33">
        <f t="shared" si="136"/>
        <v>41131.458333333336</v>
      </c>
      <c r="E1235" s="37">
        <f t="shared" si="137"/>
        <v>11</v>
      </c>
      <c r="F1235" s="33">
        <f t="shared" si="138"/>
        <v>41131.5</v>
      </c>
      <c r="G1235" s="66" t="s">
        <v>16</v>
      </c>
      <c r="H1235" s="57">
        <f t="shared" si="140"/>
        <v>1</v>
      </c>
      <c r="I1235" s="66">
        <v>2.96</v>
      </c>
      <c r="J1235" s="66">
        <v>87.4</v>
      </c>
      <c r="K1235" s="66">
        <v>1</v>
      </c>
      <c r="L1235" s="66">
        <v>2</v>
      </c>
      <c r="M1235" s="66">
        <f>VLOOKUP(L1235,'Stratification Schemes'!$J$2:$L$3,2,TRUE)</f>
        <v>9.59</v>
      </c>
      <c r="N1235" s="66">
        <f>VLOOKUP(L1235,'Stratification Schemes'!$J$2:$L$3,3,TRUE)</f>
        <v>10.42</v>
      </c>
      <c r="O1235" s="66">
        <f t="shared" si="139"/>
        <v>2</v>
      </c>
      <c r="P1235" s="66" t="s">
        <v>38</v>
      </c>
    </row>
    <row r="1236" spans="1:16" x14ac:dyDescent="0.25">
      <c r="A1236" s="6">
        <v>41131</v>
      </c>
      <c r="B1236" s="2">
        <v>0.59229166666666666</v>
      </c>
      <c r="C1236" s="33">
        <f t="shared" ref="C1236:C1299" si="141">B1236+A1236</f>
        <v>41131.592291666668</v>
      </c>
      <c r="D1236" s="33">
        <f t="shared" si="136"/>
        <v>41131.583333333336</v>
      </c>
      <c r="E1236" s="37">
        <f t="shared" si="137"/>
        <v>14</v>
      </c>
      <c r="F1236" s="33">
        <f t="shared" si="138"/>
        <v>41131.625</v>
      </c>
      <c r="G1236" s="66" t="s">
        <v>16</v>
      </c>
      <c r="H1236" s="57">
        <f t="shared" si="140"/>
        <v>1</v>
      </c>
      <c r="I1236" s="66">
        <v>2.84</v>
      </c>
      <c r="J1236" s="66">
        <v>92.3</v>
      </c>
      <c r="K1236" s="66">
        <v>1</v>
      </c>
      <c r="L1236" s="66">
        <v>2</v>
      </c>
      <c r="M1236" s="66">
        <f>VLOOKUP(L1236,'Stratification Schemes'!$J$2:$L$3,2,TRUE)</f>
        <v>9.59</v>
      </c>
      <c r="N1236" s="66">
        <f>VLOOKUP(L1236,'Stratification Schemes'!$J$2:$L$3,3,TRUE)</f>
        <v>10.42</v>
      </c>
      <c r="O1236" s="66">
        <f t="shared" si="139"/>
        <v>2</v>
      </c>
      <c r="P1236" s="66" t="s">
        <v>38</v>
      </c>
    </row>
    <row r="1237" spans="1:16" x14ac:dyDescent="0.25">
      <c r="A1237" s="6">
        <v>41131</v>
      </c>
      <c r="B1237" s="2">
        <v>0.64587962962962964</v>
      </c>
      <c r="C1237" s="33">
        <f t="shared" si="141"/>
        <v>41131.645879629628</v>
      </c>
      <c r="D1237" s="33">
        <f t="shared" si="136"/>
        <v>41131.625</v>
      </c>
      <c r="E1237" s="37">
        <f t="shared" si="137"/>
        <v>15</v>
      </c>
      <c r="F1237" s="33">
        <f t="shared" si="138"/>
        <v>41131.625</v>
      </c>
      <c r="G1237" s="66" t="s">
        <v>16</v>
      </c>
      <c r="H1237" s="57">
        <f t="shared" si="140"/>
        <v>1</v>
      </c>
      <c r="I1237" s="66">
        <v>1.99</v>
      </c>
      <c r="J1237" s="66">
        <v>79.2</v>
      </c>
      <c r="K1237" s="66">
        <v>1</v>
      </c>
      <c r="L1237" s="66">
        <v>2</v>
      </c>
      <c r="M1237" s="66">
        <f>VLOOKUP(L1237,'Stratification Schemes'!$J$2:$L$3,2,TRUE)</f>
        <v>9.59</v>
      </c>
      <c r="N1237" s="66">
        <f>VLOOKUP(L1237,'Stratification Schemes'!$J$2:$L$3,3,TRUE)</f>
        <v>10.42</v>
      </c>
      <c r="O1237" s="66">
        <f t="shared" si="139"/>
        <v>2</v>
      </c>
      <c r="P1237" s="66" t="s">
        <v>38</v>
      </c>
    </row>
    <row r="1238" spans="1:16" x14ac:dyDescent="0.25">
      <c r="A1238" s="6">
        <v>41131</v>
      </c>
      <c r="B1238" s="2">
        <v>0.64869212962962963</v>
      </c>
      <c r="C1238" s="33">
        <f t="shared" si="141"/>
        <v>41131.648692129631</v>
      </c>
      <c r="D1238" s="33">
        <f t="shared" si="136"/>
        <v>41131.625</v>
      </c>
      <c r="E1238" s="37">
        <f t="shared" si="137"/>
        <v>15</v>
      </c>
      <c r="F1238" s="33">
        <f t="shared" si="138"/>
        <v>41131.625</v>
      </c>
      <c r="G1238" s="66" t="s">
        <v>16</v>
      </c>
      <c r="H1238" s="57">
        <f t="shared" si="140"/>
        <v>1</v>
      </c>
      <c r="I1238" s="66">
        <v>2.62</v>
      </c>
      <c r="J1238" s="66">
        <v>102.3</v>
      </c>
      <c r="K1238" s="66">
        <v>1</v>
      </c>
      <c r="L1238" s="66">
        <v>2</v>
      </c>
      <c r="M1238" s="66">
        <f>VLOOKUP(L1238,'Stratification Schemes'!$J$2:$L$3,2,TRUE)</f>
        <v>9.59</v>
      </c>
      <c r="N1238" s="66">
        <f>VLOOKUP(L1238,'Stratification Schemes'!$J$2:$L$3,3,TRUE)</f>
        <v>10.42</v>
      </c>
      <c r="O1238" s="66">
        <f t="shared" si="139"/>
        <v>2</v>
      </c>
      <c r="P1238" s="66" t="s">
        <v>38</v>
      </c>
    </row>
    <row r="1239" spans="1:16" x14ac:dyDescent="0.25">
      <c r="A1239" s="6">
        <v>41131</v>
      </c>
      <c r="B1239" s="2">
        <v>0.66809027777777785</v>
      </c>
      <c r="C1239" s="33">
        <f t="shared" si="141"/>
        <v>41131.668090277781</v>
      </c>
      <c r="D1239" s="33">
        <f t="shared" si="136"/>
        <v>41131.666666666664</v>
      </c>
      <c r="E1239" s="37">
        <f t="shared" si="137"/>
        <v>16</v>
      </c>
      <c r="F1239" s="33">
        <f t="shared" si="138"/>
        <v>41131.625</v>
      </c>
      <c r="G1239" s="66" t="s">
        <v>16</v>
      </c>
      <c r="H1239" s="57">
        <f t="shared" si="140"/>
        <v>1</v>
      </c>
      <c r="I1239" s="66">
        <v>3.13</v>
      </c>
      <c r="J1239" s="66">
        <v>107.7</v>
      </c>
      <c r="K1239" s="66">
        <v>1</v>
      </c>
      <c r="L1239" s="66">
        <v>2</v>
      </c>
      <c r="M1239" s="66">
        <f>VLOOKUP(L1239,'Stratification Schemes'!$J$2:$L$3,2,TRUE)</f>
        <v>9.59</v>
      </c>
      <c r="N1239" s="66">
        <f>VLOOKUP(L1239,'Stratification Schemes'!$J$2:$L$3,3,TRUE)</f>
        <v>10.42</v>
      </c>
      <c r="O1239" s="66">
        <f t="shared" si="139"/>
        <v>2</v>
      </c>
      <c r="P1239" s="66" t="s">
        <v>38</v>
      </c>
    </row>
    <row r="1240" spans="1:16" x14ac:dyDescent="0.25">
      <c r="A1240" s="6">
        <v>41131</v>
      </c>
      <c r="B1240" s="2">
        <v>0.67010416666666661</v>
      </c>
      <c r="C1240" s="33">
        <f t="shared" si="141"/>
        <v>41131.670104166667</v>
      </c>
      <c r="D1240" s="33">
        <f t="shared" si="136"/>
        <v>41131.666666666664</v>
      </c>
      <c r="E1240" s="37">
        <f t="shared" si="137"/>
        <v>16</v>
      </c>
      <c r="F1240" s="33">
        <f t="shared" si="138"/>
        <v>41131.625</v>
      </c>
      <c r="G1240" s="66" t="s">
        <v>16</v>
      </c>
      <c r="H1240" s="57">
        <f t="shared" si="140"/>
        <v>1</v>
      </c>
      <c r="I1240" s="66">
        <v>2.31</v>
      </c>
      <c r="J1240" s="66">
        <v>88.1</v>
      </c>
      <c r="K1240" s="66">
        <v>1</v>
      </c>
      <c r="L1240" s="66">
        <v>2</v>
      </c>
      <c r="M1240" s="66">
        <f>VLOOKUP(L1240,'Stratification Schemes'!$J$2:$L$3,2,TRUE)</f>
        <v>9.59</v>
      </c>
      <c r="N1240" s="66">
        <f>VLOOKUP(L1240,'Stratification Schemes'!$J$2:$L$3,3,TRUE)</f>
        <v>10.42</v>
      </c>
      <c r="O1240" s="66">
        <f t="shared" si="139"/>
        <v>2</v>
      </c>
      <c r="P1240" s="66" t="s">
        <v>38</v>
      </c>
    </row>
    <row r="1241" spans="1:16" x14ac:dyDescent="0.25">
      <c r="A1241" s="6">
        <v>41131</v>
      </c>
      <c r="B1241" s="2">
        <v>0.69635416666666661</v>
      </c>
      <c r="C1241" s="33">
        <f t="shared" si="141"/>
        <v>41131.69635416667</v>
      </c>
      <c r="D1241" s="33">
        <f t="shared" si="136"/>
        <v>41131.666666666664</v>
      </c>
      <c r="E1241" s="37">
        <f t="shared" si="137"/>
        <v>16</v>
      </c>
      <c r="F1241" s="33">
        <f t="shared" si="138"/>
        <v>41131.75</v>
      </c>
      <c r="G1241" s="66" t="s">
        <v>16</v>
      </c>
      <c r="H1241" s="57">
        <f t="shared" si="140"/>
        <v>1</v>
      </c>
      <c r="I1241" s="66">
        <v>3.33</v>
      </c>
      <c r="J1241" s="66">
        <v>75.2</v>
      </c>
      <c r="K1241" s="66">
        <v>1</v>
      </c>
      <c r="L1241" s="66">
        <v>2</v>
      </c>
      <c r="M1241" s="66">
        <f>VLOOKUP(L1241,'Stratification Schemes'!$J$2:$L$3,2,TRUE)</f>
        <v>9.59</v>
      </c>
      <c r="N1241" s="66">
        <f>VLOOKUP(L1241,'Stratification Schemes'!$J$2:$L$3,3,TRUE)</f>
        <v>10.42</v>
      </c>
      <c r="O1241" s="66">
        <f t="shared" si="139"/>
        <v>2</v>
      </c>
      <c r="P1241" s="66" t="s">
        <v>38</v>
      </c>
    </row>
    <row r="1242" spans="1:16" x14ac:dyDescent="0.25">
      <c r="A1242" s="6">
        <v>41131</v>
      </c>
      <c r="B1242" s="2">
        <v>0.73553240740740744</v>
      </c>
      <c r="C1242" s="33">
        <f t="shared" si="141"/>
        <v>41131.735532407409</v>
      </c>
      <c r="D1242" s="33">
        <f t="shared" si="136"/>
        <v>41131.708333333336</v>
      </c>
      <c r="E1242" s="37">
        <f t="shared" si="137"/>
        <v>17</v>
      </c>
      <c r="F1242" s="33">
        <f t="shared" si="138"/>
        <v>41131.75</v>
      </c>
      <c r="G1242" s="66" t="s">
        <v>16</v>
      </c>
      <c r="H1242" s="57">
        <f t="shared" si="140"/>
        <v>1</v>
      </c>
      <c r="I1242" s="66">
        <v>2.15</v>
      </c>
      <c r="J1242" s="66">
        <v>78.400000000000006</v>
      </c>
      <c r="K1242" s="66">
        <v>1</v>
      </c>
      <c r="L1242" s="66">
        <v>2</v>
      </c>
      <c r="M1242" s="66">
        <f>VLOOKUP(L1242,'Stratification Schemes'!$J$2:$L$3,2,TRUE)</f>
        <v>9.59</v>
      </c>
      <c r="N1242" s="66">
        <f>VLOOKUP(L1242,'Stratification Schemes'!$J$2:$L$3,3,TRUE)</f>
        <v>10.42</v>
      </c>
      <c r="O1242" s="66">
        <f t="shared" si="139"/>
        <v>2</v>
      </c>
      <c r="P1242" s="66" t="s">
        <v>38</v>
      </c>
    </row>
    <row r="1243" spans="1:16" x14ac:dyDescent="0.25">
      <c r="A1243" s="6">
        <v>41131</v>
      </c>
      <c r="B1243" s="2">
        <v>0.73570601851851858</v>
      </c>
      <c r="C1243" s="33">
        <f t="shared" si="141"/>
        <v>41131.735706018517</v>
      </c>
      <c r="D1243" s="33">
        <f t="shared" si="136"/>
        <v>41131.708333333336</v>
      </c>
      <c r="E1243" s="37">
        <f t="shared" si="137"/>
        <v>17</v>
      </c>
      <c r="F1243" s="33">
        <f t="shared" si="138"/>
        <v>41131.75</v>
      </c>
      <c r="G1243" s="66" t="s">
        <v>16</v>
      </c>
      <c r="H1243" s="57">
        <f t="shared" si="140"/>
        <v>1</v>
      </c>
      <c r="I1243" s="66">
        <v>3.88</v>
      </c>
      <c r="J1243" s="66">
        <v>91.9</v>
      </c>
      <c r="K1243" s="66">
        <v>1</v>
      </c>
      <c r="L1243" s="66">
        <v>2</v>
      </c>
      <c r="M1243" s="66">
        <f>VLOOKUP(L1243,'Stratification Schemes'!$J$2:$L$3,2,TRUE)</f>
        <v>9.59</v>
      </c>
      <c r="N1243" s="66">
        <f>VLOOKUP(L1243,'Stratification Schemes'!$J$2:$L$3,3,TRUE)</f>
        <v>10.42</v>
      </c>
      <c r="O1243" s="66">
        <f t="shared" si="139"/>
        <v>2</v>
      </c>
      <c r="P1243" s="66" t="s">
        <v>38</v>
      </c>
    </row>
    <row r="1244" spans="1:16" x14ac:dyDescent="0.25">
      <c r="A1244" s="6">
        <v>41131</v>
      </c>
      <c r="B1244" s="2">
        <v>0.73660879629629628</v>
      </c>
      <c r="C1244" s="33">
        <f t="shared" si="141"/>
        <v>41131.736608796295</v>
      </c>
      <c r="D1244" s="33">
        <f t="shared" si="136"/>
        <v>41131.708333333336</v>
      </c>
      <c r="E1244" s="37">
        <f t="shared" si="137"/>
        <v>17</v>
      </c>
      <c r="F1244" s="33">
        <f t="shared" si="138"/>
        <v>41131.75</v>
      </c>
      <c r="G1244" s="66" t="s">
        <v>16</v>
      </c>
      <c r="H1244" s="57">
        <f t="shared" si="140"/>
        <v>1</v>
      </c>
      <c r="I1244" s="66">
        <v>2.11</v>
      </c>
      <c r="J1244" s="66">
        <v>70.5</v>
      </c>
      <c r="K1244" s="66">
        <v>1</v>
      </c>
      <c r="L1244" s="66">
        <v>2</v>
      </c>
      <c r="M1244" s="66">
        <f>VLOOKUP(L1244,'Stratification Schemes'!$J$2:$L$3,2,TRUE)</f>
        <v>9.59</v>
      </c>
      <c r="N1244" s="66">
        <f>VLOOKUP(L1244,'Stratification Schemes'!$J$2:$L$3,3,TRUE)</f>
        <v>10.42</v>
      </c>
      <c r="O1244" s="66">
        <f t="shared" si="139"/>
        <v>2</v>
      </c>
      <c r="P1244" s="66" t="s">
        <v>38</v>
      </c>
    </row>
    <row r="1245" spans="1:16" x14ac:dyDescent="0.25">
      <c r="A1245" s="6">
        <v>41131</v>
      </c>
      <c r="B1245" s="2">
        <v>0.73751157407407408</v>
      </c>
      <c r="C1245" s="33">
        <f t="shared" si="141"/>
        <v>41131.737511574072</v>
      </c>
      <c r="D1245" s="33">
        <f t="shared" si="136"/>
        <v>41131.708333333336</v>
      </c>
      <c r="E1245" s="37">
        <f t="shared" si="137"/>
        <v>17</v>
      </c>
      <c r="F1245" s="33">
        <f t="shared" si="138"/>
        <v>41131.75</v>
      </c>
      <c r="G1245" s="66" t="s">
        <v>16</v>
      </c>
      <c r="H1245" s="57">
        <f t="shared" si="140"/>
        <v>1</v>
      </c>
      <c r="I1245" s="66">
        <v>2.0299999999999998</v>
      </c>
      <c r="J1245" s="66">
        <v>101.3</v>
      </c>
      <c r="K1245" s="66">
        <v>1</v>
      </c>
      <c r="L1245" s="66">
        <v>2</v>
      </c>
      <c r="M1245" s="66">
        <f>VLOOKUP(L1245,'Stratification Schemes'!$J$2:$L$3,2,TRUE)</f>
        <v>9.59</v>
      </c>
      <c r="N1245" s="66">
        <f>VLOOKUP(L1245,'Stratification Schemes'!$J$2:$L$3,3,TRUE)</f>
        <v>10.42</v>
      </c>
      <c r="O1245" s="66">
        <f t="shared" si="139"/>
        <v>2</v>
      </c>
      <c r="P1245" s="66" t="s">
        <v>38</v>
      </c>
    </row>
    <row r="1246" spans="1:16" x14ac:dyDescent="0.25">
      <c r="A1246" s="6">
        <v>41131</v>
      </c>
      <c r="B1246" s="2">
        <v>0.73866898148148152</v>
      </c>
      <c r="C1246" s="33">
        <f t="shared" si="141"/>
        <v>41131.738668981481</v>
      </c>
      <c r="D1246" s="33">
        <f t="shared" si="136"/>
        <v>41131.708333333336</v>
      </c>
      <c r="E1246" s="37">
        <f t="shared" si="137"/>
        <v>17</v>
      </c>
      <c r="F1246" s="33">
        <f t="shared" si="138"/>
        <v>41131.75</v>
      </c>
      <c r="G1246" s="66" t="s">
        <v>16</v>
      </c>
      <c r="H1246" s="57">
        <f t="shared" si="140"/>
        <v>1</v>
      </c>
      <c r="I1246" s="66">
        <v>2.39</v>
      </c>
      <c r="J1246" s="66">
        <v>79.099999999999994</v>
      </c>
      <c r="K1246" s="66">
        <v>1</v>
      </c>
      <c r="L1246" s="66">
        <v>2</v>
      </c>
      <c r="M1246" s="66">
        <f>VLOOKUP(L1246,'Stratification Schemes'!$J$2:$L$3,2,TRUE)</f>
        <v>9.59</v>
      </c>
      <c r="N1246" s="66">
        <f>VLOOKUP(L1246,'Stratification Schemes'!$J$2:$L$3,3,TRUE)</f>
        <v>10.42</v>
      </c>
      <c r="O1246" s="66">
        <f t="shared" si="139"/>
        <v>2</v>
      </c>
      <c r="P1246" s="66" t="s">
        <v>38</v>
      </c>
    </row>
    <row r="1247" spans="1:16" x14ac:dyDescent="0.25">
      <c r="A1247" s="6">
        <v>41131</v>
      </c>
      <c r="B1247" s="2">
        <v>0.81866898148148148</v>
      </c>
      <c r="C1247" s="33">
        <f t="shared" si="141"/>
        <v>41131.818668981483</v>
      </c>
      <c r="D1247" s="33">
        <f t="shared" si="136"/>
        <v>41131.791666666664</v>
      </c>
      <c r="E1247" s="37">
        <f t="shared" si="137"/>
        <v>19</v>
      </c>
      <c r="F1247" s="33">
        <f t="shared" si="138"/>
        <v>41131.875</v>
      </c>
      <c r="G1247" s="66" t="s">
        <v>16</v>
      </c>
      <c r="H1247" s="57">
        <f t="shared" si="140"/>
        <v>1</v>
      </c>
      <c r="I1247" s="66">
        <v>2.1800000000000002</v>
      </c>
      <c r="J1247" s="66">
        <v>54.2</v>
      </c>
      <c r="K1247" s="66">
        <v>1</v>
      </c>
      <c r="L1247" s="66">
        <v>2</v>
      </c>
      <c r="M1247" s="66">
        <f>VLOOKUP(L1247,'Stratification Schemes'!$J$2:$L$3,2,TRUE)</f>
        <v>9.59</v>
      </c>
      <c r="N1247" s="66">
        <f>VLOOKUP(L1247,'Stratification Schemes'!$J$2:$L$3,3,TRUE)</f>
        <v>10.42</v>
      </c>
      <c r="O1247" s="66">
        <f t="shared" si="139"/>
        <v>2</v>
      </c>
      <c r="P1247" s="66" t="s">
        <v>38</v>
      </c>
    </row>
    <row r="1248" spans="1:16" x14ac:dyDescent="0.25">
      <c r="A1248" s="6">
        <v>41131</v>
      </c>
      <c r="B1248" s="2">
        <v>0.83633101851851854</v>
      </c>
      <c r="C1248" s="33">
        <f t="shared" si="141"/>
        <v>41131.836331018516</v>
      </c>
      <c r="D1248" s="33">
        <f t="shared" si="136"/>
        <v>41131.833333333336</v>
      </c>
      <c r="E1248" s="37">
        <f t="shared" si="137"/>
        <v>20</v>
      </c>
      <c r="F1248" s="33">
        <f t="shared" si="138"/>
        <v>41131.875</v>
      </c>
      <c r="G1248" s="66" t="s">
        <v>16</v>
      </c>
      <c r="H1248" s="57">
        <f t="shared" si="140"/>
        <v>1</v>
      </c>
      <c r="I1248" s="66">
        <v>2.21</v>
      </c>
      <c r="J1248" s="66">
        <v>88.4</v>
      </c>
      <c r="K1248" s="66">
        <v>1</v>
      </c>
      <c r="L1248" s="66">
        <v>2</v>
      </c>
      <c r="M1248" s="66">
        <f>VLOOKUP(L1248,'Stratification Schemes'!$J$2:$L$3,2,TRUE)</f>
        <v>9.59</v>
      </c>
      <c r="N1248" s="66">
        <f>VLOOKUP(L1248,'Stratification Schemes'!$J$2:$L$3,3,TRUE)</f>
        <v>10.42</v>
      </c>
      <c r="O1248" s="66">
        <f t="shared" si="139"/>
        <v>2</v>
      </c>
      <c r="P1248" s="66" t="s">
        <v>38</v>
      </c>
    </row>
    <row r="1249" spans="1:16" x14ac:dyDescent="0.25">
      <c r="A1249" s="6">
        <v>41131</v>
      </c>
      <c r="B1249" s="2">
        <v>0.84143518518518512</v>
      </c>
      <c r="C1249" s="33">
        <f t="shared" si="141"/>
        <v>41131.841435185182</v>
      </c>
      <c r="D1249" s="33">
        <f t="shared" si="136"/>
        <v>41131.833333333336</v>
      </c>
      <c r="E1249" s="37">
        <f t="shared" si="137"/>
        <v>20</v>
      </c>
      <c r="F1249" s="33">
        <f t="shared" si="138"/>
        <v>41131.875</v>
      </c>
      <c r="G1249" s="66" t="s">
        <v>16</v>
      </c>
      <c r="H1249" s="57">
        <f t="shared" si="140"/>
        <v>1</v>
      </c>
      <c r="I1249" s="66">
        <v>2.33</v>
      </c>
      <c r="J1249" s="66">
        <v>78.2</v>
      </c>
      <c r="K1249" s="66">
        <v>1</v>
      </c>
      <c r="L1249" s="66">
        <v>2</v>
      </c>
      <c r="M1249" s="66">
        <f>VLOOKUP(L1249,'Stratification Schemes'!$J$2:$L$3,2,TRUE)</f>
        <v>9.59</v>
      </c>
      <c r="N1249" s="66">
        <f>VLOOKUP(L1249,'Stratification Schemes'!$J$2:$L$3,3,TRUE)</f>
        <v>10.42</v>
      </c>
      <c r="O1249" s="66">
        <f t="shared" si="139"/>
        <v>2</v>
      </c>
      <c r="P1249" s="66" t="s">
        <v>38</v>
      </c>
    </row>
    <row r="1250" spans="1:16" x14ac:dyDescent="0.25">
      <c r="A1250" s="6">
        <v>41131</v>
      </c>
      <c r="B1250" s="2">
        <v>0.85476851851851843</v>
      </c>
      <c r="C1250" s="33">
        <f t="shared" si="141"/>
        <v>41131.854768518519</v>
      </c>
      <c r="D1250" s="33">
        <f t="shared" si="136"/>
        <v>41131.833333333336</v>
      </c>
      <c r="E1250" s="37">
        <f t="shared" si="137"/>
        <v>20</v>
      </c>
      <c r="F1250" s="33">
        <f t="shared" si="138"/>
        <v>41131.875</v>
      </c>
      <c r="G1250" s="66" t="s">
        <v>16</v>
      </c>
      <c r="H1250" s="57">
        <f t="shared" si="140"/>
        <v>1</v>
      </c>
      <c r="I1250" s="66">
        <v>2.62</v>
      </c>
      <c r="J1250" s="66">
        <v>86</v>
      </c>
      <c r="K1250" s="66">
        <v>1</v>
      </c>
      <c r="L1250" s="66">
        <v>2</v>
      </c>
      <c r="M1250" s="66">
        <f>VLOOKUP(L1250,'Stratification Schemes'!$J$2:$L$3,2,TRUE)</f>
        <v>9.59</v>
      </c>
      <c r="N1250" s="66">
        <f>VLOOKUP(L1250,'Stratification Schemes'!$J$2:$L$3,3,TRUE)</f>
        <v>10.42</v>
      </c>
      <c r="O1250" s="66">
        <f t="shared" si="139"/>
        <v>2</v>
      </c>
      <c r="P1250" s="66" t="s">
        <v>38</v>
      </c>
    </row>
    <row r="1251" spans="1:16" x14ac:dyDescent="0.25">
      <c r="A1251" s="6">
        <v>41131</v>
      </c>
      <c r="B1251" s="2">
        <v>0.87515046296296306</v>
      </c>
      <c r="C1251" s="33">
        <f t="shared" si="141"/>
        <v>41131.875150462962</v>
      </c>
      <c r="D1251" s="33">
        <f t="shared" si="136"/>
        <v>41131.875</v>
      </c>
      <c r="E1251" s="37">
        <f t="shared" si="137"/>
        <v>21</v>
      </c>
      <c r="F1251" s="33">
        <f t="shared" si="138"/>
        <v>41131.875</v>
      </c>
      <c r="G1251" s="66" t="s">
        <v>16</v>
      </c>
      <c r="H1251" s="57">
        <f t="shared" si="140"/>
        <v>1</v>
      </c>
      <c r="I1251" s="66">
        <v>2.0699999999999998</v>
      </c>
      <c r="J1251" s="66">
        <v>62.1</v>
      </c>
      <c r="K1251" s="66">
        <v>1</v>
      </c>
      <c r="L1251" s="66">
        <v>2</v>
      </c>
      <c r="M1251" s="66">
        <f>VLOOKUP(L1251,'Stratification Schemes'!$J$2:$L$3,2,TRUE)</f>
        <v>9.59</v>
      </c>
      <c r="N1251" s="66">
        <f>VLOOKUP(L1251,'Stratification Schemes'!$J$2:$L$3,3,TRUE)</f>
        <v>10.42</v>
      </c>
      <c r="O1251" s="66">
        <f t="shared" si="139"/>
        <v>2</v>
      </c>
      <c r="P1251" s="66" t="s">
        <v>38</v>
      </c>
    </row>
    <row r="1252" spans="1:16" x14ac:dyDescent="0.25">
      <c r="A1252" s="6">
        <v>41131</v>
      </c>
      <c r="B1252" s="2">
        <v>0.87894675925925936</v>
      </c>
      <c r="C1252" s="33">
        <f t="shared" si="141"/>
        <v>41131.878946759258</v>
      </c>
      <c r="D1252" s="33">
        <f t="shared" si="136"/>
        <v>41131.875</v>
      </c>
      <c r="E1252" s="37">
        <f t="shared" si="137"/>
        <v>21</v>
      </c>
      <c r="F1252" s="33">
        <f t="shared" si="138"/>
        <v>41131.875</v>
      </c>
      <c r="G1252" s="66" t="s">
        <v>16</v>
      </c>
      <c r="H1252" s="57">
        <f t="shared" si="140"/>
        <v>1</v>
      </c>
      <c r="I1252" s="66">
        <v>2.93</v>
      </c>
      <c r="J1252" s="66">
        <v>100.8</v>
      </c>
      <c r="K1252" s="66">
        <v>1</v>
      </c>
      <c r="L1252" s="66">
        <v>2</v>
      </c>
      <c r="M1252" s="66">
        <f>VLOOKUP(L1252,'Stratification Schemes'!$J$2:$L$3,2,TRUE)</f>
        <v>9.59</v>
      </c>
      <c r="N1252" s="66">
        <f>VLOOKUP(L1252,'Stratification Schemes'!$J$2:$L$3,3,TRUE)</f>
        <v>10.42</v>
      </c>
      <c r="O1252" s="66">
        <f t="shared" si="139"/>
        <v>2</v>
      </c>
      <c r="P1252" s="66" t="s">
        <v>38</v>
      </c>
    </row>
    <row r="1253" spans="1:16" x14ac:dyDescent="0.25">
      <c r="A1253" s="6">
        <v>41131</v>
      </c>
      <c r="B1253" s="2">
        <v>0.88180555555555562</v>
      </c>
      <c r="C1253" s="33">
        <f t="shared" si="141"/>
        <v>41131.881805555553</v>
      </c>
      <c r="D1253" s="33">
        <f t="shared" si="136"/>
        <v>41131.875</v>
      </c>
      <c r="E1253" s="37">
        <f t="shared" si="137"/>
        <v>21</v>
      </c>
      <c r="F1253" s="33">
        <f t="shared" si="138"/>
        <v>41131.875</v>
      </c>
      <c r="G1253" s="66" t="s">
        <v>16</v>
      </c>
      <c r="H1253" s="57">
        <f t="shared" si="140"/>
        <v>1</v>
      </c>
      <c r="I1253" s="66">
        <v>2.13</v>
      </c>
      <c r="J1253" s="66">
        <v>88.5</v>
      </c>
      <c r="K1253" s="66">
        <v>1</v>
      </c>
      <c r="L1253" s="66">
        <v>2</v>
      </c>
      <c r="M1253" s="66">
        <f>VLOOKUP(L1253,'Stratification Schemes'!$J$2:$L$3,2,TRUE)</f>
        <v>9.59</v>
      </c>
      <c r="N1253" s="66">
        <f>VLOOKUP(L1253,'Stratification Schemes'!$J$2:$L$3,3,TRUE)</f>
        <v>10.42</v>
      </c>
      <c r="O1253" s="66">
        <f t="shared" si="139"/>
        <v>2</v>
      </c>
      <c r="P1253" s="66" t="s">
        <v>38</v>
      </c>
    </row>
    <row r="1254" spans="1:16" x14ac:dyDescent="0.25">
      <c r="A1254" s="6">
        <v>41131</v>
      </c>
      <c r="B1254" s="2">
        <v>0.90244212962962955</v>
      </c>
      <c r="C1254" s="33">
        <f t="shared" si="141"/>
        <v>41131.902442129627</v>
      </c>
      <c r="D1254" s="33">
        <f t="shared" si="136"/>
        <v>41131.875</v>
      </c>
      <c r="E1254" s="37">
        <f t="shared" si="137"/>
        <v>21</v>
      </c>
      <c r="F1254" s="33">
        <f t="shared" si="138"/>
        <v>41131.875</v>
      </c>
      <c r="G1254" s="66" t="s">
        <v>16</v>
      </c>
      <c r="H1254" s="57">
        <f t="shared" si="140"/>
        <v>1</v>
      </c>
      <c r="I1254" s="66">
        <v>2.39</v>
      </c>
      <c r="J1254" s="66">
        <v>95.6</v>
      </c>
      <c r="K1254" s="66">
        <v>1</v>
      </c>
      <c r="L1254" s="66">
        <v>2</v>
      </c>
      <c r="M1254" s="66">
        <f>VLOOKUP(L1254,'Stratification Schemes'!$J$2:$L$3,2,TRUE)</f>
        <v>9.59</v>
      </c>
      <c r="N1254" s="66">
        <f>VLOOKUP(L1254,'Stratification Schemes'!$J$2:$L$3,3,TRUE)</f>
        <v>10.42</v>
      </c>
      <c r="O1254" s="66">
        <f t="shared" si="139"/>
        <v>2</v>
      </c>
      <c r="P1254" s="66" t="s">
        <v>38</v>
      </c>
    </row>
    <row r="1255" spans="1:16" x14ac:dyDescent="0.25">
      <c r="A1255" s="6">
        <v>41131</v>
      </c>
      <c r="B1255" s="2">
        <v>0.90394675925925927</v>
      </c>
      <c r="C1255" s="33">
        <f t="shared" si="141"/>
        <v>41131.903946759259</v>
      </c>
      <c r="D1255" s="33">
        <f t="shared" si="136"/>
        <v>41131.875</v>
      </c>
      <c r="E1255" s="37">
        <f t="shared" si="137"/>
        <v>21</v>
      </c>
      <c r="F1255" s="33">
        <f t="shared" si="138"/>
        <v>41131.875</v>
      </c>
      <c r="G1255" s="66" t="s">
        <v>16</v>
      </c>
      <c r="H1255" s="57">
        <f t="shared" si="140"/>
        <v>1</v>
      </c>
      <c r="I1255" s="66">
        <v>2.02</v>
      </c>
      <c r="J1255" s="66">
        <v>112</v>
      </c>
      <c r="K1255" s="66">
        <v>1</v>
      </c>
      <c r="L1255" s="66">
        <v>2</v>
      </c>
      <c r="M1255" s="66">
        <f>VLOOKUP(L1255,'Stratification Schemes'!$J$2:$L$3,2,TRUE)</f>
        <v>9.59</v>
      </c>
      <c r="N1255" s="66">
        <f>VLOOKUP(L1255,'Stratification Schemes'!$J$2:$L$3,3,TRUE)</f>
        <v>10.42</v>
      </c>
      <c r="O1255" s="66">
        <f t="shared" si="139"/>
        <v>2</v>
      </c>
      <c r="P1255" s="66" t="s">
        <v>38</v>
      </c>
    </row>
    <row r="1256" spans="1:16" x14ac:dyDescent="0.25">
      <c r="A1256" s="6">
        <v>41131</v>
      </c>
      <c r="B1256" s="2">
        <v>0.92123842592592586</v>
      </c>
      <c r="C1256" s="33">
        <f t="shared" si="141"/>
        <v>41131.921238425923</v>
      </c>
      <c r="D1256" s="33">
        <f t="shared" si="136"/>
        <v>41131.916666666664</v>
      </c>
      <c r="E1256" s="37">
        <f t="shared" si="137"/>
        <v>22</v>
      </c>
      <c r="F1256" s="33">
        <f t="shared" si="138"/>
        <v>41131.875</v>
      </c>
      <c r="G1256" s="66" t="s">
        <v>16</v>
      </c>
      <c r="H1256" s="57">
        <f t="shared" si="140"/>
        <v>1</v>
      </c>
      <c r="I1256" s="66">
        <v>2.13</v>
      </c>
      <c r="J1256" s="66">
        <v>91.6</v>
      </c>
      <c r="K1256" s="66">
        <v>1</v>
      </c>
      <c r="L1256" s="66">
        <v>2</v>
      </c>
      <c r="M1256" s="66">
        <f>VLOOKUP(L1256,'Stratification Schemes'!$J$2:$L$3,2,TRUE)</f>
        <v>9.59</v>
      </c>
      <c r="N1256" s="66">
        <f>VLOOKUP(L1256,'Stratification Schemes'!$J$2:$L$3,3,TRUE)</f>
        <v>10.42</v>
      </c>
      <c r="O1256" s="66">
        <f t="shared" si="139"/>
        <v>2</v>
      </c>
      <c r="P1256" s="66" t="s">
        <v>38</v>
      </c>
    </row>
    <row r="1257" spans="1:16" x14ac:dyDescent="0.25">
      <c r="A1257" s="6">
        <v>41131</v>
      </c>
      <c r="B1257" s="2">
        <v>0.98219907407407403</v>
      </c>
      <c r="C1257" s="33">
        <f t="shared" si="141"/>
        <v>41131.982199074075</v>
      </c>
      <c r="D1257" s="33">
        <f t="shared" si="136"/>
        <v>41131.958333333336</v>
      </c>
      <c r="E1257" s="37">
        <f t="shared" si="137"/>
        <v>23</v>
      </c>
      <c r="F1257" s="33">
        <f t="shared" si="138"/>
        <v>41132</v>
      </c>
      <c r="G1257" s="66" t="s">
        <v>16</v>
      </c>
      <c r="H1257" s="57">
        <f t="shared" si="140"/>
        <v>1</v>
      </c>
      <c r="I1257" s="66">
        <v>4.8099999999999996</v>
      </c>
      <c r="J1257" s="66">
        <v>82.1</v>
      </c>
      <c r="K1257" s="66">
        <v>1</v>
      </c>
      <c r="L1257" s="66">
        <v>2</v>
      </c>
      <c r="M1257" s="66">
        <f>VLOOKUP(L1257,'Stratification Schemes'!$J$2:$L$3,2,TRUE)</f>
        <v>9.59</v>
      </c>
      <c r="N1257" s="66">
        <f>VLOOKUP(L1257,'Stratification Schemes'!$J$2:$L$3,3,TRUE)</f>
        <v>10.42</v>
      </c>
      <c r="O1257" s="66">
        <f t="shared" si="139"/>
        <v>2</v>
      </c>
      <c r="P1257" s="66" t="s">
        <v>38</v>
      </c>
    </row>
    <row r="1258" spans="1:16" x14ac:dyDescent="0.25">
      <c r="A1258" s="6">
        <v>41131</v>
      </c>
      <c r="B1258" s="2">
        <v>0.98950231481481488</v>
      </c>
      <c r="C1258" s="33">
        <f t="shared" si="141"/>
        <v>41131.989502314813</v>
      </c>
      <c r="D1258" s="33">
        <f t="shared" si="136"/>
        <v>41131.958333333336</v>
      </c>
      <c r="E1258" s="37">
        <f t="shared" si="137"/>
        <v>23</v>
      </c>
      <c r="F1258" s="33">
        <f t="shared" si="138"/>
        <v>41132</v>
      </c>
      <c r="G1258" s="66" t="s">
        <v>16</v>
      </c>
      <c r="H1258" s="57">
        <f t="shared" si="140"/>
        <v>1</v>
      </c>
      <c r="I1258" s="66">
        <v>3.71</v>
      </c>
      <c r="J1258" s="66">
        <v>76.2</v>
      </c>
      <c r="K1258" s="66">
        <v>1</v>
      </c>
      <c r="L1258" s="66">
        <v>2</v>
      </c>
      <c r="M1258" s="66">
        <f>VLOOKUP(L1258,'Stratification Schemes'!$J$2:$L$3,2,TRUE)</f>
        <v>9.59</v>
      </c>
      <c r="N1258" s="66">
        <f>VLOOKUP(L1258,'Stratification Schemes'!$J$2:$L$3,3,TRUE)</f>
        <v>10.42</v>
      </c>
      <c r="O1258" s="66">
        <f t="shared" si="139"/>
        <v>2</v>
      </c>
      <c r="P1258" s="66" t="s">
        <v>38</v>
      </c>
    </row>
    <row r="1259" spans="1:16" x14ac:dyDescent="0.25">
      <c r="A1259" s="59">
        <v>41132</v>
      </c>
      <c r="B1259" s="2">
        <v>4.2013888888888891E-3</v>
      </c>
      <c r="C1259" s="33">
        <f t="shared" si="141"/>
        <v>41132.004201388889</v>
      </c>
      <c r="D1259" s="33">
        <f t="shared" si="136"/>
        <v>41132</v>
      </c>
      <c r="E1259" s="37">
        <f t="shared" si="137"/>
        <v>0</v>
      </c>
      <c r="F1259" s="33">
        <f t="shared" si="138"/>
        <v>41132</v>
      </c>
      <c r="G1259" s="39" t="s">
        <v>16</v>
      </c>
      <c r="H1259" s="57">
        <f t="shared" si="140"/>
        <v>1</v>
      </c>
      <c r="I1259" s="66">
        <v>2.13</v>
      </c>
      <c r="J1259" s="66">
        <v>72</v>
      </c>
      <c r="K1259" s="39">
        <v>1</v>
      </c>
      <c r="L1259" s="39">
        <v>2</v>
      </c>
      <c r="M1259" s="39">
        <f>VLOOKUP(L1259,'Stratification Schemes'!$J$2:$L$3,2,TRUE)</f>
        <v>9.59</v>
      </c>
      <c r="N1259" s="39">
        <f>VLOOKUP(L1259,'Stratification Schemes'!$J$2:$L$3,3,TRUE)</f>
        <v>10.42</v>
      </c>
      <c r="O1259" s="39">
        <f t="shared" si="139"/>
        <v>2</v>
      </c>
      <c r="P1259" s="39" t="s">
        <v>38</v>
      </c>
    </row>
    <row r="1260" spans="1:16" x14ac:dyDescent="0.25">
      <c r="A1260" s="59">
        <v>41132</v>
      </c>
      <c r="B1260" s="2">
        <v>6.2268518518518515E-3</v>
      </c>
      <c r="C1260" s="33">
        <f t="shared" si="141"/>
        <v>41132.006226851852</v>
      </c>
      <c r="D1260" s="33">
        <f t="shared" si="136"/>
        <v>41132</v>
      </c>
      <c r="E1260" s="37">
        <f t="shared" si="137"/>
        <v>0</v>
      </c>
      <c r="F1260" s="33">
        <f t="shared" si="138"/>
        <v>41132</v>
      </c>
      <c r="G1260" s="39" t="s">
        <v>16</v>
      </c>
      <c r="H1260" s="57">
        <f t="shared" si="140"/>
        <v>1</v>
      </c>
      <c r="I1260" s="66">
        <v>2.11</v>
      </c>
      <c r="J1260" s="66">
        <v>81.599999999999994</v>
      </c>
      <c r="K1260" s="39">
        <v>1</v>
      </c>
      <c r="L1260" s="39">
        <v>2</v>
      </c>
      <c r="M1260" s="39">
        <f>VLOOKUP(L1260,'Stratification Schemes'!$J$2:$L$3,2,TRUE)</f>
        <v>9.59</v>
      </c>
      <c r="N1260" s="39">
        <f>VLOOKUP(L1260,'Stratification Schemes'!$J$2:$L$3,3,TRUE)</f>
        <v>10.42</v>
      </c>
      <c r="O1260" s="39">
        <f t="shared" si="139"/>
        <v>2</v>
      </c>
      <c r="P1260" s="39" t="s">
        <v>38</v>
      </c>
    </row>
    <row r="1261" spans="1:16" x14ac:dyDescent="0.25">
      <c r="A1261" s="59">
        <v>41132</v>
      </c>
      <c r="B1261" s="2">
        <v>9.7106481481481471E-3</v>
      </c>
      <c r="C1261" s="33">
        <f t="shared" si="141"/>
        <v>41132.009710648148</v>
      </c>
      <c r="D1261" s="33">
        <f t="shared" si="136"/>
        <v>41132</v>
      </c>
      <c r="E1261" s="37">
        <f t="shared" si="137"/>
        <v>0</v>
      </c>
      <c r="F1261" s="33">
        <f t="shared" si="138"/>
        <v>41132</v>
      </c>
      <c r="G1261" s="39" t="s">
        <v>16</v>
      </c>
      <c r="H1261" s="57">
        <f t="shared" si="140"/>
        <v>1</v>
      </c>
      <c r="I1261" s="66">
        <v>2.41</v>
      </c>
      <c r="J1261" s="66">
        <v>100.3</v>
      </c>
      <c r="K1261" s="39">
        <v>1</v>
      </c>
      <c r="L1261" s="39">
        <v>2</v>
      </c>
      <c r="M1261" s="39">
        <f>VLOOKUP(L1261,'Stratification Schemes'!$J$2:$L$3,2,TRUE)</f>
        <v>9.59</v>
      </c>
      <c r="N1261" s="39">
        <f>VLOOKUP(L1261,'Stratification Schemes'!$J$2:$L$3,3,TRUE)</f>
        <v>10.42</v>
      </c>
      <c r="O1261" s="39">
        <f t="shared" si="139"/>
        <v>2</v>
      </c>
      <c r="P1261" s="39" t="s">
        <v>38</v>
      </c>
    </row>
    <row r="1262" spans="1:16" x14ac:dyDescent="0.25">
      <c r="A1262" s="59">
        <v>41132</v>
      </c>
      <c r="B1262" s="2">
        <v>2.2708333333333334E-2</v>
      </c>
      <c r="C1262" s="33">
        <f t="shared" si="141"/>
        <v>41132.02270833333</v>
      </c>
      <c r="D1262" s="33">
        <f t="shared" si="136"/>
        <v>41132</v>
      </c>
      <c r="E1262" s="37">
        <f t="shared" si="137"/>
        <v>0</v>
      </c>
      <c r="F1262" s="33">
        <f t="shared" si="138"/>
        <v>41132</v>
      </c>
      <c r="G1262" s="39" t="s">
        <v>16</v>
      </c>
      <c r="H1262" s="57">
        <f t="shared" si="140"/>
        <v>1</v>
      </c>
      <c r="I1262" s="66">
        <v>2.2599999999999998</v>
      </c>
      <c r="J1262" s="66">
        <v>88.4</v>
      </c>
      <c r="K1262" s="39">
        <v>1</v>
      </c>
      <c r="L1262" s="39">
        <v>2</v>
      </c>
      <c r="M1262" s="39">
        <f>VLOOKUP(L1262,'Stratification Schemes'!$J$2:$L$3,2,TRUE)</f>
        <v>9.59</v>
      </c>
      <c r="N1262" s="39">
        <f>VLOOKUP(L1262,'Stratification Schemes'!$J$2:$L$3,3,TRUE)</f>
        <v>10.42</v>
      </c>
      <c r="O1262" s="39">
        <f t="shared" si="139"/>
        <v>2</v>
      </c>
      <c r="P1262" s="39" t="s">
        <v>38</v>
      </c>
    </row>
    <row r="1263" spans="1:16" x14ac:dyDescent="0.25">
      <c r="A1263" s="59">
        <v>41132</v>
      </c>
      <c r="B1263" s="2">
        <v>2.8865740740740744E-2</v>
      </c>
      <c r="C1263" s="33">
        <f t="shared" si="141"/>
        <v>41132.028865740744</v>
      </c>
      <c r="D1263" s="33">
        <f t="shared" si="136"/>
        <v>41132</v>
      </c>
      <c r="E1263" s="37">
        <f t="shared" si="137"/>
        <v>0</v>
      </c>
      <c r="F1263" s="33">
        <f t="shared" si="138"/>
        <v>41132</v>
      </c>
      <c r="G1263" s="39" t="s">
        <v>16</v>
      </c>
      <c r="H1263" s="57">
        <f t="shared" si="140"/>
        <v>1</v>
      </c>
      <c r="I1263" s="66">
        <v>3.77</v>
      </c>
      <c r="J1263" s="66">
        <v>64.7</v>
      </c>
      <c r="K1263" s="39">
        <v>1</v>
      </c>
      <c r="L1263" s="39">
        <v>2</v>
      </c>
      <c r="M1263" s="39">
        <f>VLOOKUP(L1263,'Stratification Schemes'!$J$2:$L$3,2,TRUE)</f>
        <v>9.59</v>
      </c>
      <c r="N1263" s="39">
        <f>VLOOKUP(L1263,'Stratification Schemes'!$J$2:$L$3,3,TRUE)</f>
        <v>10.42</v>
      </c>
      <c r="O1263" s="39">
        <f t="shared" si="139"/>
        <v>2</v>
      </c>
      <c r="P1263" s="39" t="s">
        <v>38</v>
      </c>
    </row>
    <row r="1264" spans="1:16" x14ac:dyDescent="0.25">
      <c r="A1264" s="59">
        <v>41132</v>
      </c>
      <c r="B1264" s="2">
        <v>4.880787037037037E-2</v>
      </c>
      <c r="C1264" s="33">
        <f t="shared" si="141"/>
        <v>41132.048807870371</v>
      </c>
      <c r="D1264" s="33">
        <f t="shared" si="136"/>
        <v>41132.041666666664</v>
      </c>
      <c r="E1264" s="37">
        <f t="shared" si="137"/>
        <v>1</v>
      </c>
      <c r="F1264" s="33">
        <f t="shared" si="138"/>
        <v>41132</v>
      </c>
      <c r="G1264" s="39" t="s">
        <v>16</v>
      </c>
      <c r="H1264" s="57">
        <f t="shared" si="140"/>
        <v>1</v>
      </c>
      <c r="I1264" s="66">
        <v>6.25</v>
      </c>
      <c r="J1264" s="66">
        <v>60.5</v>
      </c>
      <c r="K1264" s="39">
        <v>1</v>
      </c>
      <c r="L1264" s="39">
        <v>2</v>
      </c>
      <c r="M1264" s="39">
        <f>VLOOKUP(L1264,'Stratification Schemes'!$J$2:$L$3,2,TRUE)</f>
        <v>9.59</v>
      </c>
      <c r="N1264" s="39">
        <f>VLOOKUP(L1264,'Stratification Schemes'!$J$2:$L$3,3,TRUE)</f>
        <v>10.42</v>
      </c>
      <c r="O1264" s="39">
        <f t="shared" si="139"/>
        <v>2</v>
      </c>
      <c r="P1264" s="39" t="s">
        <v>38</v>
      </c>
    </row>
    <row r="1265" spans="1:19" x14ac:dyDescent="0.25">
      <c r="A1265" s="59">
        <v>41132</v>
      </c>
      <c r="B1265" s="2">
        <v>0.19116898148148151</v>
      </c>
      <c r="C1265" s="33">
        <f t="shared" si="141"/>
        <v>41132.191168981481</v>
      </c>
      <c r="D1265" s="33">
        <f t="shared" si="136"/>
        <v>41132.166666666664</v>
      </c>
      <c r="E1265" s="37">
        <f t="shared" si="137"/>
        <v>4</v>
      </c>
      <c r="F1265" s="33">
        <f t="shared" si="138"/>
        <v>41132.25</v>
      </c>
      <c r="G1265" s="39" t="s">
        <v>16</v>
      </c>
      <c r="H1265" s="57">
        <f t="shared" si="140"/>
        <v>1</v>
      </c>
      <c r="I1265" s="66">
        <v>3.83</v>
      </c>
      <c r="J1265" s="66">
        <v>62.5</v>
      </c>
      <c r="K1265" s="39">
        <v>1</v>
      </c>
      <c r="L1265" s="39">
        <v>2</v>
      </c>
      <c r="M1265" s="39">
        <f>VLOOKUP(L1265,'Stratification Schemes'!$J$2:$L$3,2,TRUE)</f>
        <v>9.59</v>
      </c>
      <c r="N1265" s="39">
        <f>VLOOKUP(L1265,'Stratification Schemes'!$J$2:$L$3,3,TRUE)</f>
        <v>10.42</v>
      </c>
      <c r="O1265" s="39">
        <f t="shared" si="139"/>
        <v>2</v>
      </c>
      <c r="P1265" s="39" t="s">
        <v>38</v>
      </c>
    </row>
    <row r="1266" spans="1:19" x14ac:dyDescent="0.25">
      <c r="A1266" s="59">
        <v>41132</v>
      </c>
      <c r="B1266" s="2">
        <v>0.19128472222222223</v>
      </c>
      <c r="C1266" s="33">
        <f t="shared" si="141"/>
        <v>41132.191284722219</v>
      </c>
      <c r="D1266" s="33">
        <f t="shared" si="136"/>
        <v>41132.166666666664</v>
      </c>
      <c r="E1266" s="37">
        <f t="shared" si="137"/>
        <v>4</v>
      </c>
      <c r="F1266" s="33">
        <f t="shared" si="138"/>
        <v>41132.25</v>
      </c>
      <c r="G1266" s="39" t="s">
        <v>16</v>
      </c>
      <c r="H1266" s="57">
        <f t="shared" si="140"/>
        <v>1</v>
      </c>
      <c r="I1266" s="66">
        <v>3.41</v>
      </c>
      <c r="J1266" s="66">
        <v>89.6</v>
      </c>
      <c r="K1266" s="39">
        <v>1</v>
      </c>
      <c r="L1266" s="39">
        <v>2</v>
      </c>
      <c r="M1266" s="39">
        <f>VLOOKUP(L1266,'Stratification Schemes'!$J$2:$L$3,2,TRUE)</f>
        <v>9.59</v>
      </c>
      <c r="N1266" s="39">
        <f>VLOOKUP(L1266,'Stratification Schemes'!$J$2:$L$3,3,TRUE)</f>
        <v>10.42</v>
      </c>
      <c r="O1266" s="39">
        <f t="shared" si="139"/>
        <v>2</v>
      </c>
      <c r="P1266" s="39" t="s">
        <v>38</v>
      </c>
    </row>
    <row r="1267" spans="1:19" x14ac:dyDescent="0.25">
      <c r="A1267" s="59">
        <v>41132</v>
      </c>
      <c r="B1267" s="2">
        <v>0.20950231481481482</v>
      </c>
      <c r="C1267" s="33">
        <f t="shared" si="141"/>
        <v>41132.209502314814</v>
      </c>
      <c r="D1267" s="33">
        <f t="shared" si="136"/>
        <v>41132.208333333336</v>
      </c>
      <c r="E1267" s="37">
        <f t="shared" si="137"/>
        <v>5</v>
      </c>
      <c r="F1267" s="33">
        <f t="shared" si="138"/>
        <v>41132.25</v>
      </c>
      <c r="G1267" s="39" t="s">
        <v>16</v>
      </c>
      <c r="H1267" s="57">
        <f t="shared" si="140"/>
        <v>1</v>
      </c>
      <c r="I1267" s="66">
        <v>2.86</v>
      </c>
      <c r="J1267" s="66">
        <v>81.599999999999994</v>
      </c>
      <c r="K1267" s="39">
        <v>1</v>
      </c>
      <c r="L1267" s="39">
        <v>2</v>
      </c>
      <c r="M1267" s="39">
        <f>VLOOKUP(L1267,'Stratification Schemes'!$J$2:$L$3,2,TRUE)</f>
        <v>9.59</v>
      </c>
      <c r="N1267" s="39">
        <f>VLOOKUP(L1267,'Stratification Schemes'!$J$2:$L$3,3,TRUE)</f>
        <v>10.42</v>
      </c>
      <c r="O1267" s="39">
        <f t="shared" si="139"/>
        <v>2</v>
      </c>
      <c r="P1267" s="39" t="s">
        <v>38</v>
      </c>
    </row>
    <row r="1268" spans="1:19" x14ac:dyDescent="0.25">
      <c r="A1268" s="59">
        <v>41132</v>
      </c>
      <c r="B1268" s="2">
        <v>0.23783564814814814</v>
      </c>
      <c r="C1268" s="33">
        <f t="shared" si="141"/>
        <v>41132.237835648149</v>
      </c>
      <c r="D1268" s="33">
        <f t="shared" si="136"/>
        <v>41132.208333333336</v>
      </c>
      <c r="E1268" s="37">
        <f t="shared" si="137"/>
        <v>5</v>
      </c>
      <c r="F1268" s="33">
        <f t="shared" si="138"/>
        <v>41132.25</v>
      </c>
      <c r="G1268" s="39" t="s">
        <v>16</v>
      </c>
      <c r="H1268" s="57">
        <f t="shared" si="140"/>
        <v>1</v>
      </c>
      <c r="I1268" s="66">
        <v>2.1</v>
      </c>
      <c r="J1268" s="66">
        <v>103.6</v>
      </c>
      <c r="K1268" s="39">
        <v>1</v>
      </c>
      <c r="L1268" s="39">
        <v>2</v>
      </c>
      <c r="M1268" s="39">
        <f>VLOOKUP(L1268,'Stratification Schemes'!$J$2:$L$3,2,TRUE)</f>
        <v>9.59</v>
      </c>
      <c r="N1268" s="39">
        <f>VLOOKUP(L1268,'Stratification Schemes'!$J$2:$L$3,3,TRUE)</f>
        <v>10.42</v>
      </c>
      <c r="O1268" s="39">
        <f t="shared" si="139"/>
        <v>2</v>
      </c>
      <c r="P1268" s="39" t="s">
        <v>38</v>
      </c>
    </row>
    <row r="1269" spans="1:19" x14ac:dyDescent="0.25">
      <c r="A1269" s="59">
        <v>41132</v>
      </c>
      <c r="B1269" s="2">
        <v>0.27811342592592592</v>
      </c>
      <c r="C1269" s="33">
        <f t="shared" si="141"/>
        <v>41132.278113425928</v>
      </c>
      <c r="D1269" s="33">
        <f t="shared" si="136"/>
        <v>41132.25</v>
      </c>
      <c r="E1269" s="37">
        <f t="shared" si="137"/>
        <v>6</v>
      </c>
      <c r="F1269" s="33">
        <f t="shared" si="138"/>
        <v>41132.25</v>
      </c>
      <c r="G1269" s="39" t="s">
        <v>16</v>
      </c>
      <c r="H1269" s="57">
        <f t="shared" si="140"/>
        <v>1</v>
      </c>
      <c r="I1269" s="66">
        <v>2.0499999999999998</v>
      </c>
      <c r="J1269" s="66">
        <v>91.5</v>
      </c>
      <c r="K1269" s="39">
        <v>1</v>
      </c>
      <c r="L1269" s="39">
        <v>2</v>
      </c>
      <c r="M1269" s="39">
        <f>VLOOKUP(L1269,'Stratification Schemes'!$J$2:$L$3,2,TRUE)</f>
        <v>9.59</v>
      </c>
      <c r="N1269" s="39">
        <f>VLOOKUP(L1269,'Stratification Schemes'!$J$2:$L$3,3,TRUE)</f>
        <v>10.42</v>
      </c>
      <c r="O1269" s="39">
        <f t="shared" si="139"/>
        <v>2</v>
      </c>
      <c r="P1269" s="39" t="s">
        <v>38</v>
      </c>
    </row>
    <row r="1270" spans="1:19" x14ac:dyDescent="0.25">
      <c r="A1270" s="59">
        <v>41132</v>
      </c>
      <c r="B1270" s="2">
        <v>0.28100694444444446</v>
      </c>
      <c r="C1270" s="33">
        <f t="shared" si="141"/>
        <v>41132.281006944446</v>
      </c>
      <c r="D1270" s="33">
        <f t="shared" si="136"/>
        <v>41132.25</v>
      </c>
      <c r="E1270" s="37">
        <f t="shared" si="137"/>
        <v>6</v>
      </c>
      <c r="F1270" s="33">
        <f t="shared" si="138"/>
        <v>41132.25</v>
      </c>
      <c r="G1270" s="39" t="s">
        <v>16</v>
      </c>
      <c r="H1270" s="57">
        <f t="shared" si="140"/>
        <v>1</v>
      </c>
      <c r="I1270" s="66">
        <v>1.87</v>
      </c>
      <c r="J1270" s="66">
        <v>91.1</v>
      </c>
      <c r="K1270" s="39">
        <v>1</v>
      </c>
      <c r="L1270" s="39">
        <v>2</v>
      </c>
      <c r="M1270" s="39">
        <f>VLOOKUP(L1270,'Stratification Schemes'!$J$2:$L$3,2,TRUE)</f>
        <v>9.59</v>
      </c>
      <c r="N1270" s="39">
        <f>VLOOKUP(L1270,'Stratification Schemes'!$J$2:$L$3,3,TRUE)</f>
        <v>10.42</v>
      </c>
      <c r="O1270" s="39">
        <f t="shared" si="139"/>
        <v>2</v>
      </c>
      <c r="P1270" s="39" t="s">
        <v>38</v>
      </c>
    </row>
    <row r="1271" spans="1:19" x14ac:dyDescent="0.25">
      <c r="A1271" s="59">
        <v>41132</v>
      </c>
      <c r="B1271" s="2">
        <v>0.30031249999999998</v>
      </c>
      <c r="C1271" s="33">
        <f t="shared" si="141"/>
        <v>41132.300312500003</v>
      </c>
      <c r="D1271" s="33">
        <f t="shared" si="136"/>
        <v>41132.291666666664</v>
      </c>
      <c r="E1271" s="37">
        <f t="shared" si="137"/>
        <v>7</v>
      </c>
      <c r="F1271" s="33">
        <f t="shared" si="138"/>
        <v>41132.25</v>
      </c>
      <c r="G1271" s="39" t="s">
        <v>16</v>
      </c>
      <c r="H1271" s="57">
        <f t="shared" si="140"/>
        <v>1</v>
      </c>
      <c r="I1271" s="66">
        <v>7.41</v>
      </c>
      <c r="J1271" s="66">
        <v>73.099999999999994</v>
      </c>
      <c r="K1271" s="39">
        <v>1</v>
      </c>
      <c r="L1271" s="39">
        <v>2</v>
      </c>
      <c r="M1271" s="39">
        <f>VLOOKUP(L1271,'Stratification Schemes'!$J$2:$L$3,2,TRUE)</f>
        <v>9.59</v>
      </c>
      <c r="N1271" s="39">
        <f>VLOOKUP(L1271,'Stratification Schemes'!$J$2:$L$3,3,TRUE)</f>
        <v>10.42</v>
      </c>
      <c r="O1271" s="39">
        <f t="shared" si="139"/>
        <v>2</v>
      </c>
      <c r="P1271" s="39" t="s">
        <v>38</v>
      </c>
      <c r="Q1271"/>
      <c r="R1271"/>
      <c r="S1271"/>
    </row>
    <row r="1272" spans="1:19" x14ac:dyDescent="0.25">
      <c r="A1272" s="59">
        <v>41132</v>
      </c>
      <c r="B1272" s="2">
        <v>0.3404282407407408</v>
      </c>
      <c r="C1272" s="33">
        <f t="shared" si="141"/>
        <v>41132.340428240743</v>
      </c>
      <c r="D1272" s="33">
        <f t="shared" si="136"/>
        <v>41132.333333333336</v>
      </c>
      <c r="E1272" s="37">
        <f t="shared" si="137"/>
        <v>8</v>
      </c>
      <c r="F1272" s="33">
        <f t="shared" si="138"/>
        <v>41132.375</v>
      </c>
      <c r="G1272" s="39" t="s">
        <v>16</v>
      </c>
      <c r="H1272" s="57">
        <f t="shared" si="140"/>
        <v>1</v>
      </c>
      <c r="I1272" s="66">
        <v>4.92</v>
      </c>
      <c r="J1272" s="66">
        <v>63.7</v>
      </c>
      <c r="K1272" s="39">
        <v>1</v>
      </c>
      <c r="L1272" s="39">
        <v>2</v>
      </c>
      <c r="M1272" s="39">
        <f>VLOOKUP(L1272,'Stratification Schemes'!$J$2:$L$3,2,TRUE)</f>
        <v>9.59</v>
      </c>
      <c r="N1272" s="39">
        <f>VLOOKUP(L1272,'Stratification Schemes'!$J$2:$L$3,3,TRUE)</f>
        <v>10.42</v>
      </c>
      <c r="O1272" s="39">
        <f t="shared" si="139"/>
        <v>2</v>
      </c>
      <c r="P1272" s="39" t="s">
        <v>38</v>
      </c>
    </row>
    <row r="1273" spans="1:19" x14ac:dyDescent="0.25">
      <c r="A1273" s="59">
        <v>41132</v>
      </c>
      <c r="B1273" s="2">
        <v>0.37925925925925924</v>
      </c>
      <c r="C1273" s="33">
        <f t="shared" si="141"/>
        <v>41132.379259259258</v>
      </c>
      <c r="D1273" s="33">
        <f t="shared" si="136"/>
        <v>41132.375</v>
      </c>
      <c r="E1273" s="37">
        <f t="shared" si="137"/>
        <v>9</v>
      </c>
      <c r="F1273" s="33">
        <f t="shared" si="138"/>
        <v>41132.375</v>
      </c>
      <c r="G1273" s="39" t="s">
        <v>16</v>
      </c>
      <c r="H1273" s="57">
        <f t="shared" si="140"/>
        <v>1</v>
      </c>
      <c r="I1273" s="66">
        <v>3.16</v>
      </c>
      <c r="J1273" s="66">
        <v>75.400000000000006</v>
      </c>
      <c r="K1273" s="39">
        <v>1</v>
      </c>
      <c r="L1273" s="39">
        <v>2</v>
      </c>
      <c r="M1273" s="39">
        <f>VLOOKUP(L1273,'Stratification Schemes'!$J$2:$L$3,2,TRUE)</f>
        <v>9.59</v>
      </c>
      <c r="N1273" s="39">
        <f>VLOOKUP(L1273,'Stratification Schemes'!$J$2:$L$3,3,TRUE)</f>
        <v>10.42</v>
      </c>
      <c r="O1273" s="39">
        <f t="shared" si="139"/>
        <v>2</v>
      </c>
      <c r="P1273" s="39" t="s">
        <v>38</v>
      </c>
    </row>
    <row r="1274" spans="1:19" x14ac:dyDescent="0.25">
      <c r="A1274" s="59">
        <v>41132</v>
      </c>
      <c r="B1274" s="2">
        <v>0.38309027777777777</v>
      </c>
      <c r="C1274" s="33">
        <f t="shared" si="141"/>
        <v>41132.383090277777</v>
      </c>
      <c r="D1274" s="33">
        <f t="shared" si="136"/>
        <v>41132.375</v>
      </c>
      <c r="E1274" s="37">
        <f t="shared" si="137"/>
        <v>9</v>
      </c>
      <c r="F1274" s="33">
        <f t="shared" si="138"/>
        <v>41132.375</v>
      </c>
      <c r="G1274" s="39" t="s">
        <v>16</v>
      </c>
      <c r="H1274" s="57">
        <f t="shared" si="140"/>
        <v>1</v>
      </c>
      <c r="I1274" s="66">
        <v>1.85</v>
      </c>
      <c r="J1274" s="66">
        <v>85.3</v>
      </c>
      <c r="K1274" s="39">
        <v>1</v>
      </c>
      <c r="L1274" s="39">
        <v>2</v>
      </c>
      <c r="M1274" s="39">
        <f>VLOOKUP(L1274,'Stratification Schemes'!$J$2:$L$3,2,TRUE)</f>
        <v>9.59</v>
      </c>
      <c r="N1274" s="39">
        <f>VLOOKUP(L1274,'Stratification Schemes'!$J$2:$L$3,3,TRUE)</f>
        <v>10.42</v>
      </c>
      <c r="O1274" s="39">
        <f t="shared" si="139"/>
        <v>2</v>
      </c>
      <c r="P1274" s="39" t="s">
        <v>38</v>
      </c>
    </row>
    <row r="1275" spans="1:19" x14ac:dyDescent="0.25">
      <c r="A1275" s="59">
        <v>41132</v>
      </c>
      <c r="B1275" s="2">
        <v>0.42454861111111114</v>
      </c>
      <c r="C1275" s="33">
        <f t="shared" si="141"/>
        <v>41132.42454861111</v>
      </c>
      <c r="D1275" s="33">
        <f t="shared" si="136"/>
        <v>41132.416666666664</v>
      </c>
      <c r="E1275" s="37">
        <f t="shared" si="137"/>
        <v>10</v>
      </c>
      <c r="F1275" s="33">
        <f t="shared" si="138"/>
        <v>41132.375</v>
      </c>
      <c r="G1275" s="39" t="s">
        <v>16</v>
      </c>
      <c r="H1275" s="57">
        <f t="shared" si="140"/>
        <v>1</v>
      </c>
      <c r="I1275" s="66">
        <v>2.8</v>
      </c>
      <c r="J1275" s="66">
        <v>64.400000000000006</v>
      </c>
      <c r="K1275" s="39">
        <v>1</v>
      </c>
      <c r="L1275" s="39">
        <v>2</v>
      </c>
      <c r="M1275" s="39">
        <f>VLOOKUP(L1275,'Stratification Schemes'!$J$2:$L$3,2,TRUE)</f>
        <v>9.59</v>
      </c>
      <c r="N1275" s="39">
        <f>VLOOKUP(L1275,'Stratification Schemes'!$J$2:$L$3,3,TRUE)</f>
        <v>10.42</v>
      </c>
      <c r="O1275" s="39">
        <f t="shared" si="139"/>
        <v>2</v>
      </c>
      <c r="P1275" s="39" t="s">
        <v>38</v>
      </c>
    </row>
    <row r="1276" spans="1:19" x14ac:dyDescent="0.25">
      <c r="A1276" s="59">
        <v>41132</v>
      </c>
      <c r="B1276" s="2">
        <v>0.43756944444444446</v>
      </c>
      <c r="C1276" s="33">
        <f t="shared" si="141"/>
        <v>41132.437569444446</v>
      </c>
      <c r="D1276" s="33">
        <f t="shared" si="136"/>
        <v>41132.416666666664</v>
      </c>
      <c r="E1276" s="37">
        <f t="shared" si="137"/>
        <v>10</v>
      </c>
      <c r="F1276" s="33">
        <f t="shared" si="138"/>
        <v>41132.5</v>
      </c>
      <c r="G1276" s="39" t="s">
        <v>16</v>
      </c>
      <c r="H1276" s="57">
        <f t="shared" si="140"/>
        <v>1</v>
      </c>
      <c r="I1276" s="66">
        <v>2.64</v>
      </c>
      <c r="J1276" s="66">
        <v>85.8</v>
      </c>
      <c r="K1276" s="39">
        <v>1</v>
      </c>
      <c r="L1276" s="39">
        <v>2</v>
      </c>
      <c r="M1276" s="39">
        <f>VLOOKUP(L1276,'Stratification Schemes'!$J$2:$L$3,2,TRUE)</f>
        <v>9.59</v>
      </c>
      <c r="N1276" s="39">
        <f>VLOOKUP(L1276,'Stratification Schemes'!$J$2:$L$3,3,TRUE)</f>
        <v>10.42</v>
      </c>
      <c r="O1276" s="39">
        <f t="shared" si="139"/>
        <v>2</v>
      </c>
      <c r="P1276" s="39" t="s">
        <v>38</v>
      </c>
    </row>
    <row r="1277" spans="1:19" x14ac:dyDescent="0.25">
      <c r="A1277" s="59">
        <v>41132</v>
      </c>
      <c r="B1277" s="2">
        <v>0.46273148148148152</v>
      </c>
      <c r="C1277" s="33">
        <f t="shared" si="141"/>
        <v>41132.462731481479</v>
      </c>
      <c r="D1277" s="33">
        <f t="shared" si="136"/>
        <v>41132.458333333336</v>
      </c>
      <c r="E1277" s="37">
        <f t="shared" si="137"/>
        <v>11</v>
      </c>
      <c r="F1277" s="33">
        <f t="shared" si="138"/>
        <v>41132.5</v>
      </c>
      <c r="G1277" s="39" t="s">
        <v>16</v>
      </c>
      <c r="H1277" s="57">
        <f t="shared" si="140"/>
        <v>1</v>
      </c>
      <c r="I1277" s="66">
        <v>1.81</v>
      </c>
      <c r="J1277" s="66">
        <v>86.6</v>
      </c>
      <c r="K1277" s="39">
        <v>1</v>
      </c>
      <c r="L1277" s="39">
        <v>2</v>
      </c>
      <c r="M1277" s="39">
        <f>VLOOKUP(L1277,'Stratification Schemes'!$J$2:$L$3,2,TRUE)</f>
        <v>9.59</v>
      </c>
      <c r="N1277" s="39">
        <f>VLOOKUP(L1277,'Stratification Schemes'!$J$2:$L$3,3,TRUE)</f>
        <v>10.42</v>
      </c>
      <c r="O1277" s="39">
        <f t="shared" si="139"/>
        <v>2</v>
      </c>
      <c r="P1277" s="39" t="s">
        <v>38</v>
      </c>
    </row>
    <row r="1278" spans="1:19" x14ac:dyDescent="0.25">
      <c r="A1278" s="59">
        <v>41132</v>
      </c>
      <c r="B1278" s="2">
        <v>0.48300925925925925</v>
      </c>
      <c r="C1278" s="33">
        <f t="shared" si="141"/>
        <v>41132.48300925926</v>
      </c>
      <c r="D1278" s="33">
        <f t="shared" si="136"/>
        <v>41132.458333333336</v>
      </c>
      <c r="E1278" s="37">
        <f t="shared" si="137"/>
        <v>11</v>
      </c>
      <c r="F1278" s="33">
        <f t="shared" si="138"/>
        <v>41132.5</v>
      </c>
      <c r="G1278" s="39" t="s">
        <v>16</v>
      </c>
      <c r="H1278" s="57">
        <f t="shared" si="140"/>
        <v>1</v>
      </c>
      <c r="I1278" s="66">
        <v>2.99</v>
      </c>
      <c r="J1278" s="66">
        <v>82.9</v>
      </c>
      <c r="K1278" s="39">
        <v>1</v>
      </c>
      <c r="L1278" s="39">
        <v>2</v>
      </c>
      <c r="M1278" s="39">
        <f>VLOOKUP(L1278,'Stratification Schemes'!$J$2:$L$3,2,TRUE)</f>
        <v>9.59</v>
      </c>
      <c r="N1278" s="39">
        <f>VLOOKUP(L1278,'Stratification Schemes'!$J$2:$L$3,3,TRUE)</f>
        <v>10.42</v>
      </c>
      <c r="O1278" s="39">
        <f t="shared" si="139"/>
        <v>2</v>
      </c>
      <c r="P1278" s="39" t="s">
        <v>38</v>
      </c>
    </row>
    <row r="1279" spans="1:19" x14ac:dyDescent="0.25">
      <c r="A1279" s="59">
        <v>41132</v>
      </c>
      <c r="B1279" s="2">
        <v>0.50236111111111115</v>
      </c>
      <c r="C1279" s="33">
        <f t="shared" si="141"/>
        <v>41132.50236111111</v>
      </c>
      <c r="D1279" s="33">
        <f t="shared" si="136"/>
        <v>41132.5</v>
      </c>
      <c r="E1279" s="37">
        <f t="shared" si="137"/>
        <v>12</v>
      </c>
      <c r="F1279" s="33">
        <f t="shared" si="138"/>
        <v>41132.5</v>
      </c>
      <c r="G1279" s="39" t="s">
        <v>16</v>
      </c>
      <c r="H1279" s="57">
        <f t="shared" si="140"/>
        <v>1</v>
      </c>
      <c r="I1279" s="66">
        <v>2.91</v>
      </c>
      <c r="J1279" s="66">
        <v>65.400000000000006</v>
      </c>
      <c r="K1279" s="39">
        <v>1</v>
      </c>
      <c r="L1279" s="39">
        <v>2</v>
      </c>
      <c r="M1279" s="39">
        <f>VLOOKUP(L1279,'Stratification Schemes'!$J$2:$L$3,2,TRUE)</f>
        <v>9.59</v>
      </c>
      <c r="N1279" s="39">
        <f>VLOOKUP(L1279,'Stratification Schemes'!$J$2:$L$3,3,TRUE)</f>
        <v>10.42</v>
      </c>
      <c r="O1279" s="39">
        <f t="shared" si="139"/>
        <v>2</v>
      </c>
      <c r="P1279" s="39" t="s">
        <v>38</v>
      </c>
    </row>
    <row r="1280" spans="1:19" x14ac:dyDescent="0.25">
      <c r="A1280" s="59">
        <v>41132</v>
      </c>
      <c r="B1280" s="2">
        <v>0.50581018518518517</v>
      </c>
      <c r="C1280" s="33">
        <f t="shared" si="141"/>
        <v>41132.505810185183</v>
      </c>
      <c r="D1280" s="33">
        <f t="shared" si="136"/>
        <v>41132.5</v>
      </c>
      <c r="E1280" s="37">
        <f t="shared" si="137"/>
        <v>12</v>
      </c>
      <c r="F1280" s="33">
        <f t="shared" si="138"/>
        <v>41132.5</v>
      </c>
      <c r="G1280" s="39" t="s">
        <v>16</v>
      </c>
      <c r="H1280" s="57">
        <f t="shared" si="140"/>
        <v>1</v>
      </c>
      <c r="I1280" s="66">
        <v>2.89</v>
      </c>
      <c r="J1280" s="66">
        <v>82.5</v>
      </c>
      <c r="K1280" s="39">
        <v>1</v>
      </c>
      <c r="L1280" s="39">
        <v>2</v>
      </c>
      <c r="M1280" s="39">
        <f>VLOOKUP(L1280,'Stratification Schemes'!$J$2:$L$3,2,TRUE)</f>
        <v>9.59</v>
      </c>
      <c r="N1280" s="39">
        <f>VLOOKUP(L1280,'Stratification Schemes'!$J$2:$L$3,3,TRUE)</f>
        <v>10.42</v>
      </c>
      <c r="O1280" s="39">
        <f t="shared" si="139"/>
        <v>2</v>
      </c>
      <c r="P1280" s="39" t="s">
        <v>38</v>
      </c>
    </row>
    <row r="1281" spans="1:19" x14ac:dyDescent="0.25">
      <c r="A1281" s="59">
        <v>41132</v>
      </c>
      <c r="B1281" s="2">
        <v>0.52688657407407413</v>
      </c>
      <c r="C1281" s="33">
        <f t="shared" si="141"/>
        <v>41132.526886574073</v>
      </c>
      <c r="D1281" s="33">
        <f t="shared" si="136"/>
        <v>41132.5</v>
      </c>
      <c r="E1281" s="37">
        <f t="shared" si="137"/>
        <v>12</v>
      </c>
      <c r="F1281" s="33">
        <f t="shared" si="138"/>
        <v>41132.5</v>
      </c>
      <c r="G1281" s="39" t="s">
        <v>16</v>
      </c>
      <c r="H1281" s="57">
        <f t="shared" si="140"/>
        <v>1</v>
      </c>
      <c r="I1281" s="66">
        <v>2.16</v>
      </c>
      <c r="J1281" s="66">
        <v>79</v>
      </c>
      <c r="K1281" s="39">
        <v>1</v>
      </c>
      <c r="L1281" s="39">
        <v>2</v>
      </c>
      <c r="M1281" s="39">
        <f>VLOOKUP(L1281,'Stratification Schemes'!$J$2:$L$3,2,TRUE)</f>
        <v>9.59</v>
      </c>
      <c r="N1281" s="39">
        <f>VLOOKUP(L1281,'Stratification Schemes'!$J$2:$L$3,3,TRUE)</f>
        <v>10.42</v>
      </c>
      <c r="O1281" s="39">
        <f t="shared" si="139"/>
        <v>2</v>
      </c>
      <c r="P1281" s="39" t="s">
        <v>38</v>
      </c>
    </row>
    <row r="1282" spans="1:19" x14ac:dyDescent="0.25">
      <c r="A1282" s="59">
        <v>41132</v>
      </c>
      <c r="B1282" s="2">
        <v>0.60721064814814818</v>
      </c>
      <c r="C1282" s="33">
        <f t="shared" si="141"/>
        <v>41132.607210648152</v>
      </c>
      <c r="D1282" s="33">
        <f t="shared" ref="D1282:D1345" si="142">A1282+(1/24)*E1282</f>
        <v>41132.583333333336</v>
      </c>
      <c r="E1282" s="37">
        <f t="shared" ref="E1282:E1345" si="143">VALUE(TEXT(C1282,"hh"))</f>
        <v>14</v>
      </c>
      <c r="F1282" s="33">
        <f t="shared" ref="F1282:F1345" si="144">MROUND(C1282,0.125)</f>
        <v>41132.625</v>
      </c>
      <c r="G1282" s="39" t="s">
        <v>16</v>
      </c>
      <c r="H1282" s="57">
        <f t="shared" si="140"/>
        <v>1</v>
      </c>
      <c r="I1282" s="66">
        <v>1.25</v>
      </c>
      <c r="J1282" s="66">
        <v>77.8</v>
      </c>
      <c r="K1282" s="39">
        <v>1</v>
      </c>
      <c r="L1282" s="39">
        <v>2</v>
      </c>
      <c r="M1282" s="39">
        <f>VLOOKUP(L1282,'Stratification Schemes'!$J$2:$L$3,2,TRUE)</f>
        <v>9.59</v>
      </c>
      <c r="N1282" s="39">
        <f>VLOOKUP(L1282,'Stratification Schemes'!$J$2:$L$3,3,TRUE)</f>
        <v>10.42</v>
      </c>
      <c r="O1282" s="39">
        <f t="shared" ref="O1282:O1345" si="145">IF(AND(I1282&gt;M1282,I1282&lt;N1282),1*H1282,2*H1282)</f>
        <v>2</v>
      </c>
      <c r="P1282" s="39" t="s">
        <v>38</v>
      </c>
    </row>
    <row r="1283" spans="1:19" x14ac:dyDescent="0.25">
      <c r="A1283" s="59">
        <v>41132</v>
      </c>
      <c r="B1283" s="2">
        <v>0.62675925925925924</v>
      </c>
      <c r="C1283" s="33">
        <f t="shared" si="141"/>
        <v>41132.626759259256</v>
      </c>
      <c r="D1283" s="33">
        <f t="shared" si="142"/>
        <v>41132.625</v>
      </c>
      <c r="E1283" s="37">
        <f t="shared" si="143"/>
        <v>15</v>
      </c>
      <c r="F1283" s="33">
        <f t="shared" si="144"/>
        <v>41132.625</v>
      </c>
      <c r="G1283" s="39" t="s">
        <v>16</v>
      </c>
      <c r="H1283" s="57">
        <f t="shared" ref="H1283:H1346" si="146">IF(G1283="Up", 1, -1)</f>
        <v>1</v>
      </c>
      <c r="I1283" s="66">
        <v>2.71</v>
      </c>
      <c r="J1283" s="66">
        <v>72.900000000000006</v>
      </c>
      <c r="K1283" s="39">
        <v>1</v>
      </c>
      <c r="L1283" s="39">
        <v>2</v>
      </c>
      <c r="M1283" s="39">
        <f>VLOOKUP(L1283,'Stratification Schemes'!$J$2:$L$3,2,TRUE)</f>
        <v>9.59</v>
      </c>
      <c r="N1283" s="39">
        <f>VLOOKUP(L1283,'Stratification Schemes'!$J$2:$L$3,3,TRUE)</f>
        <v>10.42</v>
      </c>
      <c r="O1283" s="39">
        <f t="shared" si="145"/>
        <v>2</v>
      </c>
      <c r="P1283" s="39" t="s">
        <v>38</v>
      </c>
      <c r="Q1283"/>
      <c r="R1283"/>
      <c r="S1283"/>
    </row>
    <row r="1284" spans="1:19" x14ac:dyDescent="0.25">
      <c r="A1284" s="59">
        <v>41132</v>
      </c>
      <c r="B1284" s="2">
        <v>0.63490740740740736</v>
      </c>
      <c r="C1284" s="33">
        <f t="shared" si="141"/>
        <v>41132.63490740741</v>
      </c>
      <c r="D1284" s="33">
        <f t="shared" si="142"/>
        <v>41132.625</v>
      </c>
      <c r="E1284" s="37">
        <f t="shared" si="143"/>
        <v>15</v>
      </c>
      <c r="F1284" s="33">
        <f t="shared" si="144"/>
        <v>41132.625</v>
      </c>
      <c r="G1284" s="39" t="s">
        <v>16</v>
      </c>
      <c r="H1284" s="57">
        <f t="shared" si="146"/>
        <v>1</v>
      </c>
      <c r="I1284" s="66">
        <v>2.68</v>
      </c>
      <c r="J1284" s="66">
        <v>74.099999999999994</v>
      </c>
      <c r="K1284" s="39">
        <v>1</v>
      </c>
      <c r="L1284" s="39">
        <v>2</v>
      </c>
      <c r="M1284" s="39">
        <f>VLOOKUP(L1284,'Stratification Schemes'!$J$2:$L$3,2,TRUE)</f>
        <v>9.59</v>
      </c>
      <c r="N1284" s="39">
        <f>VLOOKUP(L1284,'Stratification Schemes'!$J$2:$L$3,3,TRUE)</f>
        <v>10.42</v>
      </c>
      <c r="O1284" s="39">
        <f t="shared" si="145"/>
        <v>2</v>
      </c>
      <c r="P1284" s="39" t="s">
        <v>38</v>
      </c>
    </row>
    <row r="1285" spans="1:19" x14ac:dyDescent="0.25">
      <c r="A1285" s="59">
        <v>41132</v>
      </c>
      <c r="B1285" s="2">
        <v>0.66960648148148139</v>
      </c>
      <c r="C1285" s="33">
        <f t="shared" si="141"/>
        <v>41132.669606481482</v>
      </c>
      <c r="D1285" s="33">
        <f t="shared" si="142"/>
        <v>41132.666666666664</v>
      </c>
      <c r="E1285" s="37">
        <f t="shared" si="143"/>
        <v>16</v>
      </c>
      <c r="F1285" s="33">
        <f t="shared" si="144"/>
        <v>41132.625</v>
      </c>
      <c r="G1285" s="39" t="s">
        <v>16</v>
      </c>
      <c r="H1285" s="57">
        <f t="shared" si="146"/>
        <v>1</v>
      </c>
      <c r="I1285" s="66">
        <v>2.0699999999999998</v>
      </c>
      <c r="J1285" s="66">
        <v>78.099999999999994</v>
      </c>
      <c r="K1285" s="39">
        <v>1</v>
      </c>
      <c r="L1285" s="39">
        <v>2</v>
      </c>
      <c r="M1285" s="39">
        <f>VLOOKUP(L1285,'Stratification Schemes'!$J$2:$L$3,2,TRUE)</f>
        <v>9.59</v>
      </c>
      <c r="N1285" s="39">
        <f>VLOOKUP(L1285,'Stratification Schemes'!$J$2:$L$3,3,TRUE)</f>
        <v>10.42</v>
      </c>
      <c r="O1285" s="39">
        <f t="shared" si="145"/>
        <v>2</v>
      </c>
      <c r="P1285" s="39" t="s">
        <v>38</v>
      </c>
    </row>
    <row r="1286" spans="1:19" x14ac:dyDescent="0.25">
      <c r="A1286" s="59">
        <v>41132</v>
      </c>
      <c r="B1286" s="2">
        <v>0.67405092592592597</v>
      </c>
      <c r="C1286" s="33">
        <f t="shared" si="141"/>
        <v>41132.674050925925</v>
      </c>
      <c r="D1286" s="33">
        <f t="shared" si="142"/>
        <v>41132.666666666664</v>
      </c>
      <c r="E1286" s="37">
        <f t="shared" si="143"/>
        <v>16</v>
      </c>
      <c r="F1286" s="33">
        <f t="shared" si="144"/>
        <v>41132.625</v>
      </c>
      <c r="G1286" s="39" t="s">
        <v>16</v>
      </c>
      <c r="H1286" s="57">
        <f t="shared" si="146"/>
        <v>1</v>
      </c>
      <c r="I1286" s="66">
        <v>2.0499999999999998</v>
      </c>
      <c r="J1286" s="66">
        <v>107.2</v>
      </c>
      <c r="K1286" s="39">
        <v>1</v>
      </c>
      <c r="L1286" s="39">
        <v>2</v>
      </c>
      <c r="M1286" s="39">
        <f>VLOOKUP(L1286,'Stratification Schemes'!$J$2:$L$3,2,TRUE)</f>
        <v>9.59</v>
      </c>
      <c r="N1286" s="39">
        <f>VLOOKUP(L1286,'Stratification Schemes'!$J$2:$L$3,3,TRUE)</f>
        <v>10.42</v>
      </c>
      <c r="O1286" s="39">
        <f t="shared" si="145"/>
        <v>2</v>
      </c>
      <c r="P1286" s="39" t="s">
        <v>38</v>
      </c>
    </row>
    <row r="1287" spans="1:19" x14ac:dyDescent="0.25">
      <c r="A1287" s="59">
        <v>41132</v>
      </c>
      <c r="B1287" s="2">
        <v>0.71682870370370377</v>
      </c>
      <c r="C1287" s="33">
        <f t="shared" si="141"/>
        <v>41132.716828703706</v>
      </c>
      <c r="D1287" s="33">
        <f t="shared" si="142"/>
        <v>41132.708333333336</v>
      </c>
      <c r="E1287" s="37">
        <f t="shared" si="143"/>
        <v>17</v>
      </c>
      <c r="F1287" s="33">
        <f t="shared" si="144"/>
        <v>41132.75</v>
      </c>
      <c r="G1287" s="39" t="s">
        <v>16</v>
      </c>
      <c r="H1287" s="57">
        <f t="shared" si="146"/>
        <v>1</v>
      </c>
      <c r="I1287" s="66">
        <v>2.1</v>
      </c>
      <c r="J1287" s="66">
        <v>99.7</v>
      </c>
      <c r="K1287" s="39">
        <v>1</v>
      </c>
      <c r="L1287" s="39">
        <v>2</v>
      </c>
      <c r="M1287" s="39">
        <f>VLOOKUP(L1287,'Stratification Schemes'!$J$2:$L$3,2,TRUE)</f>
        <v>9.59</v>
      </c>
      <c r="N1287" s="39">
        <f>VLOOKUP(L1287,'Stratification Schemes'!$J$2:$L$3,3,TRUE)</f>
        <v>10.42</v>
      </c>
      <c r="O1287" s="39">
        <f t="shared" si="145"/>
        <v>2</v>
      </c>
      <c r="P1287" s="39" t="s">
        <v>38</v>
      </c>
    </row>
    <row r="1288" spans="1:19" x14ac:dyDescent="0.25">
      <c r="A1288" s="59">
        <v>41132</v>
      </c>
      <c r="B1288" s="2">
        <v>0.73878472222222225</v>
      </c>
      <c r="C1288" s="33">
        <f t="shared" si="141"/>
        <v>41132.73878472222</v>
      </c>
      <c r="D1288" s="33">
        <f t="shared" si="142"/>
        <v>41132.708333333336</v>
      </c>
      <c r="E1288" s="37">
        <f t="shared" si="143"/>
        <v>17</v>
      </c>
      <c r="F1288" s="33">
        <f t="shared" si="144"/>
        <v>41132.75</v>
      </c>
      <c r="G1288" s="39" t="s">
        <v>16</v>
      </c>
      <c r="H1288" s="57">
        <f t="shared" si="146"/>
        <v>1</v>
      </c>
      <c r="I1288" s="66">
        <v>2.42</v>
      </c>
      <c r="J1288" s="66">
        <v>78.3</v>
      </c>
      <c r="K1288" s="39">
        <v>1</v>
      </c>
      <c r="L1288" s="39">
        <v>2</v>
      </c>
      <c r="M1288" s="39">
        <f>VLOOKUP(L1288,'Stratification Schemes'!$J$2:$L$3,2,TRUE)</f>
        <v>9.59</v>
      </c>
      <c r="N1288" s="39">
        <f>VLOOKUP(L1288,'Stratification Schemes'!$J$2:$L$3,3,TRUE)</f>
        <v>10.42</v>
      </c>
      <c r="O1288" s="39">
        <f t="shared" si="145"/>
        <v>2</v>
      </c>
      <c r="P1288" s="39" t="s">
        <v>38</v>
      </c>
    </row>
    <row r="1289" spans="1:19" x14ac:dyDescent="0.25">
      <c r="A1289" s="59">
        <v>41132</v>
      </c>
      <c r="B1289" s="2">
        <v>0.75524305555555549</v>
      </c>
      <c r="C1289" s="33">
        <f t="shared" si="141"/>
        <v>41132.755243055559</v>
      </c>
      <c r="D1289" s="33">
        <f t="shared" si="142"/>
        <v>41132.75</v>
      </c>
      <c r="E1289" s="37">
        <f t="shared" si="143"/>
        <v>18</v>
      </c>
      <c r="F1289" s="33">
        <f t="shared" si="144"/>
        <v>41132.75</v>
      </c>
      <c r="G1289" s="39" t="s">
        <v>16</v>
      </c>
      <c r="H1289" s="57">
        <f t="shared" si="146"/>
        <v>1</v>
      </c>
      <c r="I1289" s="66">
        <v>7.06</v>
      </c>
      <c r="J1289" s="66">
        <v>70.7</v>
      </c>
      <c r="K1289" s="39">
        <v>1</v>
      </c>
      <c r="L1289" s="39">
        <v>2</v>
      </c>
      <c r="M1289" s="39">
        <f>VLOOKUP(L1289,'Stratification Schemes'!$J$2:$L$3,2,TRUE)</f>
        <v>9.59</v>
      </c>
      <c r="N1289" s="39">
        <f>VLOOKUP(L1289,'Stratification Schemes'!$J$2:$L$3,3,TRUE)</f>
        <v>10.42</v>
      </c>
      <c r="O1289" s="39">
        <f t="shared" si="145"/>
        <v>2</v>
      </c>
      <c r="P1289" s="39" t="s">
        <v>38</v>
      </c>
    </row>
    <row r="1290" spans="1:19" x14ac:dyDescent="0.25">
      <c r="A1290" s="59">
        <v>41132</v>
      </c>
      <c r="B1290" s="2">
        <v>0.7768518518518519</v>
      </c>
      <c r="C1290" s="33">
        <f t="shared" si="141"/>
        <v>41132.77685185185</v>
      </c>
      <c r="D1290" s="33">
        <f t="shared" si="142"/>
        <v>41132.75</v>
      </c>
      <c r="E1290" s="37">
        <f t="shared" si="143"/>
        <v>18</v>
      </c>
      <c r="F1290" s="33">
        <f t="shared" si="144"/>
        <v>41132.75</v>
      </c>
      <c r="G1290" s="39" t="s">
        <v>16</v>
      </c>
      <c r="H1290" s="57">
        <f t="shared" si="146"/>
        <v>1</v>
      </c>
      <c r="I1290" s="66">
        <v>2.08</v>
      </c>
      <c r="J1290" s="66">
        <v>91.5</v>
      </c>
      <c r="K1290" s="39">
        <v>1</v>
      </c>
      <c r="L1290" s="39">
        <v>2</v>
      </c>
      <c r="M1290" s="39">
        <f>VLOOKUP(L1290,'Stratification Schemes'!$J$2:$L$3,2,TRUE)</f>
        <v>9.59</v>
      </c>
      <c r="N1290" s="39">
        <f>VLOOKUP(L1290,'Stratification Schemes'!$J$2:$L$3,3,TRUE)</f>
        <v>10.42</v>
      </c>
      <c r="O1290" s="39">
        <f t="shared" si="145"/>
        <v>2</v>
      </c>
      <c r="P1290" s="39" t="s">
        <v>38</v>
      </c>
    </row>
    <row r="1291" spans="1:19" x14ac:dyDescent="0.25">
      <c r="A1291" s="59">
        <v>41132</v>
      </c>
      <c r="B1291" s="2">
        <v>0.79238425925925926</v>
      </c>
      <c r="C1291" s="33">
        <f t="shared" si="141"/>
        <v>41132.792384259257</v>
      </c>
      <c r="D1291" s="33">
        <f t="shared" si="142"/>
        <v>41132.791666666664</v>
      </c>
      <c r="E1291" s="37">
        <f t="shared" si="143"/>
        <v>19</v>
      </c>
      <c r="F1291" s="33">
        <f t="shared" si="144"/>
        <v>41132.75</v>
      </c>
      <c r="G1291" s="39" t="s">
        <v>16</v>
      </c>
      <c r="H1291" s="57">
        <f t="shared" si="146"/>
        <v>1</v>
      </c>
      <c r="I1291" s="66">
        <v>2.09</v>
      </c>
      <c r="J1291" s="66">
        <v>83.1</v>
      </c>
      <c r="K1291" s="39">
        <v>1</v>
      </c>
      <c r="L1291" s="39">
        <v>2</v>
      </c>
      <c r="M1291" s="39">
        <f>VLOOKUP(L1291,'Stratification Schemes'!$J$2:$L$3,2,TRUE)</f>
        <v>9.59</v>
      </c>
      <c r="N1291" s="39">
        <f>VLOOKUP(L1291,'Stratification Schemes'!$J$2:$L$3,3,TRUE)</f>
        <v>10.42</v>
      </c>
      <c r="O1291" s="39">
        <f t="shared" si="145"/>
        <v>2</v>
      </c>
      <c r="P1291" s="39" t="s">
        <v>38</v>
      </c>
    </row>
    <row r="1292" spans="1:19" x14ac:dyDescent="0.25">
      <c r="A1292" s="59">
        <v>41132</v>
      </c>
      <c r="B1292" s="2">
        <v>0.79707175925925933</v>
      </c>
      <c r="C1292" s="33">
        <f t="shared" si="141"/>
        <v>41132.797071759262</v>
      </c>
      <c r="D1292" s="33">
        <f t="shared" si="142"/>
        <v>41132.791666666664</v>
      </c>
      <c r="E1292" s="37">
        <f t="shared" si="143"/>
        <v>19</v>
      </c>
      <c r="F1292" s="33">
        <f t="shared" si="144"/>
        <v>41132.75</v>
      </c>
      <c r="G1292" s="39" t="s">
        <v>16</v>
      </c>
      <c r="H1292" s="57">
        <f t="shared" si="146"/>
        <v>1</v>
      </c>
      <c r="I1292" s="66">
        <v>2.64</v>
      </c>
      <c r="J1292" s="66">
        <v>78.2</v>
      </c>
      <c r="K1292" s="39">
        <v>1</v>
      </c>
      <c r="L1292" s="39">
        <v>2</v>
      </c>
      <c r="M1292" s="39">
        <f>VLOOKUP(L1292,'Stratification Schemes'!$J$2:$L$3,2,TRUE)</f>
        <v>9.59</v>
      </c>
      <c r="N1292" s="39">
        <f>VLOOKUP(L1292,'Stratification Schemes'!$J$2:$L$3,3,TRUE)</f>
        <v>10.42</v>
      </c>
      <c r="O1292" s="39">
        <f t="shared" si="145"/>
        <v>2</v>
      </c>
      <c r="P1292" s="39" t="s">
        <v>38</v>
      </c>
    </row>
    <row r="1293" spans="1:19" x14ac:dyDescent="0.25">
      <c r="A1293" s="59">
        <v>41132</v>
      </c>
      <c r="B1293" s="2">
        <v>0.79712962962962963</v>
      </c>
      <c r="C1293" s="33">
        <f t="shared" si="141"/>
        <v>41132.797129629631</v>
      </c>
      <c r="D1293" s="33">
        <f t="shared" si="142"/>
        <v>41132.791666666664</v>
      </c>
      <c r="E1293" s="37">
        <f t="shared" si="143"/>
        <v>19</v>
      </c>
      <c r="F1293" s="33">
        <f t="shared" si="144"/>
        <v>41132.75</v>
      </c>
      <c r="G1293" s="39" t="s">
        <v>16</v>
      </c>
      <c r="H1293" s="57">
        <f t="shared" si="146"/>
        <v>1</v>
      </c>
      <c r="I1293" s="66">
        <v>2.17</v>
      </c>
      <c r="J1293" s="66">
        <v>123.7</v>
      </c>
      <c r="K1293" s="39">
        <v>1</v>
      </c>
      <c r="L1293" s="39">
        <v>2</v>
      </c>
      <c r="M1293" s="39">
        <f>VLOOKUP(L1293,'Stratification Schemes'!$J$2:$L$3,2,TRUE)</f>
        <v>9.59</v>
      </c>
      <c r="N1293" s="39">
        <f>VLOOKUP(L1293,'Stratification Schemes'!$J$2:$L$3,3,TRUE)</f>
        <v>10.42</v>
      </c>
      <c r="O1293" s="39">
        <f t="shared" si="145"/>
        <v>2</v>
      </c>
      <c r="P1293" s="39" t="s">
        <v>38</v>
      </c>
    </row>
    <row r="1294" spans="1:19" x14ac:dyDescent="0.25">
      <c r="A1294" s="59">
        <v>41132</v>
      </c>
      <c r="B1294" s="2">
        <v>0.79724537037037047</v>
      </c>
      <c r="C1294" s="33">
        <f t="shared" si="141"/>
        <v>41132.79724537037</v>
      </c>
      <c r="D1294" s="33">
        <f t="shared" si="142"/>
        <v>41132.791666666664</v>
      </c>
      <c r="E1294" s="37">
        <f t="shared" si="143"/>
        <v>19</v>
      </c>
      <c r="F1294" s="33">
        <f t="shared" si="144"/>
        <v>41132.75</v>
      </c>
      <c r="G1294" s="39" t="s">
        <v>16</v>
      </c>
      <c r="H1294" s="57">
        <f t="shared" si="146"/>
        <v>1</v>
      </c>
      <c r="I1294" s="66">
        <v>2.23</v>
      </c>
      <c r="J1294" s="66">
        <v>87.3</v>
      </c>
      <c r="K1294" s="39">
        <v>1</v>
      </c>
      <c r="L1294" s="39">
        <v>2</v>
      </c>
      <c r="M1294" s="39">
        <f>VLOOKUP(L1294,'Stratification Schemes'!$J$2:$L$3,2,TRUE)</f>
        <v>9.59</v>
      </c>
      <c r="N1294" s="39">
        <f>VLOOKUP(L1294,'Stratification Schemes'!$J$2:$L$3,3,TRUE)</f>
        <v>10.42</v>
      </c>
      <c r="O1294" s="39">
        <f t="shared" si="145"/>
        <v>2</v>
      </c>
      <c r="P1294" s="39" t="s">
        <v>38</v>
      </c>
    </row>
    <row r="1295" spans="1:19" x14ac:dyDescent="0.25">
      <c r="A1295" s="59">
        <v>41132</v>
      </c>
      <c r="B1295" s="2">
        <v>0.81446759259259249</v>
      </c>
      <c r="C1295" s="33">
        <f t="shared" si="141"/>
        <v>41132.814467592594</v>
      </c>
      <c r="D1295" s="33">
        <f t="shared" si="142"/>
        <v>41132.791666666664</v>
      </c>
      <c r="E1295" s="37">
        <f t="shared" si="143"/>
        <v>19</v>
      </c>
      <c r="F1295" s="33">
        <f t="shared" si="144"/>
        <v>41132.875</v>
      </c>
      <c r="G1295" s="39" t="s">
        <v>16</v>
      </c>
      <c r="H1295" s="57">
        <f t="shared" si="146"/>
        <v>1</v>
      </c>
      <c r="I1295" s="66">
        <v>2.1800000000000002</v>
      </c>
      <c r="J1295" s="66">
        <v>82.1</v>
      </c>
      <c r="K1295" s="39">
        <v>1</v>
      </c>
      <c r="L1295" s="39">
        <v>2</v>
      </c>
      <c r="M1295" s="39">
        <f>VLOOKUP(L1295,'Stratification Schemes'!$J$2:$L$3,2,TRUE)</f>
        <v>9.59</v>
      </c>
      <c r="N1295" s="39">
        <f>VLOOKUP(L1295,'Stratification Schemes'!$J$2:$L$3,3,TRUE)</f>
        <v>10.42</v>
      </c>
      <c r="O1295" s="39">
        <f t="shared" si="145"/>
        <v>2</v>
      </c>
      <c r="P1295" s="39" t="s">
        <v>38</v>
      </c>
    </row>
    <row r="1296" spans="1:19" x14ac:dyDescent="0.25">
      <c r="A1296" s="59">
        <v>41132</v>
      </c>
      <c r="B1296" s="2">
        <v>0.81991898148148146</v>
      </c>
      <c r="C1296" s="33">
        <f t="shared" si="141"/>
        <v>41132.819918981484</v>
      </c>
      <c r="D1296" s="33">
        <f t="shared" si="142"/>
        <v>41132.791666666664</v>
      </c>
      <c r="E1296" s="37">
        <f t="shared" si="143"/>
        <v>19</v>
      </c>
      <c r="F1296" s="33">
        <f t="shared" si="144"/>
        <v>41132.875</v>
      </c>
      <c r="G1296" s="39" t="s">
        <v>16</v>
      </c>
      <c r="H1296" s="57">
        <f t="shared" si="146"/>
        <v>1</v>
      </c>
      <c r="I1296" s="66">
        <v>3.71</v>
      </c>
      <c r="J1296" s="66">
        <v>70.8</v>
      </c>
      <c r="K1296" s="39">
        <v>1</v>
      </c>
      <c r="L1296" s="39">
        <v>2</v>
      </c>
      <c r="M1296" s="39">
        <f>VLOOKUP(L1296,'Stratification Schemes'!$J$2:$L$3,2,TRUE)</f>
        <v>9.59</v>
      </c>
      <c r="N1296" s="39">
        <f>VLOOKUP(L1296,'Stratification Schemes'!$J$2:$L$3,3,TRUE)</f>
        <v>10.42</v>
      </c>
      <c r="O1296" s="39">
        <f t="shared" si="145"/>
        <v>2</v>
      </c>
      <c r="P1296" s="39" t="s">
        <v>38</v>
      </c>
    </row>
    <row r="1297" spans="1:16" x14ac:dyDescent="0.25">
      <c r="A1297" s="59">
        <v>41132</v>
      </c>
      <c r="B1297" s="2">
        <v>0.83791666666666664</v>
      </c>
      <c r="C1297" s="33">
        <f t="shared" si="141"/>
        <v>41132.837916666664</v>
      </c>
      <c r="D1297" s="33">
        <f t="shared" si="142"/>
        <v>41132.833333333336</v>
      </c>
      <c r="E1297" s="37">
        <f t="shared" si="143"/>
        <v>20</v>
      </c>
      <c r="F1297" s="33">
        <f t="shared" si="144"/>
        <v>41132.875</v>
      </c>
      <c r="G1297" s="39" t="s">
        <v>16</v>
      </c>
      <c r="H1297" s="57">
        <f t="shared" si="146"/>
        <v>1</v>
      </c>
      <c r="I1297" s="66">
        <v>2.06</v>
      </c>
      <c r="J1297" s="66">
        <v>86.5</v>
      </c>
      <c r="K1297" s="39">
        <v>1</v>
      </c>
      <c r="L1297" s="39">
        <v>2</v>
      </c>
      <c r="M1297" s="39">
        <f>VLOOKUP(L1297,'Stratification Schemes'!$J$2:$L$3,2,TRUE)</f>
        <v>9.59</v>
      </c>
      <c r="N1297" s="39">
        <f>VLOOKUP(L1297,'Stratification Schemes'!$J$2:$L$3,3,TRUE)</f>
        <v>10.42</v>
      </c>
      <c r="O1297" s="39">
        <f t="shared" si="145"/>
        <v>2</v>
      </c>
      <c r="P1297" s="39" t="s">
        <v>38</v>
      </c>
    </row>
    <row r="1298" spans="1:16" x14ac:dyDescent="0.25">
      <c r="A1298" s="59">
        <v>41132</v>
      </c>
      <c r="B1298" s="2">
        <v>0.83944444444444455</v>
      </c>
      <c r="C1298" s="33">
        <f t="shared" si="141"/>
        <v>41132.839444444442</v>
      </c>
      <c r="D1298" s="33">
        <f t="shared" si="142"/>
        <v>41132.833333333336</v>
      </c>
      <c r="E1298" s="37">
        <f t="shared" si="143"/>
        <v>20</v>
      </c>
      <c r="F1298" s="33">
        <f t="shared" si="144"/>
        <v>41132.875</v>
      </c>
      <c r="G1298" s="39" t="s">
        <v>16</v>
      </c>
      <c r="H1298" s="57">
        <f t="shared" si="146"/>
        <v>1</v>
      </c>
      <c r="I1298" s="66">
        <v>2.5099999999999998</v>
      </c>
      <c r="J1298" s="66">
        <v>80.400000000000006</v>
      </c>
      <c r="K1298" s="39">
        <v>1</v>
      </c>
      <c r="L1298" s="39">
        <v>2</v>
      </c>
      <c r="M1298" s="39">
        <f>VLOOKUP(L1298,'Stratification Schemes'!$J$2:$L$3,2,TRUE)</f>
        <v>9.59</v>
      </c>
      <c r="N1298" s="39">
        <f>VLOOKUP(L1298,'Stratification Schemes'!$J$2:$L$3,3,TRUE)</f>
        <v>10.42</v>
      </c>
      <c r="O1298" s="39">
        <f t="shared" si="145"/>
        <v>2</v>
      </c>
      <c r="P1298" s="39" t="s">
        <v>38</v>
      </c>
    </row>
    <row r="1299" spans="1:16" x14ac:dyDescent="0.25">
      <c r="A1299" s="59">
        <v>41132</v>
      </c>
      <c r="B1299" s="2">
        <v>0.83964120370370365</v>
      </c>
      <c r="C1299" s="33">
        <f t="shared" si="141"/>
        <v>41132.839641203704</v>
      </c>
      <c r="D1299" s="33">
        <f t="shared" si="142"/>
        <v>41132.833333333336</v>
      </c>
      <c r="E1299" s="37">
        <f t="shared" si="143"/>
        <v>20</v>
      </c>
      <c r="F1299" s="33">
        <f t="shared" si="144"/>
        <v>41132.875</v>
      </c>
      <c r="G1299" s="39" t="s">
        <v>16</v>
      </c>
      <c r="H1299" s="57">
        <f t="shared" si="146"/>
        <v>1</v>
      </c>
      <c r="I1299" s="66">
        <v>2.46</v>
      </c>
      <c r="J1299" s="66">
        <v>74.099999999999994</v>
      </c>
      <c r="K1299" s="39">
        <v>1</v>
      </c>
      <c r="L1299" s="39">
        <v>2</v>
      </c>
      <c r="M1299" s="39">
        <f>VLOOKUP(L1299,'Stratification Schemes'!$J$2:$L$3,2,TRUE)</f>
        <v>9.59</v>
      </c>
      <c r="N1299" s="39">
        <f>VLOOKUP(L1299,'Stratification Schemes'!$J$2:$L$3,3,TRUE)</f>
        <v>10.42</v>
      </c>
      <c r="O1299" s="39">
        <f t="shared" si="145"/>
        <v>2</v>
      </c>
      <c r="P1299" s="39" t="s">
        <v>38</v>
      </c>
    </row>
    <row r="1300" spans="1:16" x14ac:dyDescent="0.25">
      <c r="A1300" s="59">
        <v>41132</v>
      </c>
      <c r="B1300" s="2">
        <v>0.8402546296296296</v>
      </c>
      <c r="C1300" s="33">
        <f t="shared" ref="C1300:C1363" si="147">B1300+A1300</f>
        <v>41132.840254629627</v>
      </c>
      <c r="D1300" s="33">
        <f t="shared" si="142"/>
        <v>41132.833333333336</v>
      </c>
      <c r="E1300" s="37">
        <f t="shared" si="143"/>
        <v>20</v>
      </c>
      <c r="F1300" s="33">
        <f t="shared" si="144"/>
        <v>41132.875</v>
      </c>
      <c r="G1300" s="39" t="s">
        <v>16</v>
      </c>
      <c r="H1300" s="57">
        <f t="shared" si="146"/>
        <v>1</v>
      </c>
      <c r="I1300" s="66">
        <v>1.95</v>
      </c>
      <c r="J1300" s="66">
        <v>56.8</v>
      </c>
      <c r="K1300" s="39">
        <v>1</v>
      </c>
      <c r="L1300" s="39">
        <v>2</v>
      </c>
      <c r="M1300" s="39">
        <f>VLOOKUP(L1300,'Stratification Schemes'!$J$2:$L$3,2,TRUE)</f>
        <v>9.59</v>
      </c>
      <c r="N1300" s="39">
        <f>VLOOKUP(L1300,'Stratification Schemes'!$J$2:$L$3,3,TRUE)</f>
        <v>10.42</v>
      </c>
      <c r="O1300" s="39">
        <f t="shared" si="145"/>
        <v>2</v>
      </c>
      <c r="P1300" s="39" t="s">
        <v>38</v>
      </c>
    </row>
    <row r="1301" spans="1:16" x14ac:dyDescent="0.25">
      <c r="A1301" s="59">
        <v>41132</v>
      </c>
      <c r="B1301" s="2">
        <v>0.86015046296296294</v>
      </c>
      <c r="C1301" s="33">
        <f t="shared" si="147"/>
        <v>41132.860150462962</v>
      </c>
      <c r="D1301" s="33">
        <f t="shared" si="142"/>
        <v>41132.833333333336</v>
      </c>
      <c r="E1301" s="37">
        <f t="shared" si="143"/>
        <v>20</v>
      </c>
      <c r="F1301" s="33">
        <f t="shared" si="144"/>
        <v>41132.875</v>
      </c>
      <c r="G1301" s="39" t="s">
        <v>16</v>
      </c>
      <c r="H1301" s="57">
        <f t="shared" si="146"/>
        <v>1</v>
      </c>
      <c r="I1301" s="66">
        <v>3.63</v>
      </c>
      <c r="J1301" s="66">
        <v>77.2</v>
      </c>
      <c r="K1301" s="39">
        <v>1</v>
      </c>
      <c r="L1301" s="39">
        <v>2</v>
      </c>
      <c r="M1301" s="39">
        <f>VLOOKUP(L1301,'Stratification Schemes'!$J$2:$L$3,2,TRUE)</f>
        <v>9.59</v>
      </c>
      <c r="N1301" s="39">
        <f>VLOOKUP(L1301,'Stratification Schemes'!$J$2:$L$3,3,TRUE)</f>
        <v>10.42</v>
      </c>
      <c r="O1301" s="39">
        <f t="shared" si="145"/>
        <v>2</v>
      </c>
      <c r="P1301" s="39" t="s">
        <v>38</v>
      </c>
    </row>
    <row r="1302" spans="1:16" x14ac:dyDescent="0.25">
      <c r="A1302" s="59">
        <v>41132</v>
      </c>
      <c r="B1302" s="2">
        <v>0.88462962962962965</v>
      </c>
      <c r="C1302" s="33">
        <f t="shared" si="147"/>
        <v>41132.884629629632</v>
      </c>
      <c r="D1302" s="33">
        <f t="shared" si="142"/>
        <v>41132.875</v>
      </c>
      <c r="E1302" s="37">
        <f t="shared" si="143"/>
        <v>21</v>
      </c>
      <c r="F1302" s="33">
        <f t="shared" si="144"/>
        <v>41132.875</v>
      </c>
      <c r="G1302" s="39" t="s">
        <v>16</v>
      </c>
      <c r="H1302" s="57">
        <f t="shared" si="146"/>
        <v>1</v>
      </c>
      <c r="I1302" s="66">
        <v>4.03</v>
      </c>
      <c r="J1302" s="66">
        <v>78.599999999999994</v>
      </c>
      <c r="K1302" s="39">
        <v>1</v>
      </c>
      <c r="L1302" s="39">
        <v>2</v>
      </c>
      <c r="M1302" s="39">
        <f>VLOOKUP(L1302,'Stratification Schemes'!$J$2:$L$3,2,TRUE)</f>
        <v>9.59</v>
      </c>
      <c r="N1302" s="39">
        <f>VLOOKUP(L1302,'Stratification Schemes'!$J$2:$L$3,3,TRUE)</f>
        <v>10.42</v>
      </c>
      <c r="O1302" s="39">
        <f t="shared" si="145"/>
        <v>2</v>
      </c>
      <c r="P1302" s="39" t="s">
        <v>38</v>
      </c>
    </row>
    <row r="1303" spans="1:16" x14ac:dyDescent="0.25">
      <c r="A1303" s="59">
        <v>41132</v>
      </c>
      <c r="B1303" s="2">
        <v>0.90277777777777779</v>
      </c>
      <c r="C1303" s="33">
        <f t="shared" si="147"/>
        <v>41132.902777777781</v>
      </c>
      <c r="D1303" s="33">
        <f t="shared" si="142"/>
        <v>41132.875</v>
      </c>
      <c r="E1303" s="37">
        <f t="shared" si="143"/>
        <v>21</v>
      </c>
      <c r="F1303" s="33">
        <f t="shared" si="144"/>
        <v>41132.875</v>
      </c>
      <c r="G1303" s="39" t="s">
        <v>16</v>
      </c>
      <c r="H1303" s="57">
        <f t="shared" si="146"/>
        <v>1</v>
      </c>
      <c r="I1303" s="66">
        <v>1.9</v>
      </c>
      <c r="J1303" s="66">
        <v>86.2</v>
      </c>
      <c r="K1303" s="39">
        <v>1</v>
      </c>
      <c r="L1303" s="39">
        <v>2</v>
      </c>
      <c r="M1303" s="39">
        <f>VLOOKUP(L1303,'Stratification Schemes'!$J$2:$L$3,2,TRUE)</f>
        <v>9.59</v>
      </c>
      <c r="N1303" s="39">
        <f>VLOOKUP(L1303,'Stratification Schemes'!$J$2:$L$3,3,TRUE)</f>
        <v>10.42</v>
      </c>
      <c r="O1303" s="39">
        <f t="shared" si="145"/>
        <v>2</v>
      </c>
      <c r="P1303" s="39" t="s">
        <v>38</v>
      </c>
    </row>
    <row r="1304" spans="1:16" x14ac:dyDescent="0.25">
      <c r="A1304" s="59">
        <v>41132</v>
      </c>
      <c r="B1304" s="2">
        <v>0.92143518518518519</v>
      </c>
      <c r="C1304" s="33">
        <f t="shared" si="147"/>
        <v>41132.921435185184</v>
      </c>
      <c r="D1304" s="33">
        <f t="shared" si="142"/>
        <v>41132.916666666664</v>
      </c>
      <c r="E1304" s="37">
        <f t="shared" si="143"/>
        <v>22</v>
      </c>
      <c r="F1304" s="33">
        <f t="shared" si="144"/>
        <v>41132.875</v>
      </c>
      <c r="G1304" s="39" t="s">
        <v>16</v>
      </c>
      <c r="H1304" s="57">
        <f t="shared" si="146"/>
        <v>1</v>
      </c>
      <c r="I1304" s="66">
        <v>2.21</v>
      </c>
      <c r="J1304" s="66">
        <v>94.7</v>
      </c>
      <c r="K1304" s="39">
        <v>1</v>
      </c>
      <c r="L1304" s="39">
        <v>2</v>
      </c>
      <c r="M1304" s="39">
        <f>VLOOKUP(L1304,'Stratification Schemes'!$J$2:$L$3,2,TRUE)</f>
        <v>9.59</v>
      </c>
      <c r="N1304" s="39">
        <f>VLOOKUP(L1304,'Stratification Schemes'!$J$2:$L$3,3,TRUE)</f>
        <v>10.42</v>
      </c>
      <c r="O1304" s="39">
        <f t="shared" si="145"/>
        <v>2</v>
      </c>
      <c r="P1304" s="39" t="s">
        <v>38</v>
      </c>
    </row>
    <row r="1305" spans="1:16" x14ac:dyDescent="0.25">
      <c r="A1305" s="59">
        <v>41132</v>
      </c>
      <c r="B1305" s="2">
        <v>0.92210648148148155</v>
      </c>
      <c r="C1305" s="33">
        <f t="shared" si="147"/>
        <v>41132.922106481485</v>
      </c>
      <c r="D1305" s="33">
        <f t="shared" si="142"/>
        <v>41132.916666666664</v>
      </c>
      <c r="E1305" s="37">
        <f t="shared" si="143"/>
        <v>22</v>
      </c>
      <c r="F1305" s="33">
        <f t="shared" si="144"/>
        <v>41132.875</v>
      </c>
      <c r="G1305" s="39" t="s">
        <v>16</v>
      </c>
      <c r="H1305" s="57">
        <f t="shared" si="146"/>
        <v>1</v>
      </c>
      <c r="I1305" s="66">
        <v>2.5</v>
      </c>
      <c r="J1305" s="66">
        <v>84.5</v>
      </c>
      <c r="K1305" s="39">
        <v>1</v>
      </c>
      <c r="L1305" s="39">
        <v>2</v>
      </c>
      <c r="M1305" s="39">
        <f>VLOOKUP(L1305,'Stratification Schemes'!$J$2:$L$3,2,TRUE)</f>
        <v>9.59</v>
      </c>
      <c r="N1305" s="39">
        <f>VLOOKUP(L1305,'Stratification Schemes'!$J$2:$L$3,3,TRUE)</f>
        <v>10.42</v>
      </c>
      <c r="O1305" s="39">
        <f t="shared" si="145"/>
        <v>2</v>
      </c>
      <c r="P1305" s="39" t="s">
        <v>38</v>
      </c>
    </row>
    <row r="1306" spans="1:16" x14ac:dyDescent="0.25">
      <c r="A1306" s="59">
        <v>41132</v>
      </c>
      <c r="B1306" s="2">
        <v>0.9459953703703704</v>
      </c>
      <c r="C1306" s="33">
        <f t="shared" si="147"/>
        <v>41132.94599537037</v>
      </c>
      <c r="D1306" s="33">
        <f t="shared" si="142"/>
        <v>41132.916666666664</v>
      </c>
      <c r="E1306" s="37">
        <f t="shared" si="143"/>
        <v>22</v>
      </c>
      <c r="F1306" s="33">
        <f t="shared" si="144"/>
        <v>41133</v>
      </c>
      <c r="G1306" s="39" t="s">
        <v>16</v>
      </c>
      <c r="H1306" s="57">
        <f t="shared" si="146"/>
        <v>1</v>
      </c>
      <c r="I1306" s="66">
        <v>2.08</v>
      </c>
      <c r="J1306" s="66">
        <v>64.900000000000006</v>
      </c>
      <c r="K1306" s="39">
        <v>1</v>
      </c>
      <c r="L1306" s="39">
        <v>2</v>
      </c>
      <c r="M1306" s="39">
        <f>VLOOKUP(L1306,'Stratification Schemes'!$J$2:$L$3,2,TRUE)</f>
        <v>9.59</v>
      </c>
      <c r="N1306" s="39">
        <f>VLOOKUP(L1306,'Stratification Schemes'!$J$2:$L$3,3,TRUE)</f>
        <v>10.42</v>
      </c>
      <c r="O1306" s="39">
        <f t="shared" si="145"/>
        <v>2</v>
      </c>
      <c r="P1306" s="39" t="s">
        <v>38</v>
      </c>
    </row>
    <row r="1307" spans="1:16" x14ac:dyDescent="0.25">
      <c r="A1307" s="59">
        <v>41132</v>
      </c>
      <c r="B1307" s="2">
        <v>0.96221064814814816</v>
      </c>
      <c r="C1307" s="33">
        <f t="shared" si="147"/>
        <v>41132.962210648147</v>
      </c>
      <c r="D1307" s="33">
        <f t="shared" si="142"/>
        <v>41132.958333333336</v>
      </c>
      <c r="E1307" s="37">
        <f t="shared" si="143"/>
        <v>23</v>
      </c>
      <c r="F1307" s="33">
        <f t="shared" si="144"/>
        <v>41133</v>
      </c>
      <c r="G1307" s="39" t="s">
        <v>16</v>
      </c>
      <c r="H1307" s="57">
        <f t="shared" si="146"/>
        <v>1</v>
      </c>
      <c r="I1307" s="66">
        <v>1.97</v>
      </c>
      <c r="J1307" s="66">
        <v>85.2</v>
      </c>
      <c r="K1307" s="39">
        <v>1</v>
      </c>
      <c r="L1307" s="39">
        <v>2</v>
      </c>
      <c r="M1307" s="39">
        <f>VLOOKUP(L1307,'Stratification Schemes'!$J$2:$L$3,2,TRUE)</f>
        <v>9.59</v>
      </c>
      <c r="N1307" s="39">
        <f>VLOOKUP(L1307,'Stratification Schemes'!$J$2:$L$3,3,TRUE)</f>
        <v>10.42</v>
      </c>
      <c r="O1307" s="39">
        <f t="shared" si="145"/>
        <v>2</v>
      </c>
      <c r="P1307" s="39" t="s">
        <v>38</v>
      </c>
    </row>
    <row r="1308" spans="1:16" x14ac:dyDescent="0.25">
      <c r="A1308" s="59">
        <v>41132</v>
      </c>
      <c r="B1308" s="2">
        <v>0.98327546296296298</v>
      </c>
      <c r="C1308" s="33">
        <f t="shared" si="147"/>
        <v>41132.983275462961</v>
      </c>
      <c r="D1308" s="33">
        <f t="shared" si="142"/>
        <v>41132.958333333336</v>
      </c>
      <c r="E1308" s="37">
        <f t="shared" si="143"/>
        <v>23</v>
      </c>
      <c r="F1308" s="33">
        <f t="shared" si="144"/>
        <v>41133</v>
      </c>
      <c r="G1308" s="39" t="s">
        <v>16</v>
      </c>
      <c r="H1308" s="57">
        <f t="shared" si="146"/>
        <v>1</v>
      </c>
      <c r="I1308" s="66">
        <v>2.4700000000000002</v>
      </c>
      <c r="J1308" s="66">
        <v>95.5</v>
      </c>
      <c r="K1308" s="39">
        <v>1</v>
      </c>
      <c r="L1308" s="39">
        <v>2</v>
      </c>
      <c r="M1308" s="39">
        <f>VLOOKUP(L1308,'Stratification Schemes'!$J$2:$L$3,2,TRUE)</f>
        <v>9.59</v>
      </c>
      <c r="N1308" s="39">
        <f>VLOOKUP(L1308,'Stratification Schemes'!$J$2:$L$3,3,TRUE)</f>
        <v>10.42</v>
      </c>
      <c r="O1308" s="39">
        <f t="shared" si="145"/>
        <v>2</v>
      </c>
      <c r="P1308" s="39" t="s">
        <v>38</v>
      </c>
    </row>
    <row r="1309" spans="1:16" x14ac:dyDescent="0.25">
      <c r="A1309" s="59">
        <v>41133</v>
      </c>
      <c r="B1309" s="2">
        <v>3.5648148148148154E-3</v>
      </c>
      <c r="C1309" s="33">
        <f t="shared" si="147"/>
        <v>41133.003564814811</v>
      </c>
      <c r="D1309" s="33">
        <f t="shared" si="142"/>
        <v>41133</v>
      </c>
      <c r="E1309" s="37">
        <f t="shared" si="143"/>
        <v>0</v>
      </c>
      <c r="F1309" s="33">
        <f t="shared" si="144"/>
        <v>41133</v>
      </c>
      <c r="G1309" s="39" t="s">
        <v>16</v>
      </c>
      <c r="H1309" s="57">
        <f t="shared" si="146"/>
        <v>1</v>
      </c>
      <c r="I1309" s="66">
        <v>3.72</v>
      </c>
      <c r="J1309" s="66">
        <v>75.3</v>
      </c>
      <c r="K1309" s="39">
        <v>1</v>
      </c>
      <c r="L1309" s="39">
        <v>2</v>
      </c>
      <c r="M1309" s="39">
        <f>VLOOKUP(L1309,'Stratification Schemes'!$J$2:$L$3,2,TRUE)</f>
        <v>9.59</v>
      </c>
      <c r="N1309" s="39">
        <f>VLOOKUP(L1309,'Stratification Schemes'!$J$2:$L$3,3,TRUE)</f>
        <v>10.42</v>
      </c>
      <c r="O1309" s="39">
        <f t="shared" si="145"/>
        <v>2</v>
      </c>
      <c r="P1309" s="39" t="s">
        <v>38</v>
      </c>
    </row>
    <row r="1310" spans="1:16" x14ac:dyDescent="0.25">
      <c r="A1310" s="59">
        <v>41133</v>
      </c>
      <c r="B1310" s="2">
        <v>2.3101851851851849E-2</v>
      </c>
      <c r="C1310" s="33">
        <f t="shared" si="147"/>
        <v>41133.023101851853</v>
      </c>
      <c r="D1310" s="33">
        <f t="shared" si="142"/>
        <v>41133</v>
      </c>
      <c r="E1310" s="37">
        <f t="shared" si="143"/>
        <v>0</v>
      </c>
      <c r="F1310" s="33">
        <f t="shared" si="144"/>
        <v>41133</v>
      </c>
      <c r="G1310" s="39" t="s">
        <v>16</v>
      </c>
      <c r="H1310" s="57">
        <f t="shared" si="146"/>
        <v>1</v>
      </c>
      <c r="I1310" s="66">
        <v>2.71</v>
      </c>
      <c r="J1310" s="66">
        <v>105.7</v>
      </c>
      <c r="K1310" s="39">
        <v>1</v>
      </c>
      <c r="L1310" s="39">
        <v>2</v>
      </c>
      <c r="M1310" s="39">
        <f>VLOOKUP(L1310,'Stratification Schemes'!$J$2:$L$3,2,TRUE)</f>
        <v>9.59</v>
      </c>
      <c r="N1310" s="39">
        <f>VLOOKUP(L1310,'Stratification Schemes'!$J$2:$L$3,3,TRUE)</f>
        <v>10.42</v>
      </c>
      <c r="O1310" s="39">
        <f t="shared" si="145"/>
        <v>2</v>
      </c>
      <c r="P1310" s="39" t="s">
        <v>38</v>
      </c>
    </row>
    <row r="1311" spans="1:16" x14ac:dyDescent="0.25">
      <c r="A1311" s="59">
        <v>41133</v>
      </c>
      <c r="B1311" s="2">
        <v>4.704861111111111E-2</v>
      </c>
      <c r="C1311" s="33">
        <f t="shared" si="147"/>
        <v>41133.047048611108</v>
      </c>
      <c r="D1311" s="33">
        <f t="shared" si="142"/>
        <v>41133.041666666664</v>
      </c>
      <c r="E1311" s="37">
        <f t="shared" si="143"/>
        <v>1</v>
      </c>
      <c r="F1311" s="33">
        <f t="shared" si="144"/>
        <v>41133</v>
      </c>
      <c r="G1311" s="39" t="s">
        <v>16</v>
      </c>
      <c r="H1311" s="57">
        <f t="shared" si="146"/>
        <v>1</v>
      </c>
      <c r="I1311" s="66">
        <v>4.84</v>
      </c>
      <c r="J1311" s="66">
        <v>82.2</v>
      </c>
      <c r="K1311" s="39">
        <v>1</v>
      </c>
      <c r="L1311" s="39">
        <v>2</v>
      </c>
      <c r="M1311" s="39">
        <f>VLOOKUP(L1311,'Stratification Schemes'!$J$2:$L$3,2,TRUE)</f>
        <v>9.59</v>
      </c>
      <c r="N1311" s="39">
        <f>VLOOKUP(L1311,'Stratification Schemes'!$J$2:$L$3,3,TRUE)</f>
        <v>10.42</v>
      </c>
      <c r="O1311" s="39">
        <f t="shared" si="145"/>
        <v>2</v>
      </c>
      <c r="P1311" s="39" t="s">
        <v>38</v>
      </c>
    </row>
    <row r="1312" spans="1:16" x14ac:dyDescent="0.25">
      <c r="A1312" s="59">
        <v>41133</v>
      </c>
      <c r="B1312" s="2">
        <v>4.7523148148148148E-2</v>
      </c>
      <c r="C1312" s="33">
        <f t="shared" si="147"/>
        <v>41133.047523148147</v>
      </c>
      <c r="D1312" s="33">
        <f t="shared" si="142"/>
        <v>41133.041666666664</v>
      </c>
      <c r="E1312" s="37">
        <f t="shared" si="143"/>
        <v>1</v>
      </c>
      <c r="F1312" s="33">
        <f t="shared" si="144"/>
        <v>41133</v>
      </c>
      <c r="G1312" s="39" t="s">
        <v>16</v>
      </c>
      <c r="H1312" s="57">
        <f t="shared" si="146"/>
        <v>1</v>
      </c>
      <c r="I1312" s="66">
        <v>4.01</v>
      </c>
      <c r="J1312" s="66">
        <v>72.5</v>
      </c>
      <c r="K1312" s="39">
        <v>1</v>
      </c>
      <c r="L1312" s="39">
        <v>2</v>
      </c>
      <c r="M1312" s="39">
        <f>VLOOKUP(L1312,'Stratification Schemes'!$J$2:$L$3,2,TRUE)</f>
        <v>9.59</v>
      </c>
      <c r="N1312" s="39">
        <f>VLOOKUP(L1312,'Stratification Schemes'!$J$2:$L$3,3,TRUE)</f>
        <v>10.42</v>
      </c>
      <c r="O1312" s="39">
        <f t="shared" si="145"/>
        <v>2</v>
      </c>
      <c r="P1312" s="39" t="s">
        <v>38</v>
      </c>
    </row>
    <row r="1313" spans="1:19" x14ac:dyDescent="0.25">
      <c r="A1313" s="59">
        <v>41133</v>
      </c>
      <c r="B1313" s="2">
        <v>9.0983796296296285E-2</v>
      </c>
      <c r="C1313" s="33">
        <f t="shared" si="147"/>
        <v>41133.090983796297</v>
      </c>
      <c r="D1313" s="33">
        <f t="shared" si="142"/>
        <v>41133.083333333336</v>
      </c>
      <c r="E1313" s="37">
        <f t="shared" si="143"/>
        <v>2</v>
      </c>
      <c r="F1313" s="33">
        <f t="shared" si="144"/>
        <v>41133.125</v>
      </c>
      <c r="G1313" s="39" t="s">
        <v>16</v>
      </c>
      <c r="H1313" s="57">
        <f t="shared" si="146"/>
        <v>1</v>
      </c>
      <c r="I1313" s="66">
        <v>7.7</v>
      </c>
      <c r="J1313" s="66">
        <v>71.7</v>
      </c>
      <c r="K1313" s="39">
        <v>1</v>
      </c>
      <c r="L1313" s="39">
        <v>2</v>
      </c>
      <c r="M1313" s="39">
        <f>VLOOKUP(L1313,'Stratification Schemes'!$J$2:$L$3,2,TRUE)</f>
        <v>9.59</v>
      </c>
      <c r="N1313" s="39">
        <f>VLOOKUP(L1313,'Stratification Schemes'!$J$2:$L$3,3,TRUE)</f>
        <v>10.42</v>
      </c>
      <c r="O1313" s="39">
        <f t="shared" si="145"/>
        <v>2</v>
      </c>
      <c r="P1313" s="39" t="s">
        <v>38</v>
      </c>
      <c r="Q1313" s="39"/>
      <c r="R1313" s="39"/>
      <c r="S1313" s="39"/>
    </row>
    <row r="1314" spans="1:19" x14ac:dyDescent="0.25">
      <c r="A1314" s="59">
        <v>41133</v>
      </c>
      <c r="B1314" s="2">
        <v>0.14894675925925926</v>
      </c>
      <c r="C1314" s="33">
        <f t="shared" si="147"/>
        <v>41133.148946759262</v>
      </c>
      <c r="D1314" s="33">
        <f t="shared" si="142"/>
        <v>41133.125</v>
      </c>
      <c r="E1314" s="37">
        <f t="shared" si="143"/>
        <v>3</v>
      </c>
      <c r="F1314" s="33">
        <f t="shared" si="144"/>
        <v>41133.125</v>
      </c>
      <c r="G1314" s="39" t="s">
        <v>16</v>
      </c>
      <c r="H1314" s="57">
        <f t="shared" si="146"/>
        <v>1</v>
      </c>
      <c r="I1314" s="66">
        <v>2.5299999999999998</v>
      </c>
      <c r="J1314" s="66">
        <v>89.3</v>
      </c>
      <c r="K1314" s="39">
        <v>1</v>
      </c>
      <c r="L1314" s="39">
        <v>2</v>
      </c>
      <c r="M1314" s="39">
        <f>VLOOKUP(L1314,'Stratification Schemes'!$J$2:$L$3,2,TRUE)</f>
        <v>9.59</v>
      </c>
      <c r="N1314" s="39">
        <f>VLOOKUP(L1314,'Stratification Schemes'!$J$2:$L$3,3,TRUE)</f>
        <v>10.42</v>
      </c>
      <c r="O1314" s="39">
        <f t="shared" si="145"/>
        <v>2</v>
      </c>
      <c r="P1314" s="39" t="s">
        <v>38</v>
      </c>
    </row>
    <row r="1315" spans="1:19" x14ac:dyDescent="0.25">
      <c r="A1315" s="59">
        <v>41133</v>
      </c>
      <c r="B1315" s="2">
        <v>0.1549884259259259</v>
      </c>
      <c r="C1315" s="33">
        <f t="shared" si="147"/>
        <v>41133.154988425929</v>
      </c>
      <c r="D1315" s="33">
        <f t="shared" si="142"/>
        <v>41133.125</v>
      </c>
      <c r="E1315" s="37">
        <f t="shared" si="143"/>
        <v>3</v>
      </c>
      <c r="F1315" s="33">
        <f t="shared" si="144"/>
        <v>41133.125</v>
      </c>
      <c r="G1315" s="39" t="s">
        <v>16</v>
      </c>
      <c r="H1315" s="57">
        <f t="shared" si="146"/>
        <v>1</v>
      </c>
      <c r="I1315" s="66">
        <v>1.76</v>
      </c>
      <c r="J1315" s="66">
        <v>86.9</v>
      </c>
      <c r="K1315" s="39">
        <v>1</v>
      </c>
      <c r="L1315" s="39">
        <v>2</v>
      </c>
      <c r="M1315" s="39">
        <f>VLOOKUP(L1315,'Stratification Schemes'!$J$2:$L$3,2,TRUE)</f>
        <v>9.59</v>
      </c>
      <c r="N1315" s="39">
        <f>VLOOKUP(L1315,'Stratification Schemes'!$J$2:$L$3,3,TRUE)</f>
        <v>10.42</v>
      </c>
      <c r="O1315" s="39">
        <f t="shared" si="145"/>
        <v>2</v>
      </c>
      <c r="P1315" s="39" t="s">
        <v>38</v>
      </c>
    </row>
    <row r="1316" spans="1:19" x14ac:dyDescent="0.25">
      <c r="A1316" s="59">
        <v>41133</v>
      </c>
      <c r="B1316" s="2">
        <v>0.17310185185185187</v>
      </c>
      <c r="C1316" s="33">
        <f t="shared" si="147"/>
        <v>41133.173101851855</v>
      </c>
      <c r="D1316" s="33">
        <f t="shared" si="142"/>
        <v>41133.166666666664</v>
      </c>
      <c r="E1316" s="37">
        <f t="shared" si="143"/>
        <v>4</v>
      </c>
      <c r="F1316" s="33">
        <f t="shared" si="144"/>
        <v>41133.125</v>
      </c>
      <c r="G1316" s="39" t="s">
        <v>16</v>
      </c>
      <c r="H1316" s="57">
        <f t="shared" si="146"/>
        <v>1</v>
      </c>
      <c r="I1316" s="66">
        <v>3.06</v>
      </c>
      <c r="J1316" s="66">
        <v>86.7</v>
      </c>
      <c r="K1316" s="39">
        <v>1</v>
      </c>
      <c r="L1316" s="39">
        <v>2</v>
      </c>
      <c r="M1316" s="39">
        <f>VLOOKUP(L1316,'Stratification Schemes'!$J$2:$L$3,2,TRUE)</f>
        <v>9.59</v>
      </c>
      <c r="N1316" s="39">
        <f>VLOOKUP(L1316,'Stratification Schemes'!$J$2:$L$3,3,TRUE)</f>
        <v>10.42</v>
      </c>
      <c r="O1316" s="39">
        <f t="shared" si="145"/>
        <v>2</v>
      </c>
      <c r="P1316" s="39" t="s">
        <v>38</v>
      </c>
    </row>
    <row r="1317" spans="1:19" x14ac:dyDescent="0.25">
      <c r="A1317" s="59">
        <v>41133</v>
      </c>
      <c r="B1317" s="2">
        <v>0.19341435185185185</v>
      </c>
      <c r="C1317" s="33">
        <f t="shared" si="147"/>
        <v>41133.193414351852</v>
      </c>
      <c r="D1317" s="33">
        <f t="shared" si="142"/>
        <v>41133.166666666664</v>
      </c>
      <c r="E1317" s="37">
        <f t="shared" si="143"/>
        <v>4</v>
      </c>
      <c r="F1317" s="33">
        <f t="shared" si="144"/>
        <v>41133.25</v>
      </c>
      <c r="G1317" s="39" t="s">
        <v>16</v>
      </c>
      <c r="H1317" s="57">
        <f t="shared" si="146"/>
        <v>1</v>
      </c>
      <c r="I1317" s="66">
        <v>1.37</v>
      </c>
      <c r="J1317" s="66">
        <v>72</v>
      </c>
      <c r="K1317" s="39">
        <v>1</v>
      </c>
      <c r="L1317" s="39">
        <v>2</v>
      </c>
      <c r="M1317" s="39">
        <f>VLOOKUP(L1317,'Stratification Schemes'!$J$2:$L$3,2,TRUE)</f>
        <v>9.59</v>
      </c>
      <c r="N1317" s="39">
        <f>VLOOKUP(L1317,'Stratification Schemes'!$J$2:$L$3,3,TRUE)</f>
        <v>10.42</v>
      </c>
      <c r="O1317" s="39">
        <f t="shared" si="145"/>
        <v>2</v>
      </c>
      <c r="P1317" s="39" t="s">
        <v>38</v>
      </c>
    </row>
    <row r="1318" spans="1:19" x14ac:dyDescent="0.25">
      <c r="A1318" s="59">
        <v>41133</v>
      </c>
      <c r="B1318" s="2">
        <v>0.25261574074074072</v>
      </c>
      <c r="C1318" s="33">
        <f t="shared" si="147"/>
        <v>41133.252615740741</v>
      </c>
      <c r="D1318" s="33">
        <f t="shared" si="142"/>
        <v>41133.25</v>
      </c>
      <c r="E1318" s="37">
        <f t="shared" si="143"/>
        <v>6</v>
      </c>
      <c r="F1318" s="33">
        <f t="shared" si="144"/>
        <v>41133.25</v>
      </c>
      <c r="G1318" s="39" t="s">
        <v>16</v>
      </c>
      <c r="H1318" s="57">
        <f t="shared" si="146"/>
        <v>1</v>
      </c>
      <c r="I1318" s="66">
        <v>2.69</v>
      </c>
      <c r="J1318" s="66">
        <v>80.099999999999994</v>
      </c>
      <c r="K1318" s="39">
        <v>1</v>
      </c>
      <c r="L1318" s="39">
        <v>2</v>
      </c>
      <c r="M1318" s="39">
        <f>VLOOKUP(L1318,'Stratification Schemes'!$J$2:$L$3,2,TRUE)</f>
        <v>9.59</v>
      </c>
      <c r="N1318" s="39">
        <f>VLOOKUP(L1318,'Stratification Schemes'!$J$2:$L$3,3,TRUE)</f>
        <v>10.42</v>
      </c>
      <c r="O1318" s="39">
        <f t="shared" si="145"/>
        <v>2</v>
      </c>
      <c r="P1318" s="39" t="s">
        <v>38</v>
      </c>
    </row>
    <row r="1319" spans="1:19" x14ac:dyDescent="0.25">
      <c r="A1319" s="59">
        <v>41133</v>
      </c>
      <c r="B1319" s="2">
        <v>0.31324074074074076</v>
      </c>
      <c r="C1319" s="33">
        <f t="shared" si="147"/>
        <v>41133.313240740739</v>
      </c>
      <c r="D1319" s="33">
        <f t="shared" si="142"/>
        <v>41133.291666666664</v>
      </c>
      <c r="E1319" s="37">
        <f t="shared" si="143"/>
        <v>7</v>
      </c>
      <c r="F1319" s="33">
        <f t="shared" si="144"/>
        <v>41133.375</v>
      </c>
      <c r="G1319" s="39" t="s">
        <v>16</v>
      </c>
      <c r="H1319" s="57">
        <f t="shared" si="146"/>
        <v>1</v>
      </c>
      <c r="I1319" s="66">
        <v>2.66</v>
      </c>
      <c r="J1319" s="66">
        <v>103.9</v>
      </c>
      <c r="K1319" s="39">
        <v>1</v>
      </c>
      <c r="L1319" s="39">
        <v>2</v>
      </c>
      <c r="M1319" s="39">
        <f>VLOOKUP(L1319,'Stratification Schemes'!$J$2:$L$3,2,TRUE)</f>
        <v>9.59</v>
      </c>
      <c r="N1319" s="39">
        <f>VLOOKUP(L1319,'Stratification Schemes'!$J$2:$L$3,3,TRUE)</f>
        <v>10.42</v>
      </c>
      <c r="O1319" s="39">
        <f t="shared" si="145"/>
        <v>2</v>
      </c>
      <c r="P1319" s="39" t="s">
        <v>38</v>
      </c>
    </row>
    <row r="1320" spans="1:19" x14ac:dyDescent="0.25">
      <c r="A1320" s="59">
        <v>41133</v>
      </c>
      <c r="B1320" s="2">
        <v>0.3162847222222222</v>
      </c>
      <c r="C1320" s="33">
        <f t="shared" si="147"/>
        <v>41133.316284722219</v>
      </c>
      <c r="D1320" s="33">
        <f t="shared" si="142"/>
        <v>41133.291666666664</v>
      </c>
      <c r="E1320" s="37">
        <f t="shared" si="143"/>
        <v>7</v>
      </c>
      <c r="F1320" s="33">
        <f t="shared" si="144"/>
        <v>41133.375</v>
      </c>
      <c r="G1320" s="39" t="s">
        <v>16</v>
      </c>
      <c r="H1320" s="57">
        <f t="shared" si="146"/>
        <v>1</v>
      </c>
      <c r="I1320" s="66">
        <v>2.4900000000000002</v>
      </c>
      <c r="J1320" s="66">
        <v>68.900000000000006</v>
      </c>
      <c r="K1320" s="39">
        <v>1</v>
      </c>
      <c r="L1320" s="39">
        <v>2</v>
      </c>
      <c r="M1320" s="39">
        <f>VLOOKUP(L1320,'Stratification Schemes'!$J$2:$L$3,2,TRUE)</f>
        <v>9.59</v>
      </c>
      <c r="N1320" s="39">
        <f>VLOOKUP(L1320,'Stratification Schemes'!$J$2:$L$3,3,TRUE)</f>
        <v>10.42</v>
      </c>
      <c r="O1320" s="39">
        <f t="shared" si="145"/>
        <v>2</v>
      </c>
      <c r="P1320" s="39" t="s">
        <v>38</v>
      </c>
    </row>
    <row r="1321" spans="1:19" x14ac:dyDescent="0.25">
      <c r="A1321" s="59">
        <v>41133</v>
      </c>
      <c r="B1321" s="2">
        <v>0.3379861111111111</v>
      </c>
      <c r="C1321" s="33">
        <f t="shared" si="147"/>
        <v>41133.33798611111</v>
      </c>
      <c r="D1321" s="33">
        <f t="shared" si="142"/>
        <v>41133.333333333336</v>
      </c>
      <c r="E1321" s="37">
        <f t="shared" si="143"/>
        <v>8</v>
      </c>
      <c r="F1321" s="33">
        <f t="shared" si="144"/>
        <v>41133.375</v>
      </c>
      <c r="G1321" s="39" t="s">
        <v>16</v>
      </c>
      <c r="H1321" s="57">
        <f t="shared" si="146"/>
        <v>1</v>
      </c>
      <c r="I1321" s="66">
        <v>2.38</v>
      </c>
      <c r="J1321" s="66">
        <v>97.9</v>
      </c>
      <c r="K1321" s="39">
        <v>1</v>
      </c>
      <c r="L1321" s="39">
        <v>2</v>
      </c>
      <c r="M1321" s="39">
        <f>VLOOKUP(L1321,'Stratification Schemes'!$J$2:$L$3,2,TRUE)</f>
        <v>9.59</v>
      </c>
      <c r="N1321" s="39">
        <f>VLOOKUP(L1321,'Stratification Schemes'!$J$2:$L$3,3,TRUE)</f>
        <v>10.42</v>
      </c>
      <c r="O1321" s="39">
        <f t="shared" si="145"/>
        <v>2</v>
      </c>
      <c r="P1321" s="39" t="s">
        <v>38</v>
      </c>
    </row>
    <row r="1322" spans="1:19" x14ac:dyDescent="0.25">
      <c r="A1322" s="59">
        <v>41133</v>
      </c>
      <c r="B1322" s="2">
        <v>0.35693287037037041</v>
      </c>
      <c r="C1322" s="33">
        <f t="shared" si="147"/>
        <v>41133.356932870367</v>
      </c>
      <c r="D1322" s="33">
        <f t="shared" si="142"/>
        <v>41133.333333333336</v>
      </c>
      <c r="E1322" s="37">
        <f t="shared" si="143"/>
        <v>8</v>
      </c>
      <c r="F1322" s="33">
        <f t="shared" si="144"/>
        <v>41133.375</v>
      </c>
      <c r="G1322" s="39" t="s">
        <v>16</v>
      </c>
      <c r="H1322" s="57">
        <f t="shared" si="146"/>
        <v>1</v>
      </c>
      <c r="I1322" s="66">
        <v>2.19</v>
      </c>
      <c r="J1322" s="66">
        <v>75.400000000000006</v>
      </c>
      <c r="K1322" s="39">
        <v>1</v>
      </c>
      <c r="L1322" s="39">
        <v>2</v>
      </c>
      <c r="M1322" s="39">
        <f>VLOOKUP(L1322,'Stratification Schemes'!$J$2:$L$3,2,TRUE)</f>
        <v>9.59</v>
      </c>
      <c r="N1322" s="39">
        <f>VLOOKUP(L1322,'Stratification Schemes'!$J$2:$L$3,3,TRUE)</f>
        <v>10.42</v>
      </c>
      <c r="O1322" s="39">
        <f t="shared" si="145"/>
        <v>2</v>
      </c>
      <c r="P1322" s="39" t="s">
        <v>38</v>
      </c>
    </row>
    <row r="1323" spans="1:19" x14ac:dyDescent="0.25">
      <c r="A1323" s="59">
        <v>41133</v>
      </c>
      <c r="B1323" s="2">
        <v>0.42413194444444446</v>
      </c>
      <c r="C1323" s="33">
        <f t="shared" si="147"/>
        <v>41133.424131944441</v>
      </c>
      <c r="D1323" s="33">
        <f t="shared" si="142"/>
        <v>41133.416666666664</v>
      </c>
      <c r="E1323" s="37">
        <f t="shared" si="143"/>
        <v>10</v>
      </c>
      <c r="F1323" s="33">
        <f t="shared" si="144"/>
        <v>41133.375</v>
      </c>
      <c r="G1323" s="39" t="s">
        <v>16</v>
      </c>
      <c r="H1323" s="57">
        <f t="shared" si="146"/>
        <v>1</v>
      </c>
      <c r="I1323" s="66">
        <v>2.2400000000000002</v>
      </c>
      <c r="J1323" s="66">
        <v>103.6</v>
      </c>
      <c r="K1323" s="39">
        <v>1</v>
      </c>
      <c r="L1323" s="39">
        <v>2</v>
      </c>
      <c r="M1323" s="39">
        <f>VLOOKUP(L1323,'Stratification Schemes'!$J$2:$L$3,2,TRUE)</f>
        <v>9.59</v>
      </c>
      <c r="N1323" s="39">
        <f>VLOOKUP(L1323,'Stratification Schemes'!$J$2:$L$3,3,TRUE)</f>
        <v>10.42</v>
      </c>
      <c r="O1323" s="39">
        <f t="shared" si="145"/>
        <v>2</v>
      </c>
      <c r="P1323" s="39" t="s">
        <v>38</v>
      </c>
      <c r="Q1323" s="85"/>
      <c r="R1323" s="85"/>
      <c r="S1323" s="83"/>
    </row>
    <row r="1324" spans="1:19" x14ac:dyDescent="0.25">
      <c r="A1324" s="59">
        <v>41133</v>
      </c>
      <c r="B1324" s="2">
        <v>0.42517361111111113</v>
      </c>
      <c r="C1324" s="33">
        <f t="shared" si="147"/>
        <v>41133.425173611111</v>
      </c>
      <c r="D1324" s="33">
        <f t="shared" si="142"/>
        <v>41133.416666666664</v>
      </c>
      <c r="E1324" s="37">
        <f t="shared" si="143"/>
        <v>10</v>
      </c>
      <c r="F1324" s="33">
        <f t="shared" si="144"/>
        <v>41133.375</v>
      </c>
      <c r="G1324" s="39" t="s">
        <v>16</v>
      </c>
      <c r="H1324" s="57">
        <f t="shared" si="146"/>
        <v>1</v>
      </c>
      <c r="I1324" s="66">
        <v>2.52</v>
      </c>
      <c r="J1324" s="66">
        <v>77.3</v>
      </c>
      <c r="K1324" s="39">
        <v>1</v>
      </c>
      <c r="L1324" s="39">
        <v>2</v>
      </c>
      <c r="M1324" s="39">
        <f>VLOOKUP(L1324,'Stratification Schemes'!$J$2:$L$3,2,TRUE)</f>
        <v>9.59</v>
      </c>
      <c r="N1324" s="39">
        <f>VLOOKUP(L1324,'Stratification Schemes'!$J$2:$L$3,3,TRUE)</f>
        <v>10.42</v>
      </c>
      <c r="O1324" s="39">
        <f t="shared" si="145"/>
        <v>2</v>
      </c>
      <c r="P1324" s="39" t="s">
        <v>38</v>
      </c>
    </row>
    <row r="1325" spans="1:19" x14ac:dyDescent="0.25">
      <c r="A1325" s="59">
        <v>41133</v>
      </c>
      <c r="B1325" s="2">
        <v>0.50263888888888886</v>
      </c>
      <c r="C1325" s="33">
        <f t="shared" si="147"/>
        <v>41133.502638888887</v>
      </c>
      <c r="D1325" s="33">
        <f t="shared" si="142"/>
        <v>41133.5</v>
      </c>
      <c r="E1325" s="37">
        <f t="shared" si="143"/>
        <v>12</v>
      </c>
      <c r="F1325" s="33">
        <f t="shared" si="144"/>
        <v>41133.5</v>
      </c>
      <c r="G1325" s="39" t="s">
        <v>16</v>
      </c>
      <c r="H1325" s="57">
        <f t="shared" si="146"/>
        <v>1</v>
      </c>
      <c r="I1325" s="66">
        <v>3.67</v>
      </c>
      <c r="J1325" s="66">
        <v>89.6</v>
      </c>
      <c r="K1325" s="39">
        <v>1</v>
      </c>
      <c r="L1325" s="39">
        <v>2</v>
      </c>
      <c r="M1325" s="39">
        <f>VLOOKUP(L1325,'Stratification Schemes'!$J$2:$L$3,2,TRUE)</f>
        <v>9.59</v>
      </c>
      <c r="N1325" s="39">
        <f>VLOOKUP(L1325,'Stratification Schemes'!$J$2:$L$3,3,TRUE)</f>
        <v>10.42</v>
      </c>
      <c r="O1325" s="39">
        <f t="shared" si="145"/>
        <v>2</v>
      </c>
      <c r="P1325" s="39" t="s">
        <v>38</v>
      </c>
    </row>
    <row r="1326" spans="1:19" x14ac:dyDescent="0.25">
      <c r="A1326" s="59">
        <v>41133</v>
      </c>
      <c r="B1326" s="2">
        <v>0.58755787037037044</v>
      </c>
      <c r="C1326" s="33">
        <f t="shared" si="147"/>
        <v>41133.587557870371</v>
      </c>
      <c r="D1326" s="33">
        <f t="shared" si="142"/>
        <v>41133.583333333336</v>
      </c>
      <c r="E1326" s="37">
        <f t="shared" si="143"/>
        <v>14</v>
      </c>
      <c r="F1326" s="33">
        <f t="shared" si="144"/>
        <v>41133.625</v>
      </c>
      <c r="G1326" s="39" t="s">
        <v>16</v>
      </c>
      <c r="H1326" s="57">
        <f t="shared" si="146"/>
        <v>1</v>
      </c>
      <c r="I1326" s="66">
        <v>1.49</v>
      </c>
      <c r="J1326" s="66">
        <v>84.2</v>
      </c>
      <c r="K1326" s="39">
        <v>1</v>
      </c>
      <c r="L1326" s="39">
        <v>2</v>
      </c>
      <c r="M1326" s="39">
        <f>VLOOKUP(L1326,'Stratification Schemes'!$J$2:$L$3,2,TRUE)</f>
        <v>9.59</v>
      </c>
      <c r="N1326" s="39">
        <f>VLOOKUP(L1326,'Stratification Schemes'!$J$2:$L$3,3,TRUE)</f>
        <v>10.42</v>
      </c>
      <c r="O1326" s="39">
        <f t="shared" si="145"/>
        <v>2</v>
      </c>
      <c r="P1326" s="39" t="s">
        <v>38</v>
      </c>
    </row>
    <row r="1327" spans="1:19" x14ac:dyDescent="0.25">
      <c r="A1327" s="59">
        <v>41133</v>
      </c>
      <c r="B1327" s="2">
        <v>0.64792824074074074</v>
      </c>
      <c r="C1327" s="33">
        <f t="shared" si="147"/>
        <v>41133.647928240738</v>
      </c>
      <c r="D1327" s="33">
        <f t="shared" si="142"/>
        <v>41133.625</v>
      </c>
      <c r="E1327" s="37">
        <f t="shared" si="143"/>
        <v>15</v>
      </c>
      <c r="F1327" s="33">
        <f t="shared" si="144"/>
        <v>41133.625</v>
      </c>
      <c r="G1327" s="39" t="s">
        <v>16</v>
      </c>
      <c r="H1327" s="57">
        <f t="shared" si="146"/>
        <v>1</v>
      </c>
      <c r="I1327" s="66">
        <v>2.87</v>
      </c>
      <c r="J1327" s="66">
        <v>75.599999999999994</v>
      </c>
      <c r="K1327" s="39">
        <v>1</v>
      </c>
      <c r="L1327" s="39">
        <v>2</v>
      </c>
      <c r="M1327" s="39">
        <f>VLOOKUP(L1327,'Stratification Schemes'!$J$2:$L$3,2,TRUE)</f>
        <v>9.59</v>
      </c>
      <c r="N1327" s="39">
        <f>VLOOKUP(L1327,'Stratification Schemes'!$J$2:$L$3,3,TRUE)</f>
        <v>10.42</v>
      </c>
      <c r="O1327" s="39">
        <f t="shared" si="145"/>
        <v>2</v>
      </c>
      <c r="P1327" s="39" t="s">
        <v>38</v>
      </c>
    </row>
    <row r="1328" spans="1:19" x14ac:dyDescent="0.25">
      <c r="A1328" s="59">
        <v>41133</v>
      </c>
      <c r="B1328" s="2">
        <v>0.64981481481481485</v>
      </c>
      <c r="C1328" s="33">
        <f t="shared" si="147"/>
        <v>41133.649814814817</v>
      </c>
      <c r="D1328" s="33">
        <f t="shared" si="142"/>
        <v>41133.625</v>
      </c>
      <c r="E1328" s="37">
        <f t="shared" si="143"/>
        <v>15</v>
      </c>
      <c r="F1328" s="33">
        <f t="shared" si="144"/>
        <v>41133.625</v>
      </c>
      <c r="G1328" s="39" t="s">
        <v>16</v>
      </c>
      <c r="H1328" s="57">
        <f t="shared" si="146"/>
        <v>1</v>
      </c>
      <c r="I1328" s="66">
        <v>1.99</v>
      </c>
      <c r="J1328" s="66">
        <v>79.8</v>
      </c>
      <c r="K1328" s="39">
        <v>1</v>
      </c>
      <c r="L1328" s="39">
        <v>2</v>
      </c>
      <c r="M1328" s="39">
        <f>VLOOKUP(L1328,'Stratification Schemes'!$J$2:$L$3,2,TRUE)</f>
        <v>9.59</v>
      </c>
      <c r="N1328" s="39">
        <f>VLOOKUP(L1328,'Stratification Schemes'!$J$2:$L$3,3,TRUE)</f>
        <v>10.42</v>
      </c>
      <c r="O1328" s="39">
        <f t="shared" si="145"/>
        <v>2</v>
      </c>
      <c r="P1328" s="39" t="s">
        <v>38</v>
      </c>
    </row>
    <row r="1329" spans="1:19" x14ac:dyDescent="0.25">
      <c r="A1329" s="59">
        <v>41133</v>
      </c>
      <c r="B1329" s="2">
        <v>0.71070601851851845</v>
      </c>
      <c r="C1329" s="33">
        <f t="shared" si="147"/>
        <v>41133.710706018515</v>
      </c>
      <c r="D1329" s="33">
        <f t="shared" si="142"/>
        <v>41133.708333333336</v>
      </c>
      <c r="E1329" s="37">
        <f t="shared" si="143"/>
        <v>17</v>
      </c>
      <c r="F1329" s="33">
        <f t="shared" si="144"/>
        <v>41133.75</v>
      </c>
      <c r="G1329" s="39" t="s">
        <v>16</v>
      </c>
      <c r="H1329" s="57">
        <f t="shared" si="146"/>
        <v>1</v>
      </c>
      <c r="I1329" s="66">
        <v>2.79</v>
      </c>
      <c r="J1329" s="66">
        <v>77.8</v>
      </c>
      <c r="K1329" s="39">
        <v>1</v>
      </c>
      <c r="L1329" s="39">
        <v>2</v>
      </c>
      <c r="M1329" s="39">
        <f>VLOOKUP(L1329,'Stratification Schemes'!$J$2:$L$3,2,TRUE)</f>
        <v>9.59</v>
      </c>
      <c r="N1329" s="39">
        <f>VLOOKUP(L1329,'Stratification Schemes'!$J$2:$L$3,3,TRUE)</f>
        <v>10.42</v>
      </c>
      <c r="O1329" s="39">
        <f t="shared" si="145"/>
        <v>2</v>
      </c>
      <c r="P1329" s="39" t="s">
        <v>38</v>
      </c>
    </row>
    <row r="1330" spans="1:19" x14ac:dyDescent="0.25">
      <c r="A1330" s="59">
        <v>41133</v>
      </c>
      <c r="B1330" s="2">
        <v>0.73560185185185178</v>
      </c>
      <c r="C1330" s="33">
        <f t="shared" si="147"/>
        <v>41133.735601851855</v>
      </c>
      <c r="D1330" s="33">
        <f t="shared" si="142"/>
        <v>41133.708333333336</v>
      </c>
      <c r="E1330" s="37">
        <f t="shared" si="143"/>
        <v>17</v>
      </c>
      <c r="F1330" s="33">
        <f t="shared" si="144"/>
        <v>41133.75</v>
      </c>
      <c r="G1330" s="39" t="s">
        <v>16</v>
      </c>
      <c r="H1330" s="57">
        <f t="shared" si="146"/>
        <v>1</v>
      </c>
      <c r="I1330" s="66">
        <v>5.39</v>
      </c>
      <c r="J1330" s="66">
        <v>57.6</v>
      </c>
      <c r="K1330" s="39">
        <v>1</v>
      </c>
      <c r="L1330" s="39">
        <v>2</v>
      </c>
      <c r="M1330" s="39">
        <f>VLOOKUP(L1330,'Stratification Schemes'!$J$2:$L$3,2,TRUE)</f>
        <v>9.59</v>
      </c>
      <c r="N1330" s="39">
        <f>VLOOKUP(L1330,'Stratification Schemes'!$J$2:$L$3,3,TRUE)</f>
        <v>10.42</v>
      </c>
      <c r="O1330" s="39">
        <f t="shared" si="145"/>
        <v>2</v>
      </c>
      <c r="P1330" s="39" t="s">
        <v>38</v>
      </c>
    </row>
    <row r="1331" spans="1:19" x14ac:dyDescent="0.25">
      <c r="A1331" s="59">
        <v>41133</v>
      </c>
      <c r="B1331" s="2">
        <v>0.73843749999999997</v>
      </c>
      <c r="C1331" s="33">
        <f t="shared" si="147"/>
        <v>41133.738437499997</v>
      </c>
      <c r="D1331" s="33">
        <f t="shared" si="142"/>
        <v>41133.708333333336</v>
      </c>
      <c r="E1331" s="37">
        <f t="shared" si="143"/>
        <v>17</v>
      </c>
      <c r="F1331" s="33">
        <f t="shared" si="144"/>
        <v>41133.75</v>
      </c>
      <c r="G1331" s="39" t="s">
        <v>16</v>
      </c>
      <c r="H1331" s="57">
        <f t="shared" si="146"/>
        <v>1</v>
      </c>
      <c r="I1331" s="66">
        <v>2.98</v>
      </c>
      <c r="J1331" s="66">
        <v>78.2</v>
      </c>
      <c r="K1331" s="39">
        <v>1</v>
      </c>
      <c r="L1331" s="39">
        <v>2</v>
      </c>
      <c r="M1331" s="39">
        <f>VLOOKUP(L1331,'Stratification Schemes'!$J$2:$L$3,2,TRUE)</f>
        <v>9.59</v>
      </c>
      <c r="N1331" s="39">
        <f>VLOOKUP(L1331,'Stratification Schemes'!$J$2:$L$3,3,TRUE)</f>
        <v>10.42</v>
      </c>
      <c r="O1331" s="39">
        <f t="shared" si="145"/>
        <v>2</v>
      </c>
      <c r="P1331" s="39" t="s">
        <v>38</v>
      </c>
    </row>
    <row r="1332" spans="1:19" x14ac:dyDescent="0.25">
      <c r="A1332" s="59">
        <v>41133</v>
      </c>
      <c r="B1332" s="2">
        <v>0.7731365740740741</v>
      </c>
      <c r="C1332" s="33">
        <f t="shared" si="147"/>
        <v>41133.773136574076</v>
      </c>
      <c r="D1332" s="33">
        <f t="shared" si="142"/>
        <v>41133.75</v>
      </c>
      <c r="E1332" s="37">
        <f t="shared" si="143"/>
        <v>18</v>
      </c>
      <c r="F1332" s="33">
        <f t="shared" si="144"/>
        <v>41133.75</v>
      </c>
      <c r="G1332" s="39" t="s">
        <v>16</v>
      </c>
      <c r="H1332" s="57">
        <f t="shared" si="146"/>
        <v>1</v>
      </c>
      <c r="I1332" s="66">
        <v>2.09</v>
      </c>
      <c r="J1332" s="66">
        <v>93</v>
      </c>
      <c r="K1332" s="39">
        <v>1</v>
      </c>
      <c r="L1332" s="39">
        <v>2</v>
      </c>
      <c r="M1332" s="39">
        <f>VLOOKUP(L1332,'Stratification Schemes'!$J$2:$L$3,2,TRUE)</f>
        <v>9.59</v>
      </c>
      <c r="N1332" s="39">
        <f>VLOOKUP(L1332,'Stratification Schemes'!$J$2:$L$3,3,TRUE)</f>
        <v>10.42</v>
      </c>
      <c r="O1332" s="39">
        <f t="shared" si="145"/>
        <v>2</v>
      </c>
      <c r="P1332" s="39" t="s">
        <v>38</v>
      </c>
    </row>
    <row r="1333" spans="1:19" x14ac:dyDescent="0.25">
      <c r="A1333" s="59">
        <v>41133</v>
      </c>
      <c r="B1333" s="2">
        <v>0.77577546296296296</v>
      </c>
      <c r="C1333" s="33">
        <f t="shared" si="147"/>
        <v>41133.775775462964</v>
      </c>
      <c r="D1333" s="33">
        <f t="shared" si="142"/>
        <v>41133.75</v>
      </c>
      <c r="E1333" s="37">
        <f t="shared" si="143"/>
        <v>18</v>
      </c>
      <c r="F1333" s="33">
        <f t="shared" si="144"/>
        <v>41133.75</v>
      </c>
      <c r="G1333" s="39" t="s">
        <v>16</v>
      </c>
      <c r="H1333" s="57">
        <f t="shared" si="146"/>
        <v>1</v>
      </c>
      <c r="I1333" s="66">
        <v>2.2799999999999998</v>
      </c>
      <c r="J1333" s="66">
        <v>80.3</v>
      </c>
      <c r="K1333" s="39">
        <v>1</v>
      </c>
      <c r="L1333" s="39">
        <v>2</v>
      </c>
      <c r="M1333" s="39">
        <f>VLOOKUP(L1333,'Stratification Schemes'!$J$2:$L$3,2,TRUE)</f>
        <v>9.59</v>
      </c>
      <c r="N1333" s="39">
        <f>VLOOKUP(L1333,'Stratification Schemes'!$J$2:$L$3,3,TRUE)</f>
        <v>10.42</v>
      </c>
      <c r="O1333" s="39">
        <f t="shared" si="145"/>
        <v>2</v>
      </c>
      <c r="P1333" s="39" t="s">
        <v>38</v>
      </c>
    </row>
    <row r="1334" spans="1:19" x14ac:dyDescent="0.25">
      <c r="A1334" s="59">
        <v>41133</v>
      </c>
      <c r="B1334" s="2">
        <v>0.79298611111111106</v>
      </c>
      <c r="C1334" s="33">
        <f t="shared" si="147"/>
        <v>41133.792986111112</v>
      </c>
      <c r="D1334" s="33">
        <f t="shared" si="142"/>
        <v>41133.791666666664</v>
      </c>
      <c r="E1334" s="37">
        <f t="shared" si="143"/>
        <v>19</v>
      </c>
      <c r="F1334" s="33">
        <f t="shared" si="144"/>
        <v>41133.75</v>
      </c>
      <c r="G1334" s="39" t="s">
        <v>16</v>
      </c>
      <c r="H1334" s="57">
        <f t="shared" si="146"/>
        <v>1</v>
      </c>
      <c r="I1334" s="66">
        <v>1.91</v>
      </c>
      <c r="J1334" s="66">
        <v>87.4</v>
      </c>
      <c r="K1334" s="39">
        <v>1</v>
      </c>
      <c r="L1334" s="39">
        <v>2</v>
      </c>
      <c r="M1334" s="39">
        <f>VLOOKUP(L1334,'Stratification Schemes'!$J$2:$L$3,2,TRUE)</f>
        <v>9.59</v>
      </c>
      <c r="N1334" s="39">
        <f>VLOOKUP(L1334,'Stratification Schemes'!$J$2:$L$3,3,TRUE)</f>
        <v>10.42</v>
      </c>
      <c r="O1334" s="39">
        <f t="shared" si="145"/>
        <v>2</v>
      </c>
      <c r="P1334" s="39" t="s">
        <v>38</v>
      </c>
    </row>
    <row r="1335" spans="1:19" x14ac:dyDescent="0.25">
      <c r="A1335" s="59">
        <v>41133</v>
      </c>
      <c r="B1335" s="2">
        <v>0.81930555555555562</v>
      </c>
      <c r="C1335" s="33">
        <f t="shared" si="147"/>
        <v>41133.819305555553</v>
      </c>
      <c r="D1335" s="33">
        <f t="shared" si="142"/>
        <v>41133.791666666664</v>
      </c>
      <c r="E1335" s="37">
        <f t="shared" si="143"/>
        <v>19</v>
      </c>
      <c r="F1335" s="33">
        <f t="shared" si="144"/>
        <v>41133.875</v>
      </c>
      <c r="G1335" s="39" t="s">
        <v>16</v>
      </c>
      <c r="H1335" s="57">
        <f t="shared" si="146"/>
        <v>1</v>
      </c>
      <c r="I1335" s="66">
        <v>3.6</v>
      </c>
      <c r="J1335" s="66">
        <v>88.7</v>
      </c>
      <c r="K1335" s="39">
        <v>1</v>
      </c>
      <c r="L1335" s="39">
        <v>2</v>
      </c>
      <c r="M1335" s="39">
        <f>VLOOKUP(L1335,'Stratification Schemes'!$J$2:$L$3,2,TRUE)</f>
        <v>9.59</v>
      </c>
      <c r="N1335" s="39">
        <f>VLOOKUP(L1335,'Stratification Schemes'!$J$2:$L$3,3,TRUE)</f>
        <v>10.42</v>
      </c>
      <c r="O1335" s="39">
        <f t="shared" si="145"/>
        <v>2</v>
      </c>
      <c r="P1335" s="39" t="s">
        <v>38</v>
      </c>
    </row>
    <row r="1336" spans="1:19" x14ac:dyDescent="0.25">
      <c r="A1336" s="59">
        <v>41133</v>
      </c>
      <c r="B1336" s="2">
        <v>0.82178240740740749</v>
      </c>
      <c r="C1336" s="33">
        <f t="shared" si="147"/>
        <v>41133.821782407409</v>
      </c>
      <c r="D1336" s="33">
        <f t="shared" si="142"/>
        <v>41133.791666666664</v>
      </c>
      <c r="E1336" s="37">
        <f t="shared" si="143"/>
        <v>19</v>
      </c>
      <c r="F1336" s="33">
        <f t="shared" si="144"/>
        <v>41133.875</v>
      </c>
      <c r="G1336" s="39" t="s">
        <v>16</v>
      </c>
      <c r="H1336" s="57">
        <f t="shared" si="146"/>
        <v>1</v>
      </c>
      <c r="I1336" s="66">
        <v>5.66</v>
      </c>
      <c r="J1336" s="66">
        <v>61.5</v>
      </c>
      <c r="K1336" s="39">
        <v>1</v>
      </c>
      <c r="L1336" s="39">
        <v>2</v>
      </c>
      <c r="M1336" s="39">
        <f>VLOOKUP(L1336,'Stratification Schemes'!$J$2:$L$3,2,TRUE)</f>
        <v>9.59</v>
      </c>
      <c r="N1336" s="39">
        <f>VLOOKUP(L1336,'Stratification Schemes'!$J$2:$L$3,3,TRUE)</f>
        <v>10.42</v>
      </c>
      <c r="O1336" s="39">
        <f t="shared" si="145"/>
        <v>2</v>
      </c>
      <c r="P1336" s="39" t="s">
        <v>38</v>
      </c>
    </row>
    <row r="1337" spans="1:19" x14ac:dyDescent="0.25">
      <c r="A1337" s="59">
        <v>41133</v>
      </c>
      <c r="B1337" s="2">
        <v>0.85424768518518512</v>
      </c>
      <c r="C1337" s="33">
        <f t="shared" si="147"/>
        <v>41133.854247685187</v>
      </c>
      <c r="D1337" s="33">
        <f t="shared" si="142"/>
        <v>41133.833333333336</v>
      </c>
      <c r="E1337" s="37">
        <f t="shared" si="143"/>
        <v>20</v>
      </c>
      <c r="F1337" s="33">
        <f t="shared" si="144"/>
        <v>41133.875</v>
      </c>
      <c r="G1337" s="39" t="s">
        <v>16</v>
      </c>
      <c r="H1337" s="57">
        <f t="shared" si="146"/>
        <v>1</v>
      </c>
      <c r="I1337" s="66">
        <v>2.34</v>
      </c>
      <c r="J1337" s="66">
        <v>72.3</v>
      </c>
      <c r="K1337" s="39">
        <v>1</v>
      </c>
      <c r="L1337" s="39">
        <v>2</v>
      </c>
      <c r="M1337" s="39">
        <f>VLOOKUP(L1337,'Stratification Schemes'!$J$2:$L$3,2,TRUE)</f>
        <v>9.59</v>
      </c>
      <c r="N1337" s="39">
        <f>VLOOKUP(L1337,'Stratification Schemes'!$J$2:$L$3,3,TRUE)</f>
        <v>10.42</v>
      </c>
      <c r="O1337" s="39">
        <f t="shared" si="145"/>
        <v>2</v>
      </c>
      <c r="P1337" s="39" t="s">
        <v>38</v>
      </c>
    </row>
    <row r="1338" spans="1:19" x14ac:dyDescent="0.25">
      <c r="A1338" s="59">
        <v>41133</v>
      </c>
      <c r="B1338" s="2">
        <v>0.8577893518518519</v>
      </c>
      <c r="C1338" s="33">
        <f t="shared" si="147"/>
        <v>41133.857789351852</v>
      </c>
      <c r="D1338" s="33">
        <f t="shared" si="142"/>
        <v>41133.833333333336</v>
      </c>
      <c r="E1338" s="37">
        <f t="shared" si="143"/>
        <v>20</v>
      </c>
      <c r="F1338" s="33">
        <f t="shared" si="144"/>
        <v>41133.875</v>
      </c>
      <c r="G1338" s="39" t="s">
        <v>16</v>
      </c>
      <c r="H1338" s="57">
        <f t="shared" si="146"/>
        <v>1</v>
      </c>
      <c r="I1338" s="66">
        <v>3.59</v>
      </c>
      <c r="J1338" s="66">
        <v>92.3</v>
      </c>
      <c r="K1338" s="39">
        <v>1</v>
      </c>
      <c r="L1338" s="39">
        <v>2</v>
      </c>
      <c r="M1338" s="39">
        <f>VLOOKUP(L1338,'Stratification Schemes'!$J$2:$L$3,2,TRUE)</f>
        <v>9.59</v>
      </c>
      <c r="N1338" s="39">
        <f>VLOOKUP(L1338,'Stratification Schemes'!$J$2:$L$3,3,TRUE)</f>
        <v>10.42</v>
      </c>
      <c r="O1338" s="39">
        <f t="shared" si="145"/>
        <v>2</v>
      </c>
      <c r="P1338" s="39" t="s">
        <v>38</v>
      </c>
    </row>
    <row r="1339" spans="1:19" x14ac:dyDescent="0.25">
      <c r="A1339" s="59">
        <v>41133</v>
      </c>
      <c r="B1339" s="2">
        <v>0.86105324074074074</v>
      </c>
      <c r="C1339" s="33">
        <f t="shared" si="147"/>
        <v>41133.86105324074</v>
      </c>
      <c r="D1339" s="33">
        <f t="shared" si="142"/>
        <v>41133.833333333336</v>
      </c>
      <c r="E1339" s="37">
        <f t="shared" si="143"/>
        <v>20</v>
      </c>
      <c r="F1339" s="33">
        <f t="shared" si="144"/>
        <v>41133.875</v>
      </c>
      <c r="G1339" s="39" t="s">
        <v>16</v>
      </c>
      <c r="H1339" s="57">
        <f t="shared" si="146"/>
        <v>1</v>
      </c>
      <c r="I1339" s="66">
        <v>1.5</v>
      </c>
      <c r="J1339" s="66">
        <v>90.6</v>
      </c>
      <c r="K1339" s="39">
        <v>1</v>
      </c>
      <c r="L1339" s="39">
        <v>2</v>
      </c>
      <c r="M1339" s="39">
        <f>VLOOKUP(L1339,'Stratification Schemes'!$J$2:$L$3,2,TRUE)</f>
        <v>9.59</v>
      </c>
      <c r="N1339" s="39">
        <f>VLOOKUP(L1339,'Stratification Schemes'!$J$2:$L$3,3,TRUE)</f>
        <v>10.42</v>
      </c>
      <c r="O1339" s="39">
        <f t="shared" si="145"/>
        <v>2</v>
      </c>
      <c r="P1339" s="39" t="s">
        <v>38</v>
      </c>
    </row>
    <row r="1340" spans="1:19" x14ac:dyDescent="0.25">
      <c r="A1340" s="59">
        <v>41133</v>
      </c>
      <c r="B1340" s="2">
        <v>0.9044212962962962</v>
      </c>
      <c r="C1340" s="33">
        <f t="shared" si="147"/>
        <v>41133.904421296298</v>
      </c>
      <c r="D1340" s="33">
        <f t="shared" si="142"/>
        <v>41133.875</v>
      </c>
      <c r="E1340" s="37">
        <f t="shared" si="143"/>
        <v>21</v>
      </c>
      <c r="F1340" s="33">
        <f t="shared" si="144"/>
        <v>41133.875</v>
      </c>
      <c r="G1340" s="39" t="s">
        <v>16</v>
      </c>
      <c r="H1340" s="57">
        <f t="shared" si="146"/>
        <v>1</v>
      </c>
      <c r="I1340" s="66">
        <v>1.71</v>
      </c>
      <c r="J1340" s="66">
        <v>88</v>
      </c>
      <c r="K1340" s="39">
        <v>1</v>
      </c>
      <c r="L1340" s="39">
        <v>2</v>
      </c>
      <c r="M1340" s="39">
        <f>VLOOKUP(L1340,'Stratification Schemes'!$J$2:$L$3,2,TRUE)</f>
        <v>9.59</v>
      </c>
      <c r="N1340" s="39">
        <f>VLOOKUP(L1340,'Stratification Schemes'!$J$2:$L$3,3,TRUE)</f>
        <v>10.42</v>
      </c>
      <c r="O1340" s="39">
        <f t="shared" si="145"/>
        <v>2</v>
      </c>
      <c r="P1340" s="39" t="s">
        <v>38</v>
      </c>
    </row>
    <row r="1341" spans="1:19" x14ac:dyDescent="0.25">
      <c r="A1341" s="59">
        <v>41133</v>
      </c>
      <c r="B1341" s="2">
        <v>0.94356481481481491</v>
      </c>
      <c r="C1341" s="33">
        <f t="shared" si="147"/>
        <v>41133.943564814814</v>
      </c>
      <c r="D1341" s="33">
        <f t="shared" si="142"/>
        <v>41133.916666666664</v>
      </c>
      <c r="E1341" s="37">
        <f t="shared" si="143"/>
        <v>22</v>
      </c>
      <c r="F1341" s="33">
        <f t="shared" si="144"/>
        <v>41134</v>
      </c>
      <c r="G1341" s="39" t="s">
        <v>16</v>
      </c>
      <c r="H1341" s="57">
        <f t="shared" si="146"/>
        <v>1</v>
      </c>
      <c r="I1341" s="66">
        <v>2.71</v>
      </c>
      <c r="J1341" s="66">
        <v>71.7</v>
      </c>
      <c r="K1341" s="39">
        <v>1</v>
      </c>
      <c r="L1341" s="39">
        <v>2</v>
      </c>
      <c r="M1341" s="39">
        <f>VLOOKUP(L1341,'Stratification Schemes'!$J$2:$L$3,2,TRUE)</f>
        <v>9.59</v>
      </c>
      <c r="N1341" s="39">
        <f>VLOOKUP(L1341,'Stratification Schemes'!$J$2:$L$3,3,TRUE)</f>
        <v>10.42</v>
      </c>
      <c r="O1341" s="39">
        <f t="shared" si="145"/>
        <v>2</v>
      </c>
      <c r="P1341" s="39" t="s">
        <v>38</v>
      </c>
    </row>
    <row r="1342" spans="1:19" x14ac:dyDescent="0.25">
      <c r="A1342" s="59">
        <v>41133</v>
      </c>
      <c r="B1342" s="2">
        <v>0.9587268518518518</v>
      </c>
      <c r="C1342" s="33">
        <f t="shared" si="147"/>
        <v>41133.958726851852</v>
      </c>
      <c r="D1342" s="33">
        <f t="shared" si="142"/>
        <v>41133.958333333336</v>
      </c>
      <c r="E1342" s="37">
        <f t="shared" si="143"/>
        <v>23</v>
      </c>
      <c r="F1342" s="33">
        <f t="shared" si="144"/>
        <v>41134</v>
      </c>
      <c r="G1342" s="39" t="s">
        <v>16</v>
      </c>
      <c r="H1342" s="57">
        <f t="shared" si="146"/>
        <v>1</v>
      </c>
      <c r="I1342" s="66">
        <v>2.2000000000000002</v>
      </c>
      <c r="J1342" s="66">
        <v>98.5</v>
      </c>
      <c r="K1342" s="39">
        <v>1</v>
      </c>
      <c r="L1342" s="39">
        <v>2</v>
      </c>
      <c r="M1342" s="39">
        <f>VLOOKUP(L1342,'Stratification Schemes'!$J$2:$L$3,2,TRUE)</f>
        <v>9.59</v>
      </c>
      <c r="N1342" s="39">
        <f>VLOOKUP(L1342,'Stratification Schemes'!$J$2:$L$3,3,TRUE)</f>
        <v>10.42</v>
      </c>
      <c r="O1342" s="39">
        <f t="shared" si="145"/>
        <v>2</v>
      </c>
      <c r="P1342" s="39" t="s">
        <v>38</v>
      </c>
      <c r="Q1342"/>
      <c r="R1342"/>
      <c r="S1342"/>
    </row>
    <row r="1343" spans="1:19" x14ac:dyDescent="0.25">
      <c r="A1343" s="59">
        <v>41133</v>
      </c>
      <c r="B1343" s="2">
        <v>0.9886921296296296</v>
      </c>
      <c r="C1343" s="33">
        <f t="shared" si="147"/>
        <v>41133.988692129627</v>
      </c>
      <c r="D1343" s="33">
        <f t="shared" si="142"/>
        <v>41133.958333333336</v>
      </c>
      <c r="E1343" s="37">
        <f t="shared" si="143"/>
        <v>23</v>
      </c>
      <c r="F1343" s="33">
        <f t="shared" si="144"/>
        <v>41134</v>
      </c>
      <c r="G1343" s="39" t="s">
        <v>16</v>
      </c>
      <c r="H1343" s="57">
        <f t="shared" si="146"/>
        <v>1</v>
      </c>
      <c r="I1343" s="66">
        <v>2.04</v>
      </c>
      <c r="J1343" s="66">
        <v>68.8</v>
      </c>
      <c r="K1343" s="39">
        <v>1</v>
      </c>
      <c r="L1343" s="39">
        <v>2</v>
      </c>
      <c r="M1343" s="39">
        <f>VLOOKUP(L1343,'Stratification Schemes'!$J$2:$L$3,2,TRUE)</f>
        <v>9.59</v>
      </c>
      <c r="N1343" s="39">
        <f>VLOOKUP(L1343,'Stratification Schemes'!$J$2:$L$3,3,TRUE)</f>
        <v>10.42</v>
      </c>
      <c r="O1343" s="39">
        <f t="shared" si="145"/>
        <v>2</v>
      </c>
      <c r="P1343" s="39" t="s">
        <v>38</v>
      </c>
    </row>
    <row r="1344" spans="1:19" x14ac:dyDescent="0.25">
      <c r="A1344" s="59">
        <v>41134</v>
      </c>
      <c r="B1344" s="2">
        <v>2.5983796296296297E-2</v>
      </c>
      <c r="C1344" s="33">
        <f t="shared" si="147"/>
        <v>41134.025983796295</v>
      </c>
      <c r="D1344" s="33">
        <f t="shared" si="142"/>
        <v>41134</v>
      </c>
      <c r="E1344" s="37">
        <f t="shared" si="143"/>
        <v>0</v>
      </c>
      <c r="F1344" s="33">
        <f t="shared" si="144"/>
        <v>41134</v>
      </c>
      <c r="G1344" s="39" t="s">
        <v>16</v>
      </c>
      <c r="H1344" s="57">
        <f t="shared" si="146"/>
        <v>1</v>
      </c>
      <c r="I1344" s="66">
        <v>3.64</v>
      </c>
      <c r="J1344" s="66">
        <v>64.400000000000006</v>
      </c>
      <c r="K1344" s="39">
        <v>1</v>
      </c>
      <c r="L1344" s="39">
        <v>2</v>
      </c>
      <c r="M1344" s="39">
        <f>VLOOKUP(L1344,'Stratification Schemes'!$J$2:$L$3,2,TRUE)</f>
        <v>9.59</v>
      </c>
      <c r="N1344" s="39">
        <f>VLOOKUP(L1344,'Stratification Schemes'!$J$2:$L$3,3,TRUE)</f>
        <v>10.42</v>
      </c>
      <c r="O1344" s="39">
        <f t="shared" si="145"/>
        <v>2</v>
      </c>
      <c r="P1344" s="39" t="s">
        <v>38</v>
      </c>
    </row>
    <row r="1345" spans="1:16" x14ac:dyDescent="0.25">
      <c r="A1345" s="59">
        <v>41134</v>
      </c>
      <c r="B1345" s="2">
        <v>4.594907407407408E-2</v>
      </c>
      <c r="C1345" s="33">
        <f t="shared" si="147"/>
        <v>41134.045949074076</v>
      </c>
      <c r="D1345" s="33">
        <f t="shared" si="142"/>
        <v>41134.041666666664</v>
      </c>
      <c r="E1345" s="37">
        <f t="shared" si="143"/>
        <v>1</v>
      </c>
      <c r="F1345" s="33">
        <f t="shared" si="144"/>
        <v>41134</v>
      </c>
      <c r="G1345" s="39" t="s">
        <v>16</v>
      </c>
      <c r="H1345" s="57">
        <f t="shared" si="146"/>
        <v>1</v>
      </c>
      <c r="I1345" s="66">
        <v>2.69</v>
      </c>
      <c r="J1345" s="66">
        <v>87.1</v>
      </c>
      <c r="K1345" s="39">
        <v>1</v>
      </c>
      <c r="L1345" s="39">
        <v>2</v>
      </c>
      <c r="M1345" s="39">
        <f>VLOOKUP(L1345,'Stratification Schemes'!$J$2:$L$3,2,TRUE)</f>
        <v>9.59</v>
      </c>
      <c r="N1345" s="39">
        <f>VLOOKUP(L1345,'Stratification Schemes'!$J$2:$L$3,3,TRUE)</f>
        <v>10.42</v>
      </c>
      <c r="O1345" s="39">
        <f t="shared" si="145"/>
        <v>2</v>
      </c>
      <c r="P1345" s="39" t="s">
        <v>38</v>
      </c>
    </row>
    <row r="1346" spans="1:16" x14ac:dyDescent="0.25">
      <c r="A1346" s="59">
        <v>41134</v>
      </c>
      <c r="B1346" s="2">
        <v>0.19730324074074077</v>
      </c>
      <c r="C1346" s="33">
        <f t="shared" si="147"/>
        <v>41134.19730324074</v>
      </c>
      <c r="D1346" s="33">
        <f t="shared" ref="D1346:D1409" si="148">A1346+(1/24)*E1346</f>
        <v>41134.166666666664</v>
      </c>
      <c r="E1346" s="37">
        <f t="shared" ref="E1346:E1409" si="149">VALUE(TEXT(C1346,"hh"))</f>
        <v>4</v>
      </c>
      <c r="F1346" s="33">
        <f t="shared" ref="F1346:F1409" si="150">MROUND(C1346,0.125)</f>
        <v>41134.25</v>
      </c>
      <c r="G1346" s="39" t="s">
        <v>16</v>
      </c>
      <c r="H1346" s="57">
        <f t="shared" si="146"/>
        <v>1</v>
      </c>
      <c r="I1346" s="66">
        <v>2.1</v>
      </c>
      <c r="J1346" s="66">
        <v>85.4</v>
      </c>
      <c r="K1346" s="39">
        <v>1</v>
      </c>
      <c r="L1346" s="39">
        <v>2</v>
      </c>
      <c r="M1346" s="39">
        <f>VLOOKUP(L1346,'Stratification Schemes'!$J$2:$L$3,2,TRUE)</f>
        <v>9.59</v>
      </c>
      <c r="N1346" s="39">
        <f>VLOOKUP(L1346,'Stratification Schemes'!$J$2:$L$3,3,TRUE)</f>
        <v>10.42</v>
      </c>
      <c r="O1346" s="39">
        <f t="shared" ref="O1346:O1409" si="151">IF(AND(I1346&gt;M1346,I1346&lt;N1346),1*H1346,2*H1346)</f>
        <v>2</v>
      </c>
      <c r="P1346" s="39" t="s">
        <v>38</v>
      </c>
    </row>
    <row r="1347" spans="1:16" x14ac:dyDescent="0.25">
      <c r="A1347" s="59">
        <v>41134</v>
      </c>
      <c r="B1347" s="2">
        <v>0.20979166666666668</v>
      </c>
      <c r="C1347" s="33">
        <f t="shared" si="147"/>
        <v>41134.209791666668</v>
      </c>
      <c r="D1347" s="33">
        <f t="shared" si="148"/>
        <v>41134.208333333336</v>
      </c>
      <c r="E1347" s="37">
        <f t="shared" si="149"/>
        <v>5</v>
      </c>
      <c r="F1347" s="33">
        <f t="shared" si="150"/>
        <v>41134.25</v>
      </c>
      <c r="G1347" s="39" t="s">
        <v>16</v>
      </c>
      <c r="H1347" s="57">
        <f t="shared" ref="H1347:H1410" si="152">IF(G1347="Up", 1, -1)</f>
        <v>1</v>
      </c>
      <c r="I1347" s="66">
        <v>2.81</v>
      </c>
      <c r="J1347" s="66">
        <v>65.2</v>
      </c>
      <c r="K1347" s="39">
        <v>1</v>
      </c>
      <c r="L1347" s="39">
        <v>2</v>
      </c>
      <c r="M1347" s="39">
        <f>VLOOKUP(L1347,'Stratification Schemes'!$J$2:$L$3,2,TRUE)</f>
        <v>9.59</v>
      </c>
      <c r="N1347" s="39">
        <f>VLOOKUP(L1347,'Stratification Schemes'!$J$2:$L$3,3,TRUE)</f>
        <v>10.42</v>
      </c>
      <c r="O1347" s="39">
        <f t="shared" si="151"/>
        <v>2</v>
      </c>
      <c r="P1347" s="39" t="s">
        <v>38</v>
      </c>
    </row>
    <row r="1348" spans="1:16" x14ac:dyDescent="0.25">
      <c r="A1348" s="59">
        <v>41134</v>
      </c>
      <c r="B1348" s="2">
        <v>0.29172453703703705</v>
      </c>
      <c r="C1348" s="33">
        <f t="shared" si="147"/>
        <v>41134.291724537034</v>
      </c>
      <c r="D1348" s="33">
        <f t="shared" si="148"/>
        <v>41134.291666666664</v>
      </c>
      <c r="E1348" s="37">
        <f t="shared" si="149"/>
        <v>7</v>
      </c>
      <c r="F1348" s="33">
        <f t="shared" si="150"/>
        <v>41134.25</v>
      </c>
      <c r="G1348" s="39" t="s">
        <v>16</v>
      </c>
      <c r="H1348" s="57">
        <f t="shared" si="152"/>
        <v>1</v>
      </c>
      <c r="I1348" s="66">
        <v>1.84</v>
      </c>
      <c r="J1348" s="66">
        <v>70.3</v>
      </c>
      <c r="K1348" s="39">
        <v>1</v>
      </c>
      <c r="L1348" s="39">
        <v>2</v>
      </c>
      <c r="M1348" s="39">
        <f>VLOOKUP(L1348,'Stratification Schemes'!$J$2:$L$3,2,TRUE)</f>
        <v>9.59</v>
      </c>
      <c r="N1348" s="39">
        <f>VLOOKUP(L1348,'Stratification Schemes'!$J$2:$L$3,3,TRUE)</f>
        <v>10.42</v>
      </c>
      <c r="O1348" s="39">
        <f t="shared" si="151"/>
        <v>2</v>
      </c>
      <c r="P1348" s="39" t="s">
        <v>38</v>
      </c>
    </row>
    <row r="1349" spans="1:16" x14ac:dyDescent="0.25">
      <c r="A1349" s="59">
        <v>41134</v>
      </c>
      <c r="B1349" s="2">
        <v>0.35486111111111113</v>
      </c>
      <c r="C1349" s="33">
        <f t="shared" si="147"/>
        <v>41134.354861111111</v>
      </c>
      <c r="D1349" s="33">
        <f t="shared" si="148"/>
        <v>41134.333333333336</v>
      </c>
      <c r="E1349" s="37">
        <f t="shared" si="149"/>
        <v>8</v>
      </c>
      <c r="F1349" s="33">
        <f t="shared" si="150"/>
        <v>41134.375</v>
      </c>
      <c r="G1349" s="39" t="s">
        <v>16</v>
      </c>
      <c r="H1349" s="57">
        <f t="shared" si="152"/>
        <v>1</v>
      </c>
      <c r="I1349" s="66">
        <v>2.57</v>
      </c>
      <c r="J1349" s="66">
        <v>85.8</v>
      </c>
      <c r="K1349" s="39">
        <v>1</v>
      </c>
      <c r="L1349" s="39">
        <v>2</v>
      </c>
      <c r="M1349" s="39">
        <f>VLOOKUP(L1349,'Stratification Schemes'!$J$2:$L$3,2,TRUE)</f>
        <v>9.59</v>
      </c>
      <c r="N1349" s="39">
        <f>VLOOKUP(L1349,'Stratification Schemes'!$J$2:$L$3,3,TRUE)</f>
        <v>10.42</v>
      </c>
      <c r="O1349" s="39">
        <f t="shared" si="151"/>
        <v>2</v>
      </c>
      <c r="P1349" s="39" t="s">
        <v>38</v>
      </c>
    </row>
    <row r="1350" spans="1:16" x14ac:dyDescent="0.25">
      <c r="A1350" s="59">
        <v>41134</v>
      </c>
      <c r="B1350" s="2">
        <v>0.3812962962962963</v>
      </c>
      <c r="C1350" s="33">
        <f t="shared" si="147"/>
        <v>41134.381296296298</v>
      </c>
      <c r="D1350" s="33">
        <f t="shared" si="148"/>
        <v>41134.375</v>
      </c>
      <c r="E1350" s="37">
        <f t="shared" si="149"/>
        <v>9</v>
      </c>
      <c r="F1350" s="33">
        <f t="shared" si="150"/>
        <v>41134.375</v>
      </c>
      <c r="G1350" s="39" t="s">
        <v>16</v>
      </c>
      <c r="H1350" s="57">
        <f t="shared" si="152"/>
        <v>1</v>
      </c>
      <c r="I1350" s="66">
        <v>0.87</v>
      </c>
      <c r="J1350" s="66">
        <v>45.3</v>
      </c>
      <c r="K1350" s="39">
        <v>1</v>
      </c>
      <c r="L1350" s="39">
        <v>2</v>
      </c>
      <c r="M1350" s="39">
        <f>VLOOKUP(L1350,'Stratification Schemes'!$J$2:$L$3,2,TRUE)</f>
        <v>9.59</v>
      </c>
      <c r="N1350" s="39">
        <f>VLOOKUP(L1350,'Stratification Schemes'!$J$2:$L$3,3,TRUE)</f>
        <v>10.42</v>
      </c>
      <c r="O1350" s="39">
        <f t="shared" si="151"/>
        <v>2</v>
      </c>
      <c r="P1350" s="39" t="s">
        <v>38</v>
      </c>
    </row>
    <row r="1351" spans="1:16" x14ac:dyDescent="0.25">
      <c r="A1351" s="59">
        <v>41134</v>
      </c>
      <c r="B1351" s="2">
        <v>0.38414351851851852</v>
      </c>
      <c r="C1351" s="33">
        <f t="shared" si="147"/>
        <v>41134.384143518517</v>
      </c>
      <c r="D1351" s="33">
        <f t="shared" si="148"/>
        <v>41134.375</v>
      </c>
      <c r="E1351" s="37">
        <f t="shared" si="149"/>
        <v>9</v>
      </c>
      <c r="F1351" s="33">
        <f t="shared" si="150"/>
        <v>41134.375</v>
      </c>
      <c r="G1351" s="39" t="s">
        <v>16</v>
      </c>
      <c r="H1351" s="57">
        <f t="shared" si="152"/>
        <v>1</v>
      </c>
      <c r="I1351" s="66">
        <v>3.99</v>
      </c>
      <c r="J1351" s="66">
        <v>68.400000000000006</v>
      </c>
      <c r="K1351" s="39">
        <v>1</v>
      </c>
      <c r="L1351" s="39">
        <v>2</v>
      </c>
      <c r="M1351" s="39">
        <f>VLOOKUP(L1351,'Stratification Schemes'!$J$2:$L$3,2,TRUE)</f>
        <v>9.59</v>
      </c>
      <c r="N1351" s="39">
        <f>VLOOKUP(L1351,'Stratification Schemes'!$J$2:$L$3,3,TRUE)</f>
        <v>10.42</v>
      </c>
      <c r="O1351" s="39">
        <f t="shared" si="151"/>
        <v>2</v>
      </c>
      <c r="P1351" s="39" t="s">
        <v>38</v>
      </c>
    </row>
    <row r="1352" spans="1:16" x14ac:dyDescent="0.25">
      <c r="A1352" s="59">
        <v>41134</v>
      </c>
      <c r="B1352" s="2">
        <v>0.48082175925925924</v>
      </c>
      <c r="C1352" s="33">
        <f t="shared" si="147"/>
        <v>41134.480821759258</v>
      </c>
      <c r="D1352" s="33">
        <f t="shared" si="148"/>
        <v>41134.458333333336</v>
      </c>
      <c r="E1352" s="37">
        <f t="shared" si="149"/>
        <v>11</v>
      </c>
      <c r="F1352" s="33">
        <f t="shared" si="150"/>
        <v>41134.5</v>
      </c>
      <c r="G1352" s="39" t="s">
        <v>16</v>
      </c>
      <c r="H1352" s="57">
        <f t="shared" si="152"/>
        <v>1</v>
      </c>
      <c r="I1352" s="66">
        <v>2.2799999999999998</v>
      </c>
      <c r="J1352" s="66">
        <v>76.400000000000006</v>
      </c>
      <c r="K1352" s="39">
        <v>1</v>
      </c>
      <c r="L1352" s="39">
        <v>2</v>
      </c>
      <c r="M1352" s="39">
        <f>VLOOKUP(L1352,'Stratification Schemes'!$J$2:$L$3,2,TRUE)</f>
        <v>9.59</v>
      </c>
      <c r="N1352" s="39">
        <f>VLOOKUP(L1352,'Stratification Schemes'!$J$2:$L$3,3,TRUE)</f>
        <v>10.42</v>
      </c>
      <c r="O1352" s="39">
        <f t="shared" si="151"/>
        <v>2</v>
      </c>
      <c r="P1352" s="39" t="s">
        <v>38</v>
      </c>
    </row>
    <row r="1353" spans="1:16" x14ac:dyDescent="0.25">
      <c r="A1353" s="59">
        <v>41134</v>
      </c>
      <c r="B1353" s="2">
        <v>0.54253472222222221</v>
      </c>
      <c r="C1353" s="33">
        <f t="shared" si="147"/>
        <v>41134.542534722219</v>
      </c>
      <c r="D1353" s="33">
        <f t="shared" si="148"/>
        <v>41134.541666666664</v>
      </c>
      <c r="E1353" s="37">
        <f t="shared" si="149"/>
        <v>13</v>
      </c>
      <c r="F1353" s="33">
        <f t="shared" si="150"/>
        <v>41134.5</v>
      </c>
      <c r="G1353" s="39" t="s">
        <v>16</v>
      </c>
      <c r="H1353" s="57">
        <f t="shared" si="152"/>
        <v>1</v>
      </c>
      <c r="I1353" s="66">
        <v>3.45</v>
      </c>
      <c r="J1353" s="66">
        <v>67.3</v>
      </c>
      <c r="K1353" s="39">
        <v>1</v>
      </c>
      <c r="L1353" s="39">
        <v>2</v>
      </c>
      <c r="M1353" s="39">
        <f>VLOOKUP(L1353,'Stratification Schemes'!$J$2:$L$3,2,TRUE)</f>
        <v>9.59</v>
      </c>
      <c r="N1353" s="39">
        <f>VLOOKUP(L1353,'Stratification Schemes'!$J$2:$L$3,3,TRUE)</f>
        <v>10.42</v>
      </c>
      <c r="O1353" s="39">
        <f t="shared" si="151"/>
        <v>2</v>
      </c>
      <c r="P1353" s="39" t="s">
        <v>38</v>
      </c>
    </row>
    <row r="1354" spans="1:16" x14ac:dyDescent="0.25">
      <c r="A1354" s="59">
        <v>41134</v>
      </c>
      <c r="B1354" s="2">
        <v>0.54253472222222221</v>
      </c>
      <c r="C1354" s="33">
        <f t="shared" si="147"/>
        <v>41134.542534722219</v>
      </c>
      <c r="D1354" s="33">
        <f t="shared" si="148"/>
        <v>41134.541666666664</v>
      </c>
      <c r="E1354" s="37">
        <f t="shared" si="149"/>
        <v>13</v>
      </c>
      <c r="F1354" s="33">
        <f t="shared" si="150"/>
        <v>41134.5</v>
      </c>
      <c r="G1354" s="39" t="s">
        <v>16</v>
      </c>
      <c r="H1354" s="57">
        <f t="shared" si="152"/>
        <v>1</v>
      </c>
      <c r="I1354" s="66">
        <v>4.32</v>
      </c>
      <c r="J1354" s="66">
        <v>60.6</v>
      </c>
      <c r="K1354" s="39">
        <v>1</v>
      </c>
      <c r="L1354" s="39">
        <v>2</v>
      </c>
      <c r="M1354" s="39">
        <f>VLOOKUP(L1354,'Stratification Schemes'!$J$2:$L$3,2,TRUE)</f>
        <v>9.59</v>
      </c>
      <c r="N1354" s="39">
        <f>VLOOKUP(L1354,'Stratification Schemes'!$J$2:$L$3,3,TRUE)</f>
        <v>10.42</v>
      </c>
      <c r="O1354" s="39">
        <f t="shared" si="151"/>
        <v>2</v>
      </c>
      <c r="P1354" s="39" t="s">
        <v>38</v>
      </c>
    </row>
    <row r="1355" spans="1:16" x14ac:dyDescent="0.25">
      <c r="A1355" s="59">
        <v>41134</v>
      </c>
      <c r="B1355" s="2">
        <v>0.61042824074074076</v>
      </c>
      <c r="C1355" s="33">
        <f t="shared" si="147"/>
        <v>41134.61042824074</v>
      </c>
      <c r="D1355" s="33">
        <f t="shared" si="148"/>
        <v>41134.583333333336</v>
      </c>
      <c r="E1355" s="37">
        <f t="shared" si="149"/>
        <v>14</v>
      </c>
      <c r="F1355" s="33">
        <f t="shared" si="150"/>
        <v>41134.625</v>
      </c>
      <c r="G1355" s="39" t="s">
        <v>16</v>
      </c>
      <c r="H1355" s="57">
        <f t="shared" si="152"/>
        <v>1</v>
      </c>
      <c r="I1355" s="66">
        <v>3.86</v>
      </c>
      <c r="J1355" s="66">
        <v>90.5</v>
      </c>
      <c r="K1355" s="39">
        <v>1</v>
      </c>
      <c r="L1355" s="39">
        <v>2</v>
      </c>
      <c r="M1355" s="39">
        <f>VLOOKUP(L1355,'Stratification Schemes'!$J$2:$L$3,2,TRUE)</f>
        <v>9.59</v>
      </c>
      <c r="N1355" s="39">
        <f>VLOOKUP(L1355,'Stratification Schemes'!$J$2:$L$3,3,TRUE)</f>
        <v>10.42</v>
      </c>
      <c r="O1355" s="39">
        <f t="shared" si="151"/>
        <v>2</v>
      </c>
      <c r="P1355" s="39" t="s">
        <v>38</v>
      </c>
    </row>
    <row r="1356" spans="1:16" x14ac:dyDescent="0.25">
      <c r="A1356" s="59">
        <v>41134</v>
      </c>
      <c r="B1356" s="2">
        <v>0.64753472222222219</v>
      </c>
      <c r="C1356" s="33">
        <f t="shared" si="147"/>
        <v>41134.647534722222</v>
      </c>
      <c r="D1356" s="33">
        <f t="shared" si="148"/>
        <v>41134.625</v>
      </c>
      <c r="E1356" s="37">
        <f t="shared" si="149"/>
        <v>15</v>
      </c>
      <c r="F1356" s="33">
        <f t="shared" si="150"/>
        <v>41134.625</v>
      </c>
      <c r="G1356" s="39" t="s">
        <v>16</v>
      </c>
      <c r="H1356" s="57">
        <f t="shared" si="152"/>
        <v>1</v>
      </c>
      <c r="I1356" s="66">
        <v>2.82</v>
      </c>
      <c r="J1356" s="66">
        <v>79</v>
      </c>
      <c r="K1356" s="39">
        <v>1</v>
      </c>
      <c r="L1356" s="39">
        <v>2</v>
      </c>
      <c r="M1356" s="39">
        <f>VLOOKUP(L1356,'Stratification Schemes'!$J$2:$L$3,2,TRUE)</f>
        <v>9.59</v>
      </c>
      <c r="N1356" s="39">
        <f>VLOOKUP(L1356,'Stratification Schemes'!$J$2:$L$3,3,TRUE)</f>
        <v>10.42</v>
      </c>
      <c r="O1356" s="39">
        <f t="shared" si="151"/>
        <v>2</v>
      </c>
      <c r="P1356" s="39" t="s">
        <v>38</v>
      </c>
    </row>
    <row r="1357" spans="1:16" x14ac:dyDescent="0.25">
      <c r="A1357" s="59">
        <v>41134</v>
      </c>
      <c r="B1357" s="2">
        <v>0.65268518518518526</v>
      </c>
      <c r="C1357" s="33">
        <f t="shared" si="147"/>
        <v>41134.652685185189</v>
      </c>
      <c r="D1357" s="33">
        <f t="shared" si="148"/>
        <v>41134.625</v>
      </c>
      <c r="E1357" s="37">
        <f t="shared" si="149"/>
        <v>15</v>
      </c>
      <c r="F1357" s="33">
        <f t="shared" si="150"/>
        <v>41134.625</v>
      </c>
      <c r="G1357" s="39" t="s">
        <v>16</v>
      </c>
      <c r="H1357" s="57">
        <f t="shared" si="152"/>
        <v>1</v>
      </c>
      <c r="I1357" s="66">
        <v>4.5199999999999996</v>
      </c>
      <c r="J1357" s="66">
        <v>54.7</v>
      </c>
      <c r="K1357" s="39">
        <v>1</v>
      </c>
      <c r="L1357" s="39">
        <v>2</v>
      </c>
      <c r="M1357" s="39">
        <f>VLOOKUP(L1357,'Stratification Schemes'!$J$2:$L$3,2,TRUE)</f>
        <v>9.59</v>
      </c>
      <c r="N1357" s="39">
        <f>VLOOKUP(L1357,'Stratification Schemes'!$J$2:$L$3,3,TRUE)</f>
        <v>10.42</v>
      </c>
      <c r="O1357" s="39">
        <f t="shared" si="151"/>
        <v>2</v>
      </c>
      <c r="P1357" s="39" t="s">
        <v>38</v>
      </c>
    </row>
    <row r="1358" spans="1:16" x14ac:dyDescent="0.25">
      <c r="A1358" s="59">
        <v>41134</v>
      </c>
      <c r="B1358" s="2">
        <v>0.69663194444444443</v>
      </c>
      <c r="C1358" s="33">
        <f t="shared" si="147"/>
        <v>41134.696631944447</v>
      </c>
      <c r="D1358" s="33">
        <f t="shared" si="148"/>
        <v>41134.666666666664</v>
      </c>
      <c r="E1358" s="37">
        <f t="shared" si="149"/>
        <v>16</v>
      </c>
      <c r="F1358" s="33">
        <f t="shared" si="150"/>
        <v>41134.75</v>
      </c>
      <c r="G1358" s="39" t="s">
        <v>16</v>
      </c>
      <c r="H1358" s="57">
        <f t="shared" si="152"/>
        <v>1</v>
      </c>
      <c r="I1358" s="66">
        <v>2.5099999999999998</v>
      </c>
      <c r="J1358" s="66">
        <v>82.6</v>
      </c>
      <c r="K1358" s="39">
        <v>1</v>
      </c>
      <c r="L1358" s="39">
        <v>2</v>
      </c>
      <c r="M1358" s="39">
        <f>VLOOKUP(L1358,'Stratification Schemes'!$J$2:$L$3,2,TRUE)</f>
        <v>9.59</v>
      </c>
      <c r="N1358" s="39">
        <f>VLOOKUP(L1358,'Stratification Schemes'!$J$2:$L$3,3,TRUE)</f>
        <v>10.42</v>
      </c>
      <c r="O1358" s="39">
        <f t="shared" si="151"/>
        <v>2</v>
      </c>
      <c r="P1358" s="39" t="s">
        <v>38</v>
      </c>
    </row>
    <row r="1359" spans="1:16" x14ac:dyDescent="0.25">
      <c r="A1359" s="59">
        <v>41134</v>
      </c>
      <c r="B1359" s="2">
        <v>0.72974537037037035</v>
      </c>
      <c r="C1359" s="33">
        <f t="shared" si="147"/>
        <v>41134.729745370372</v>
      </c>
      <c r="D1359" s="33">
        <f t="shared" si="148"/>
        <v>41134.708333333336</v>
      </c>
      <c r="E1359" s="37">
        <f t="shared" si="149"/>
        <v>17</v>
      </c>
      <c r="F1359" s="33">
        <f t="shared" si="150"/>
        <v>41134.75</v>
      </c>
      <c r="G1359" s="39" t="s">
        <v>16</v>
      </c>
      <c r="H1359" s="57">
        <f t="shared" si="152"/>
        <v>1</v>
      </c>
      <c r="I1359" s="66">
        <v>2.76</v>
      </c>
      <c r="J1359" s="66">
        <v>107.3</v>
      </c>
      <c r="K1359" s="39">
        <v>1</v>
      </c>
      <c r="L1359" s="39">
        <v>2</v>
      </c>
      <c r="M1359" s="39">
        <f>VLOOKUP(L1359,'Stratification Schemes'!$J$2:$L$3,2,TRUE)</f>
        <v>9.59</v>
      </c>
      <c r="N1359" s="39">
        <f>VLOOKUP(L1359,'Stratification Schemes'!$J$2:$L$3,3,TRUE)</f>
        <v>10.42</v>
      </c>
      <c r="O1359" s="39">
        <f t="shared" si="151"/>
        <v>2</v>
      </c>
      <c r="P1359" s="39" t="s">
        <v>38</v>
      </c>
    </row>
    <row r="1360" spans="1:16" x14ac:dyDescent="0.25">
      <c r="A1360" s="59">
        <v>41134</v>
      </c>
      <c r="B1360" s="2">
        <v>0.75532407407407398</v>
      </c>
      <c r="C1360" s="33">
        <f t="shared" si="147"/>
        <v>41134.755324074074</v>
      </c>
      <c r="D1360" s="33">
        <f t="shared" si="148"/>
        <v>41134.75</v>
      </c>
      <c r="E1360" s="37">
        <f t="shared" si="149"/>
        <v>18</v>
      </c>
      <c r="F1360" s="33">
        <f t="shared" si="150"/>
        <v>41134.75</v>
      </c>
      <c r="G1360" s="39" t="s">
        <v>16</v>
      </c>
      <c r="H1360" s="57">
        <f t="shared" si="152"/>
        <v>1</v>
      </c>
      <c r="I1360" s="66">
        <v>2.13</v>
      </c>
      <c r="J1360" s="66">
        <v>83.6</v>
      </c>
      <c r="K1360" s="39">
        <v>1</v>
      </c>
      <c r="L1360" s="39">
        <v>2</v>
      </c>
      <c r="M1360" s="39">
        <f>VLOOKUP(L1360,'Stratification Schemes'!$J$2:$L$3,2,TRUE)</f>
        <v>9.59</v>
      </c>
      <c r="N1360" s="39">
        <f>VLOOKUP(L1360,'Stratification Schemes'!$J$2:$L$3,3,TRUE)</f>
        <v>10.42</v>
      </c>
      <c r="O1360" s="39">
        <f t="shared" si="151"/>
        <v>2</v>
      </c>
      <c r="P1360" s="39" t="s">
        <v>38</v>
      </c>
    </row>
    <row r="1361" spans="1:16" x14ac:dyDescent="0.25">
      <c r="A1361" s="59">
        <v>41134</v>
      </c>
      <c r="B1361" s="2">
        <v>0.75684027777777774</v>
      </c>
      <c r="C1361" s="33">
        <f t="shared" si="147"/>
        <v>41134.756840277776</v>
      </c>
      <c r="D1361" s="33">
        <f t="shared" si="148"/>
        <v>41134.75</v>
      </c>
      <c r="E1361" s="37">
        <f t="shared" si="149"/>
        <v>18</v>
      </c>
      <c r="F1361" s="33">
        <f t="shared" si="150"/>
        <v>41134.75</v>
      </c>
      <c r="G1361" s="39" t="s">
        <v>16</v>
      </c>
      <c r="H1361" s="57">
        <f t="shared" si="152"/>
        <v>1</v>
      </c>
      <c r="I1361" s="66">
        <v>7</v>
      </c>
      <c r="J1361" s="66">
        <v>74.599999999999994</v>
      </c>
      <c r="K1361" s="39">
        <v>1</v>
      </c>
      <c r="L1361" s="39">
        <v>2</v>
      </c>
      <c r="M1361" s="39">
        <f>VLOOKUP(L1361,'Stratification Schemes'!$J$2:$L$3,2,TRUE)</f>
        <v>9.59</v>
      </c>
      <c r="N1361" s="39">
        <f>VLOOKUP(L1361,'Stratification Schemes'!$J$2:$L$3,3,TRUE)</f>
        <v>10.42</v>
      </c>
      <c r="O1361" s="39">
        <f t="shared" si="151"/>
        <v>2</v>
      </c>
      <c r="P1361" s="39" t="s">
        <v>38</v>
      </c>
    </row>
    <row r="1362" spans="1:16" x14ac:dyDescent="0.25">
      <c r="A1362" s="59">
        <v>41134</v>
      </c>
      <c r="B1362" s="2">
        <v>0.75957175925925924</v>
      </c>
      <c r="C1362" s="33">
        <f t="shared" si="147"/>
        <v>41134.759571759256</v>
      </c>
      <c r="D1362" s="33">
        <f t="shared" si="148"/>
        <v>41134.75</v>
      </c>
      <c r="E1362" s="37">
        <f t="shared" si="149"/>
        <v>18</v>
      </c>
      <c r="F1362" s="33">
        <f t="shared" si="150"/>
        <v>41134.75</v>
      </c>
      <c r="G1362" s="39" t="s">
        <v>16</v>
      </c>
      <c r="H1362" s="57">
        <f t="shared" si="152"/>
        <v>1</v>
      </c>
      <c r="I1362" s="66">
        <v>2.2000000000000002</v>
      </c>
      <c r="J1362" s="66">
        <v>56.8</v>
      </c>
      <c r="K1362" s="39">
        <v>1</v>
      </c>
      <c r="L1362" s="39">
        <v>2</v>
      </c>
      <c r="M1362" s="39">
        <f>VLOOKUP(L1362,'Stratification Schemes'!$J$2:$L$3,2,TRUE)</f>
        <v>9.59</v>
      </c>
      <c r="N1362" s="39">
        <f>VLOOKUP(L1362,'Stratification Schemes'!$J$2:$L$3,3,TRUE)</f>
        <v>10.42</v>
      </c>
      <c r="O1362" s="39">
        <f t="shared" si="151"/>
        <v>2</v>
      </c>
      <c r="P1362" s="39" t="s">
        <v>38</v>
      </c>
    </row>
    <row r="1363" spans="1:16" x14ac:dyDescent="0.25">
      <c r="A1363" s="59">
        <v>41134</v>
      </c>
      <c r="B1363" s="2">
        <v>0.7799652777777778</v>
      </c>
      <c r="C1363" s="33">
        <f t="shared" si="147"/>
        <v>41134.779965277776</v>
      </c>
      <c r="D1363" s="33">
        <f t="shared" si="148"/>
        <v>41134.75</v>
      </c>
      <c r="E1363" s="37">
        <f t="shared" si="149"/>
        <v>18</v>
      </c>
      <c r="F1363" s="33">
        <f t="shared" si="150"/>
        <v>41134.75</v>
      </c>
      <c r="G1363" s="39" t="s">
        <v>16</v>
      </c>
      <c r="H1363" s="57">
        <f t="shared" si="152"/>
        <v>1</v>
      </c>
      <c r="I1363" s="66">
        <v>2.83</v>
      </c>
      <c r="J1363" s="66">
        <v>77.2</v>
      </c>
      <c r="K1363" s="39">
        <v>1</v>
      </c>
      <c r="L1363" s="39">
        <v>2</v>
      </c>
      <c r="M1363" s="39">
        <f>VLOOKUP(L1363,'Stratification Schemes'!$J$2:$L$3,2,TRUE)</f>
        <v>9.59</v>
      </c>
      <c r="N1363" s="39">
        <f>VLOOKUP(L1363,'Stratification Schemes'!$J$2:$L$3,3,TRUE)</f>
        <v>10.42</v>
      </c>
      <c r="O1363" s="39">
        <f t="shared" si="151"/>
        <v>2</v>
      </c>
      <c r="P1363" s="39" t="s">
        <v>38</v>
      </c>
    </row>
    <row r="1364" spans="1:16" x14ac:dyDescent="0.25">
      <c r="A1364" s="59">
        <v>41134</v>
      </c>
      <c r="B1364" s="2">
        <v>0.79527777777777775</v>
      </c>
      <c r="C1364" s="33">
        <f t="shared" ref="C1364:C1427" si="153">B1364+A1364</f>
        <v>41134.795277777775</v>
      </c>
      <c r="D1364" s="33">
        <f t="shared" si="148"/>
        <v>41134.791666666664</v>
      </c>
      <c r="E1364" s="37">
        <f t="shared" si="149"/>
        <v>19</v>
      </c>
      <c r="F1364" s="33">
        <f t="shared" si="150"/>
        <v>41134.75</v>
      </c>
      <c r="G1364" s="39" t="s">
        <v>16</v>
      </c>
      <c r="H1364" s="57">
        <f t="shared" si="152"/>
        <v>1</v>
      </c>
      <c r="I1364" s="66">
        <v>3.92</v>
      </c>
      <c r="J1364" s="66">
        <v>74.7</v>
      </c>
      <c r="K1364" s="39">
        <v>1</v>
      </c>
      <c r="L1364" s="39">
        <v>2</v>
      </c>
      <c r="M1364" s="39">
        <f>VLOOKUP(L1364,'Stratification Schemes'!$J$2:$L$3,2,TRUE)</f>
        <v>9.59</v>
      </c>
      <c r="N1364" s="39">
        <f>VLOOKUP(L1364,'Stratification Schemes'!$J$2:$L$3,3,TRUE)</f>
        <v>10.42</v>
      </c>
      <c r="O1364" s="39">
        <f t="shared" si="151"/>
        <v>2</v>
      </c>
      <c r="P1364" s="39" t="s">
        <v>38</v>
      </c>
    </row>
    <row r="1365" spans="1:16" x14ac:dyDescent="0.25">
      <c r="A1365" s="59">
        <v>41134</v>
      </c>
      <c r="B1365" s="2">
        <v>0.79856481481481489</v>
      </c>
      <c r="C1365" s="33">
        <f t="shared" si="153"/>
        <v>41134.798564814817</v>
      </c>
      <c r="D1365" s="33">
        <f t="shared" si="148"/>
        <v>41134.791666666664</v>
      </c>
      <c r="E1365" s="37">
        <f t="shared" si="149"/>
        <v>19</v>
      </c>
      <c r="F1365" s="33">
        <f t="shared" si="150"/>
        <v>41134.75</v>
      </c>
      <c r="G1365" s="39" t="s">
        <v>16</v>
      </c>
      <c r="H1365" s="57">
        <f t="shared" si="152"/>
        <v>1</v>
      </c>
      <c r="I1365" s="66">
        <v>2.64</v>
      </c>
      <c r="J1365" s="66">
        <v>74.2</v>
      </c>
      <c r="K1365" s="39">
        <v>1</v>
      </c>
      <c r="L1365" s="39">
        <v>2</v>
      </c>
      <c r="M1365" s="39">
        <f>VLOOKUP(L1365,'Stratification Schemes'!$J$2:$L$3,2,TRUE)</f>
        <v>9.59</v>
      </c>
      <c r="N1365" s="39">
        <f>VLOOKUP(L1365,'Stratification Schemes'!$J$2:$L$3,3,TRUE)</f>
        <v>10.42</v>
      </c>
      <c r="O1365" s="39">
        <f t="shared" si="151"/>
        <v>2</v>
      </c>
      <c r="P1365" s="39" t="s">
        <v>38</v>
      </c>
    </row>
    <row r="1366" spans="1:16" x14ac:dyDescent="0.25">
      <c r="A1366" s="59">
        <v>41134</v>
      </c>
      <c r="B1366" s="2">
        <v>0.81528935185185192</v>
      </c>
      <c r="C1366" s="33">
        <f t="shared" si="153"/>
        <v>41134.815289351849</v>
      </c>
      <c r="D1366" s="33">
        <f t="shared" si="148"/>
        <v>41134.791666666664</v>
      </c>
      <c r="E1366" s="37">
        <f t="shared" si="149"/>
        <v>19</v>
      </c>
      <c r="F1366" s="33">
        <f t="shared" si="150"/>
        <v>41134.875</v>
      </c>
      <c r="G1366" s="39" t="s">
        <v>16</v>
      </c>
      <c r="H1366" s="57">
        <f t="shared" si="152"/>
        <v>1</v>
      </c>
      <c r="I1366" s="66">
        <v>2.8</v>
      </c>
      <c r="J1366" s="66">
        <v>94.6</v>
      </c>
      <c r="K1366" s="39">
        <v>1</v>
      </c>
      <c r="L1366" s="39">
        <v>2</v>
      </c>
      <c r="M1366" s="39">
        <f>VLOOKUP(L1366,'Stratification Schemes'!$J$2:$L$3,2,TRUE)</f>
        <v>9.59</v>
      </c>
      <c r="N1366" s="39">
        <f>VLOOKUP(L1366,'Stratification Schemes'!$J$2:$L$3,3,TRUE)</f>
        <v>10.42</v>
      </c>
      <c r="O1366" s="39">
        <f t="shared" si="151"/>
        <v>2</v>
      </c>
      <c r="P1366" s="39" t="s">
        <v>38</v>
      </c>
    </row>
    <row r="1367" spans="1:16" x14ac:dyDescent="0.25">
      <c r="A1367" s="59">
        <v>41134</v>
      </c>
      <c r="B1367" s="2">
        <v>0.81622685185185195</v>
      </c>
      <c r="C1367" s="33">
        <f t="shared" si="153"/>
        <v>41134.81622685185</v>
      </c>
      <c r="D1367" s="33">
        <f t="shared" si="148"/>
        <v>41134.791666666664</v>
      </c>
      <c r="E1367" s="37">
        <f t="shared" si="149"/>
        <v>19</v>
      </c>
      <c r="F1367" s="33">
        <f t="shared" si="150"/>
        <v>41134.875</v>
      </c>
      <c r="G1367" s="39" t="s">
        <v>16</v>
      </c>
      <c r="H1367" s="57">
        <f t="shared" si="152"/>
        <v>1</v>
      </c>
      <c r="I1367" s="66">
        <v>2.38</v>
      </c>
      <c r="J1367" s="66">
        <v>94.3</v>
      </c>
      <c r="K1367" s="39">
        <v>1</v>
      </c>
      <c r="L1367" s="39">
        <v>2</v>
      </c>
      <c r="M1367" s="39">
        <f>VLOOKUP(L1367,'Stratification Schemes'!$J$2:$L$3,2,TRUE)</f>
        <v>9.59</v>
      </c>
      <c r="N1367" s="39">
        <f>VLOOKUP(L1367,'Stratification Schemes'!$J$2:$L$3,3,TRUE)</f>
        <v>10.42</v>
      </c>
      <c r="O1367" s="39">
        <f t="shared" si="151"/>
        <v>2</v>
      </c>
      <c r="P1367" s="39" t="s">
        <v>38</v>
      </c>
    </row>
    <row r="1368" spans="1:16" x14ac:dyDescent="0.25">
      <c r="A1368" s="59">
        <v>41134</v>
      </c>
      <c r="B1368" s="2">
        <v>0.8404166666666667</v>
      </c>
      <c r="C1368" s="33">
        <f t="shared" si="153"/>
        <v>41134.840416666666</v>
      </c>
      <c r="D1368" s="33">
        <f t="shared" si="148"/>
        <v>41134.833333333336</v>
      </c>
      <c r="E1368" s="37">
        <f t="shared" si="149"/>
        <v>20</v>
      </c>
      <c r="F1368" s="33">
        <f t="shared" si="150"/>
        <v>41134.875</v>
      </c>
      <c r="G1368" s="39" t="s">
        <v>16</v>
      </c>
      <c r="H1368" s="57">
        <f t="shared" si="152"/>
        <v>1</v>
      </c>
      <c r="I1368" s="66">
        <v>2.4</v>
      </c>
      <c r="J1368" s="66">
        <v>94</v>
      </c>
      <c r="K1368" s="39">
        <v>1</v>
      </c>
      <c r="L1368" s="39">
        <v>2</v>
      </c>
      <c r="M1368" s="39">
        <f>VLOOKUP(L1368,'Stratification Schemes'!$J$2:$L$3,2,TRUE)</f>
        <v>9.59</v>
      </c>
      <c r="N1368" s="39">
        <f>VLOOKUP(L1368,'Stratification Schemes'!$J$2:$L$3,3,TRUE)</f>
        <v>10.42</v>
      </c>
      <c r="O1368" s="39">
        <f t="shared" si="151"/>
        <v>2</v>
      </c>
      <c r="P1368" s="39" t="s">
        <v>38</v>
      </c>
    </row>
    <row r="1369" spans="1:16" x14ac:dyDescent="0.25">
      <c r="A1369" s="59">
        <v>41134</v>
      </c>
      <c r="B1369" s="2">
        <v>0.87701388888888887</v>
      </c>
      <c r="C1369" s="33">
        <f t="shared" si="153"/>
        <v>41134.877013888887</v>
      </c>
      <c r="D1369" s="33">
        <f t="shared" si="148"/>
        <v>41134.875</v>
      </c>
      <c r="E1369" s="37">
        <f t="shared" si="149"/>
        <v>21</v>
      </c>
      <c r="F1369" s="33">
        <f t="shared" si="150"/>
        <v>41134.875</v>
      </c>
      <c r="G1369" s="39" t="s">
        <v>16</v>
      </c>
      <c r="H1369" s="57">
        <f t="shared" si="152"/>
        <v>1</v>
      </c>
      <c r="I1369" s="66">
        <v>2.62</v>
      </c>
      <c r="J1369" s="66">
        <v>108.2</v>
      </c>
      <c r="K1369" s="39">
        <v>1</v>
      </c>
      <c r="L1369" s="39">
        <v>2</v>
      </c>
      <c r="M1369" s="39">
        <f>VLOOKUP(L1369,'Stratification Schemes'!$J$2:$L$3,2,TRUE)</f>
        <v>9.59</v>
      </c>
      <c r="N1369" s="39">
        <f>VLOOKUP(L1369,'Stratification Schemes'!$J$2:$L$3,3,TRUE)</f>
        <v>10.42</v>
      </c>
      <c r="O1369" s="39">
        <f t="shared" si="151"/>
        <v>2</v>
      </c>
      <c r="P1369" s="39" t="s">
        <v>38</v>
      </c>
    </row>
    <row r="1370" spans="1:16" x14ac:dyDescent="0.25">
      <c r="A1370" s="59">
        <v>41134</v>
      </c>
      <c r="B1370" s="2">
        <v>0.90186342592592583</v>
      </c>
      <c r="C1370" s="33">
        <f t="shared" si="153"/>
        <v>41134.901863425926</v>
      </c>
      <c r="D1370" s="33">
        <f t="shared" si="148"/>
        <v>41134.875</v>
      </c>
      <c r="E1370" s="37">
        <f t="shared" si="149"/>
        <v>21</v>
      </c>
      <c r="F1370" s="33">
        <f t="shared" si="150"/>
        <v>41134.875</v>
      </c>
      <c r="G1370" s="39" t="s">
        <v>16</v>
      </c>
      <c r="H1370" s="57">
        <f t="shared" si="152"/>
        <v>1</v>
      </c>
      <c r="I1370" s="66">
        <v>2.5299999999999998</v>
      </c>
      <c r="J1370" s="66">
        <v>90.2</v>
      </c>
      <c r="K1370" s="39">
        <v>1</v>
      </c>
      <c r="L1370" s="39">
        <v>2</v>
      </c>
      <c r="M1370" s="39">
        <f>VLOOKUP(L1370,'Stratification Schemes'!$J$2:$L$3,2,TRUE)</f>
        <v>9.59</v>
      </c>
      <c r="N1370" s="39">
        <f>VLOOKUP(L1370,'Stratification Schemes'!$J$2:$L$3,3,TRUE)</f>
        <v>10.42</v>
      </c>
      <c r="O1370" s="39">
        <f t="shared" si="151"/>
        <v>2</v>
      </c>
      <c r="P1370" s="39" t="s">
        <v>38</v>
      </c>
    </row>
    <row r="1371" spans="1:16" x14ac:dyDescent="0.25">
      <c r="A1371" s="59">
        <v>41134</v>
      </c>
      <c r="B1371" s="2">
        <v>0.9028356481481481</v>
      </c>
      <c r="C1371" s="33">
        <f t="shared" si="153"/>
        <v>41134.90283564815</v>
      </c>
      <c r="D1371" s="33">
        <f t="shared" si="148"/>
        <v>41134.875</v>
      </c>
      <c r="E1371" s="37">
        <f t="shared" si="149"/>
        <v>21</v>
      </c>
      <c r="F1371" s="33">
        <f t="shared" si="150"/>
        <v>41134.875</v>
      </c>
      <c r="G1371" s="39" t="s">
        <v>16</v>
      </c>
      <c r="H1371" s="57">
        <f t="shared" si="152"/>
        <v>1</v>
      </c>
      <c r="I1371" s="66">
        <v>2.98</v>
      </c>
      <c r="J1371" s="66">
        <v>78.099999999999994</v>
      </c>
      <c r="K1371" s="39">
        <v>1</v>
      </c>
      <c r="L1371" s="39">
        <v>2</v>
      </c>
      <c r="M1371" s="39">
        <f>VLOOKUP(L1371,'Stratification Schemes'!$J$2:$L$3,2,TRUE)</f>
        <v>9.59</v>
      </c>
      <c r="N1371" s="39">
        <f>VLOOKUP(L1371,'Stratification Schemes'!$J$2:$L$3,3,TRUE)</f>
        <v>10.42</v>
      </c>
      <c r="O1371" s="39">
        <f t="shared" si="151"/>
        <v>2</v>
      </c>
      <c r="P1371" s="39" t="s">
        <v>38</v>
      </c>
    </row>
    <row r="1372" spans="1:16" x14ac:dyDescent="0.25">
      <c r="A1372" s="59">
        <v>41134</v>
      </c>
      <c r="B1372" s="2">
        <v>0.94400462962962972</v>
      </c>
      <c r="C1372" s="33">
        <f t="shared" si="153"/>
        <v>41134.944004629629</v>
      </c>
      <c r="D1372" s="33">
        <f t="shared" si="148"/>
        <v>41134.916666666664</v>
      </c>
      <c r="E1372" s="37">
        <f t="shared" si="149"/>
        <v>22</v>
      </c>
      <c r="F1372" s="33">
        <f t="shared" si="150"/>
        <v>41135</v>
      </c>
      <c r="G1372" s="39" t="s">
        <v>16</v>
      </c>
      <c r="H1372" s="57">
        <f t="shared" si="152"/>
        <v>1</v>
      </c>
      <c r="I1372" s="66">
        <v>1.95</v>
      </c>
      <c r="J1372" s="66">
        <v>116.6</v>
      </c>
      <c r="K1372" s="39">
        <v>1</v>
      </c>
      <c r="L1372" s="39">
        <v>2</v>
      </c>
      <c r="M1372" s="39">
        <f>VLOOKUP(L1372,'Stratification Schemes'!$J$2:$L$3,2,TRUE)</f>
        <v>9.59</v>
      </c>
      <c r="N1372" s="39">
        <f>VLOOKUP(L1372,'Stratification Schemes'!$J$2:$L$3,3,TRUE)</f>
        <v>10.42</v>
      </c>
      <c r="O1372" s="39">
        <f t="shared" si="151"/>
        <v>2</v>
      </c>
      <c r="P1372" s="39" t="s">
        <v>38</v>
      </c>
    </row>
    <row r="1373" spans="1:16" x14ac:dyDescent="0.25">
      <c r="A1373" s="59">
        <v>41134</v>
      </c>
      <c r="B1373" s="2">
        <v>0.96815972222222213</v>
      </c>
      <c r="C1373" s="33">
        <f t="shared" si="153"/>
        <v>41134.968159722222</v>
      </c>
      <c r="D1373" s="33">
        <f t="shared" si="148"/>
        <v>41134.958333333336</v>
      </c>
      <c r="E1373" s="37">
        <f t="shared" si="149"/>
        <v>23</v>
      </c>
      <c r="F1373" s="33">
        <f t="shared" si="150"/>
        <v>41135</v>
      </c>
      <c r="G1373" s="39" t="s">
        <v>16</v>
      </c>
      <c r="H1373" s="57">
        <f t="shared" si="152"/>
        <v>1</v>
      </c>
      <c r="I1373" s="66">
        <v>5.41</v>
      </c>
      <c r="J1373" s="66">
        <v>81.900000000000006</v>
      </c>
      <c r="K1373" s="39">
        <v>1</v>
      </c>
      <c r="L1373" s="39">
        <v>2</v>
      </c>
      <c r="M1373" s="39">
        <f>VLOOKUP(L1373,'Stratification Schemes'!$J$2:$L$3,2,TRUE)</f>
        <v>9.59</v>
      </c>
      <c r="N1373" s="39">
        <f>VLOOKUP(L1373,'Stratification Schemes'!$J$2:$L$3,3,TRUE)</f>
        <v>10.42</v>
      </c>
      <c r="O1373" s="39">
        <f t="shared" si="151"/>
        <v>2</v>
      </c>
      <c r="P1373" s="39" t="s">
        <v>38</v>
      </c>
    </row>
    <row r="1374" spans="1:16" x14ac:dyDescent="0.25">
      <c r="A1374" s="59">
        <v>41135</v>
      </c>
      <c r="B1374" s="2">
        <v>0.15583333333333335</v>
      </c>
      <c r="C1374" s="33">
        <f t="shared" si="153"/>
        <v>41135.155833333331</v>
      </c>
      <c r="D1374" s="33">
        <f t="shared" si="148"/>
        <v>41135.125</v>
      </c>
      <c r="E1374" s="37">
        <f t="shared" si="149"/>
        <v>3</v>
      </c>
      <c r="F1374" s="33">
        <f t="shared" si="150"/>
        <v>41135.125</v>
      </c>
      <c r="G1374" s="39" t="s">
        <v>16</v>
      </c>
      <c r="H1374" s="57">
        <f t="shared" si="152"/>
        <v>1</v>
      </c>
      <c r="I1374" s="66">
        <v>3.75</v>
      </c>
      <c r="J1374" s="66">
        <v>81</v>
      </c>
      <c r="K1374" s="39">
        <v>1</v>
      </c>
      <c r="L1374" s="39">
        <v>2</v>
      </c>
      <c r="M1374" s="39">
        <f>VLOOKUP(L1374,'Stratification Schemes'!$J$2:$L$3,2,TRUE)</f>
        <v>9.59</v>
      </c>
      <c r="N1374" s="39">
        <f>VLOOKUP(L1374,'Stratification Schemes'!$J$2:$L$3,3,TRUE)</f>
        <v>10.42</v>
      </c>
      <c r="O1374" s="39">
        <f t="shared" si="151"/>
        <v>2</v>
      </c>
      <c r="P1374" s="39" t="s">
        <v>38</v>
      </c>
    </row>
    <row r="1375" spans="1:16" x14ac:dyDescent="0.25">
      <c r="A1375" s="59">
        <v>41135</v>
      </c>
      <c r="B1375" s="2">
        <v>0.39901620370370372</v>
      </c>
      <c r="C1375" s="33">
        <f t="shared" si="153"/>
        <v>41135.399016203701</v>
      </c>
      <c r="D1375" s="33">
        <f t="shared" si="148"/>
        <v>41135.375</v>
      </c>
      <c r="E1375" s="37">
        <f t="shared" si="149"/>
        <v>9</v>
      </c>
      <c r="F1375" s="33">
        <f t="shared" si="150"/>
        <v>41135.375</v>
      </c>
      <c r="G1375" s="39" t="s">
        <v>16</v>
      </c>
      <c r="H1375" s="57">
        <f t="shared" si="152"/>
        <v>1</v>
      </c>
      <c r="I1375" s="66">
        <v>3.92</v>
      </c>
      <c r="J1375" s="66">
        <v>79.599999999999994</v>
      </c>
      <c r="K1375" s="39">
        <v>1</v>
      </c>
      <c r="L1375" s="39">
        <v>2</v>
      </c>
      <c r="M1375" s="39">
        <f>VLOOKUP(L1375,'Stratification Schemes'!$J$2:$L$3,2,TRUE)</f>
        <v>9.59</v>
      </c>
      <c r="N1375" s="39">
        <f>VLOOKUP(L1375,'Stratification Schemes'!$J$2:$L$3,3,TRUE)</f>
        <v>10.42</v>
      </c>
      <c r="O1375" s="39">
        <f t="shared" si="151"/>
        <v>2</v>
      </c>
      <c r="P1375" s="39" t="s">
        <v>38</v>
      </c>
    </row>
    <row r="1376" spans="1:16" x14ac:dyDescent="0.25">
      <c r="A1376" s="59">
        <v>41135</v>
      </c>
      <c r="B1376" s="2">
        <v>0.44650462962962961</v>
      </c>
      <c r="C1376" s="33">
        <f t="shared" si="153"/>
        <v>41135.446504629632</v>
      </c>
      <c r="D1376" s="33">
        <f t="shared" si="148"/>
        <v>41135.416666666664</v>
      </c>
      <c r="E1376" s="37">
        <f t="shared" si="149"/>
        <v>10</v>
      </c>
      <c r="F1376" s="33">
        <f t="shared" si="150"/>
        <v>41135.5</v>
      </c>
      <c r="G1376" s="39" t="s">
        <v>16</v>
      </c>
      <c r="H1376" s="57">
        <f t="shared" si="152"/>
        <v>1</v>
      </c>
      <c r="I1376" s="66">
        <v>2.58</v>
      </c>
      <c r="J1376" s="66">
        <v>95.5</v>
      </c>
      <c r="K1376" s="39">
        <v>1</v>
      </c>
      <c r="L1376" s="39">
        <v>2</v>
      </c>
      <c r="M1376" s="39">
        <f>VLOOKUP(L1376,'Stratification Schemes'!$J$2:$L$3,2,TRUE)</f>
        <v>9.59</v>
      </c>
      <c r="N1376" s="39">
        <f>VLOOKUP(L1376,'Stratification Schemes'!$J$2:$L$3,3,TRUE)</f>
        <v>10.42</v>
      </c>
      <c r="O1376" s="39">
        <f t="shared" si="151"/>
        <v>2</v>
      </c>
      <c r="P1376" s="39" t="s">
        <v>38</v>
      </c>
    </row>
    <row r="1377" spans="1:16" x14ac:dyDescent="0.25">
      <c r="A1377" s="59">
        <v>41135</v>
      </c>
      <c r="B1377" s="2">
        <v>0.54754629629629636</v>
      </c>
      <c r="C1377" s="33">
        <f t="shared" si="153"/>
        <v>41135.547546296293</v>
      </c>
      <c r="D1377" s="33">
        <f t="shared" si="148"/>
        <v>41135.541666666664</v>
      </c>
      <c r="E1377" s="37">
        <f t="shared" si="149"/>
        <v>13</v>
      </c>
      <c r="F1377" s="33">
        <f t="shared" si="150"/>
        <v>41135.5</v>
      </c>
      <c r="G1377" s="39" t="s">
        <v>16</v>
      </c>
      <c r="H1377" s="57">
        <f t="shared" si="152"/>
        <v>1</v>
      </c>
      <c r="I1377" s="66">
        <v>2.4900000000000002</v>
      </c>
      <c r="J1377" s="66">
        <v>73.7</v>
      </c>
      <c r="K1377" s="39">
        <v>1</v>
      </c>
      <c r="L1377" s="39">
        <v>2</v>
      </c>
      <c r="M1377" s="39">
        <f>VLOOKUP(L1377,'Stratification Schemes'!$J$2:$L$3,2,TRUE)</f>
        <v>9.59</v>
      </c>
      <c r="N1377" s="39">
        <f>VLOOKUP(L1377,'Stratification Schemes'!$J$2:$L$3,3,TRUE)</f>
        <v>10.42</v>
      </c>
      <c r="O1377" s="39">
        <f t="shared" si="151"/>
        <v>2</v>
      </c>
      <c r="P1377" s="39" t="s">
        <v>38</v>
      </c>
    </row>
    <row r="1378" spans="1:16" x14ac:dyDescent="0.25">
      <c r="A1378" s="59">
        <v>41135</v>
      </c>
      <c r="B1378" s="2">
        <v>0.65409722222222222</v>
      </c>
      <c r="C1378" s="33">
        <f t="shared" si="153"/>
        <v>41135.654097222221</v>
      </c>
      <c r="D1378" s="33">
        <f t="shared" si="148"/>
        <v>41135.625</v>
      </c>
      <c r="E1378" s="37">
        <f t="shared" si="149"/>
        <v>15</v>
      </c>
      <c r="F1378" s="33">
        <f t="shared" si="150"/>
        <v>41135.625</v>
      </c>
      <c r="G1378" s="39" t="s">
        <v>16</v>
      </c>
      <c r="H1378" s="57">
        <f t="shared" si="152"/>
        <v>1</v>
      </c>
      <c r="I1378" s="66">
        <v>2.12</v>
      </c>
      <c r="J1378" s="66">
        <v>102.4</v>
      </c>
      <c r="K1378" s="39">
        <v>1</v>
      </c>
      <c r="L1378" s="39">
        <v>2</v>
      </c>
      <c r="M1378" s="39">
        <f>VLOOKUP(L1378,'Stratification Schemes'!$J$2:$L$3,2,TRUE)</f>
        <v>9.59</v>
      </c>
      <c r="N1378" s="39">
        <f>VLOOKUP(L1378,'Stratification Schemes'!$J$2:$L$3,3,TRUE)</f>
        <v>10.42</v>
      </c>
      <c r="O1378" s="39">
        <f t="shared" si="151"/>
        <v>2</v>
      </c>
      <c r="P1378" s="39" t="s">
        <v>38</v>
      </c>
    </row>
    <row r="1379" spans="1:16" x14ac:dyDescent="0.25">
      <c r="A1379" s="59">
        <v>41135</v>
      </c>
      <c r="B1379" s="2">
        <v>0.7330902777777778</v>
      </c>
      <c r="C1379" s="33">
        <f t="shared" si="153"/>
        <v>41135.733090277776</v>
      </c>
      <c r="D1379" s="33">
        <f t="shared" si="148"/>
        <v>41135.708333333336</v>
      </c>
      <c r="E1379" s="37">
        <f t="shared" si="149"/>
        <v>17</v>
      </c>
      <c r="F1379" s="33">
        <f t="shared" si="150"/>
        <v>41135.75</v>
      </c>
      <c r="G1379" s="39" t="s">
        <v>16</v>
      </c>
      <c r="H1379" s="57">
        <f t="shared" si="152"/>
        <v>1</v>
      </c>
      <c r="I1379" s="66">
        <v>2.52</v>
      </c>
      <c r="J1379" s="66">
        <v>83.2</v>
      </c>
      <c r="K1379" s="39">
        <v>1</v>
      </c>
      <c r="L1379" s="39">
        <v>2</v>
      </c>
      <c r="M1379" s="39">
        <f>VLOOKUP(L1379,'Stratification Schemes'!$J$2:$L$3,2,TRUE)</f>
        <v>9.59</v>
      </c>
      <c r="N1379" s="39">
        <f>VLOOKUP(L1379,'Stratification Schemes'!$J$2:$L$3,3,TRUE)</f>
        <v>10.42</v>
      </c>
      <c r="O1379" s="39">
        <f t="shared" si="151"/>
        <v>2</v>
      </c>
      <c r="P1379" s="39" t="s">
        <v>38</v>
      </c>
    </row>
    <row r="1380" spans="1:16" x14ac:dyDescent="0.25">
      <c r="A1380" s="59">
        <v>41135</v>
      </c>
      <c r="B1380" s="2">
        <v>0.75255787037037036</v>
      </c>
      <c r="C1380" s="33">
        <f t="shared" si="153"/>
        <v>41135.752557870372</v>
      </c>
      <c r="D1380" s="33">
        <f t="shared" si="148"/>
        <v>41135.75</v>
      </c>
      <c r="E1380" s="37">
        <f t="shared" si="149"/>
        <v>18</v>
      </c>
      <c r="F1380" s="33">
        <f t="shared" si="150"/>
        <v>41135.75</v>
      </c>
      <c r="G1380" s="39" t="s">
        <v>16</v>
      </c>
      <c r="H1380" s="57">
        <f t="shared" si="152"/>
        <v>1</v>
      </c>
      <c r="I1380" s="66">
        <v>1.64</v>
      </c>
      <c r="J1380" s="66">
        <v>85.6</v>
      </c>
      <c r="K1380" s="39">
        <v>1</v>
      </c>
      <c r="L1380" s="39">
        <v>2</v>
      </c>
      <c r="M1380" s="39">
        <f>VLOOKUP(L1380,'Stratification Schemes'!$J$2:$L$3,2,TRUE)</f>
        <v>9.59</v>
      </c>
      <c r="N1380" s="39">
        <f>VLOOKUP(L1380,'Stratification Schemes'!$J$2:$L$3,3,TRUE)</f>
        <v>10.42</v>
      </c>
      <c r="O1380" s="39">
        <f t="shared" si="151"/>
        <v>2</v>
      </c>
      <c r="P1380" s="39" t="s">
        <v>38</v>
      </c>
    </row>
    <row r="1381" spans="1:16" x14ac:dyDescent="0.25">
      <c r="A1381" s="59">
        <v>41135</v>
      </c>
      <c r="B1381" s="2">
        <v>0.75291666666666668</v>
      </c>
      <c r="C1381" s="33">
        <f t="shared" si="153"/>
        <v>41135.752916666665</v>
      </c>
      <c r="D1381" s="33">
        <f t="shared" si="148"/>
        <v>41135.75</v>
      </c>
      <c r="E1381" s="37">
        <f t="shared" si="149"/>
        <v>18</v>
      </c>
      <c r="F1381" s="33">
        <f t="shared" si="150"/>
        <v>41135.75</v>
      </c>
      <c r="G1381" s="39" t="s">
        <v>16</v>
      </c>
      <c r="H1381" s="57">
        <f t="shared" si="152"/>
        <v>1</v>
      </c>
      <c r="I1381" s="66">
        <v>2.4</v>
      </c>
      <c r="J1381" s="66">
        <v>92.6</v>
      </c>
      <c r="K1381" s="39">
        <v>1</v>
      </c>
      <c r="L1381" s="39">
        <v>2</v>
      </c>
      <c r="M1381" s="39">
        <f>VLOOKUP(L1381,'Stratification Schemes'!$J$2:$L$3,2,TRUE)</f>
        <v>9.59</v>
      </c>
      <c r="N1381" s="39">
        <f>VLOOKUP(L1381,'Stratification Schemes'!$J$2:$L$3,3,TRUE)</f>
        <v>10.42</v>
      </c>
      <c r="O1381" s="39">
        <f t="shared" si="151"/>
        <v>2</v>
      </c>
      <c r="P1381" s="39" t="s">
        <v>38</v>
      </c>
    </row>
    <row r="1382" spans="1:16" x14ac:dyDescent="0.25">
      <c r="A1382" s="59">
        <v>41135</v>
      </c>
      <c r="B1382" s="2">
        <v>0.7602199074074073</v>
      </c>
      <c r="C1382" s="33">
        <f t="shared" si="153"/>
        <v>41135.76021990741</v>
      </c>
      <c r="D1382" s="33">
        <f t="shared" si="148"/>
        <v>41135.75</v>
      </c>
      <c r="E1382" s="37">
        <f t="shared" si="149"/>
        <v>18</v>
      </c>
      <c r="F1382" s="33">
        <f t="shared" si="150"/>
        <v>41135.75</v>
      </c>
      <c r="G1382" s="39" t="s">
        <v>16</v>
      </c>
      <c r="H1382" s="57">
        <f t="shared" si="152"/>
        <v>1</v>
      </c>
      <c r="I1382" s="66">
        <v>2.69</v>
      </c>
      <c r="J1382" s="66">
        <v>87</v>
      </c>
      <c r="K1382" s="39">
        <v>1</v>
      </c>
      <c r="L1382" s="39">
        <v>2</v>
      </c>
      <c r="M1382" s="39">
        <f>VLOOKUP(L1382,'Stratification Schemes'!$J$2:$L$3,2,TRUE)</f>
        <v>9.59</v>
      </c>
      <c r="N1382" s="39">
        <f>VLOOKUP(L1382,'Stratification Schemes'!$J$2:$L$3,3,TRUE)</f>
        <v>10.42</v>
      </c>
      <c r="O1382" s="39">
        <f t="shared" si="151"/>
        <v>2</v>
      </c>
      <c r="P1382" s="39" t="s">
        <v>38</v>
      </c>
    </row>
    <row r="1383" spans="1:16" x14ac:dyDescent="0.25">
      <c r="A1383" s="59">
        <v>41135</v>
      </c>
      <c r="B1383" s="2">
        <v>0.77405092592592595</v>
      </c>
      <c r="C1383" s="33">
        <f t="shared" si="153"/>
        <v>41135.774050925924</v>
      </c>
      <c r="D1383" s="33">
        <f t="shared" si="148"/>
        <v>41135.75</v>
      </c>
      <c r="E1383" s="37">
        <f t="shared" si="149"/>
        <v>18</v>
      </c>
      <c r="F1383" s="33">
        <f t="shared" si="150"/>
        <v>41135.75</v>
      </c>
      <c r="G1383" s="39" t="s">
        <v>16</v>
      </c>
      <c r="H1383" s="57">
        <f t="shared" si="152"/>
        <v>1</v>
      </c>
      <c r="I1383" s="66">
        <v>1.74</v>
      </c>
      <c r="J1383" s="66">
        <v>81.7</v>
      </c>
      <c r="K1383" s="39">
        <v>1</v>
      </c>
      <c r="L1383" s="39">
        <v>2</v>
      </c>
      <c r="M1383" s="39">
        <f>VLOOKUP(L1383,'Stratification Schemes'!$J$2:$L$3,2,TRUE)</f>
        <v>9.59</v>
      </c>
      <c r="N1383" s="39">
        <f>VLOOKUP(L1383,'Stratification Schemes'!$J$2:$L$3,3,TRUE)</f>
        <v>10.42</v>
      </c>
      <c r="O1383" s="39">
        <f t="shared" si="151"/>
        <v>2</v>
      </c>
      <c r="P1383" s="39" t="s">
        <v>38</v>
      </c>
    </row>
    <row r="1384" spans="1:16" x14ac:dyDescent="0.25">
      <c r="A1384" s="59">
        <v>41135</v>
      </c>
      <c r="B1384" s="2">
        <v>0.81346064814814811</v>
      </c>
      <c r="C1384" s="33">
        <f t="shared" si="153"/>
        <v>41135.813460648147</v>
      </c>
      <c r="D1384" s="33">
        <f t="shared" si="148"/>
        <v>41135.791666666664</v>
      </c>
      <c r="E1384" s="37">
        <f t="shared" si="149"/>
        <v>19</v>
      </c>
      <c r="F1384" s="33">
        <f t="shared" si="150"/>
        <v>41135.875</v>
      </c>
      <c r="G1384" s="39" t="s">
        <v>16</v>
      </c>
      <c r="H1384" s="57">
        <f t="shared" si="152"/>
        <v>1</v>
      </c>
      <c r="I1384" s="66">
        <v>6.59</v>
      </c>
      <c r="J1384" s="66">
        <v>64.900000000000006</v>
      </c>
      <c r="K1384" s="39">
        <v>1</v>
      </c>
      <c r="L1384" s="39">
        <v>2</v>
      </c>
      <c r="M1384" s="39">
        <f>VLOOKUP(L1384,'Stratification Schemes'!$J$2:$L$3,2,TRUE)</f>
        <v>9.59</v>
      </c>
      <c r="N1384" s="39">
        <f>VLOOKUP(L1384,'Stratification Schemes'!$J$2:$L$3,3,TRUE)</f>
        <v>10.42</v>
      </c>
      <c r="O1384" s="39">
        <f t="shared" si="151"/>
        <v>2</v>
      </c>
      <c r="P1384" s="39" t="s">
        <v>38</v>
      </c>
    </row>
    <row r="1385" spans="1:16" x14ac:dyDescent="0.25">
      <c r="A1385" s="59">
        <v>41135</v>
      </c>
      <c r="B1385" s="2">
        <v>0.85621527777777784</v>
      </c>
      <c r="C1385" s="33">
        <f t="shared" si="153"/>
        <v>41135.856215277781</v>
      </c>
      <c r="D1385" s="33">
        <f t="shared" si="148"/>
        <v>41135.833333333336</v>
      </c>
      <c r="E1385" s="37">
        <f t="shared" si="149"/>
        <v>20</v>
      </c>
      <c r="F1385" s="33">
        <f t="shared" si="150"/>
        <v>41135.875</v>
      </c>
      <c r="G1385" s="39" t="s">
        <v>16</v>
      </c>
      <c r="H1385" s="57">
        <f t="shared" si="152"/>
        <v>1</v>
      </c>
      <c r="I1385" s="66">
        <v>3.48</v>
      </c>
      <c r="J1385" s="66">
        <v>86.6</v>
      </c>
      <c r="K1385" s="39">
        <v>1</v>
      </c>
      <c r="L1385" s="39">
        <v>2</v>
      </c>
      <c r="M1385" s="39">
        <f>VLOOKUP(L1385,'Stratification Schemes'!$J$2:$L$3,2,TRUE)</f>
        <v>9.59</v>
      </c>
      <c r="N1385" s="39">
        <f>VLOOKUP(L1385,'Stratification Schemes'!$J$2:$L$3,3,TRUE)</f>
        <v>10.42</v>
      </c>
      <c r="O1385" s="39">
        <f t="shared" si="151"/>
        <v>2</v>
      </c>
      <c r="P1385" s="39" t="s">
        <v>38</v>
      </c>
    </row>
    <row r="1386" spans="1:16" x14ac:dyDescent="0.25">
      <c r="A1386" s="59">
        <v>41135</v>
      </c>
      <c r="B1386" s="2">
        <v>0.85968750000000005</v>
      </c>
      <c r="C1386" s="33">
        <f t="shared" si="153"/>
        <v>41135.8596875</v>
      </c>
      <c r="D1386" s="33">
        <f t="shared" si="148"/>
        <v>41135.833333333336</v>
      </c>
      <c r="E1386" s="37">
        <f t="shared" si="149"/>
        <v>20</v>
      </c>
      <c r="F1386" s="33">
        <f t="shared" si="150"/>
        <v>41135.875</v>
      </c>
      <c r="G1386" s="39" t="s">
        <v>16</v>
      </c>
      <c r="H1386" s="57">
        <f t="shared" si="152"/>
        <v>1</v>
      </c>
      <c r="I1386" s="66">
        <v>2.6</v>
      </c>
      <c r="J1386" s="66">
        <v>92.3</v>
      </c>
      <c r="K1386" s="39">
        <v>1</v>
      </c>
      <c r="L1386" s="39">
        <v>2</v>
      </c>
      <c r="M1386" s="39">
        <f>VLOOKUP(L1386,'Stratification Schemes'!$J$2:$L$3,2,TRUE)</f>
        <v>9.59</v>
      </c>
      <c r="N1386" s="39">
        <f>VLOOKUP(L1386,'Stratification Schemes'!$J$2:$L$3,3,TRUE)</f>
        <v>10.42</v>
      </c>
      <c r="O1386" s="39">
        <f t="shared" si="151"/>
        <v>2</v>
      </c>
      <c r="P1386" s="39" t="s">
        <v>38</v>
      </c>
    </row>
    <row r="1387" spans="1:16" x14ac:dyDescent="0.25">
      <c r="A1387" s="59">
        <v>41135</v>
      </c>
      <c r="B1387" s="2">
        <v>0.86194444444444451</v>
      </c>
      <c r="C1387" s="33">
        <f t="shared" si="153"/>
        <v>41135.861944444441</v>
      </c>
      <c r="D1387" s="33">
        <f t="shared" si="148"/>
        <v>41135.833333333336</v>
      </c>
      <c r="E1387" s="37">
        <f t="shared" si="149"/>
        <v>20</v>
      </c>
      <c r="F1387" s="33">
        <f t="shared" si="150"/>
        <v>41135.875</v>
      </c>
      <c r="G1387" s="39" t="s">
        <v>16</v>
      </c>
      <c r="H1387" s="57">
        <f t="shared" si="152"/>
        <v>1</v>
      </c>
      <c r="I1387" s="66">
        <v>2.08</v>
      </c>
      <c r="J1387" s="66">
        <v>84.5</v>
      </c>
      <c r="K1387" s="39">
        <v>1</v>
      </c>
      <c r="L1387" s="39">
        <v>2</v>
      </c>
      <c r="M1387" s="39">
        <f>VLOOKUP(L1387,'Stratification Schemes'!$J$2:$L$3,2,TRUE)</f>
        <v>9.59</v>
      </c>
      <c r="N1387" s="39">
        <f>VLOOKUP(L1387,'Stratification Schemes'!$J$2:$L$3,3,TRUE)</f>
        <v>10.42</v>
      </c>
      <c r="O1387" s="39">
        <f t="shared" si="151"/>
        <v>2</v>
      </c>
      <c r="P1387" s="39" t="s">
        <v>38</v>
      </c>
    </row>
    <row r="1388" spans="1:16" x14ac:dyDescent="0.25">
      <c r="A1388" s="59">
        <v>41135</v>
      </c>
      <c r="B1388" s="2">
        <v>0.87555555555555553</v>
      </c>
      <c r="C1388" s="33">
        <f t="shared" si="153"/>
        <v>41135.875555555554</v>
      </c>
      <c r="D1388" s="33">
        <f t="shared" si="148"/>
        <v>41135.875</v>
      </c>
      <c r="E1388" s="37">
        <f t="shared" si="149"/>
        <v>21</v>
      </c>
      <c r="F1388" s="33">
        <f t="shared" si="150"/>
        <v>41135.875</v>
      </c>
      <c r="G1388" s="39" t="s">
        <v>16</v>
      </c>
      <c r="H1388" s="57">
        <f t="shared" si="152"/>
        <v>1</v>
      </c>
      <c r="I1388" s="66">
        <v>2.13</v>
      </c>
      <c r="J1388" s="66">
        <v>72</v>
      </c>
      <c r="K1388" s="39">
        <v>1</v>
      </c>
      <c r="L1388" s="39">
        <v>2</v>
      </c>
      <c r="M1388" s="39">
        <f>VLOOKUP(L1388,'Stratification Schemes'!$J$2:$L$3,2,TRUE)</f>
        <v>9.59</v>
      </c>
      <c r="N1388" s="39">
        <f>VLOOKUP(L1388,'Stratification Schemes'!$J$2:$L$3,3,TRUE)</f>
        <v>10.42</v>
      </c>
      <c r="O1388" s="39">
        <f t="shared" si="151"/>
        <v>2</v>
      </c>
      <c r="P1388" s="39" t="s">
        <v>38</v>
      </c>
    </row>
    <row r="1389" spans="1:16" x14ac:dyDescent="0.25">
      <c r="A1389" s="59">
        <v>41135</v>
      </c>
      <c r="B1389" s="2">
        <v>0.89621527777777776</v>
      </c>
      <c r="C1389" s="33">
        <f t="shared" si="153"/>
        <v>41135.896215277775</v>
      </c>
      <c r="D1389" s="33">
        <f t="shared" si="148"/>
        <v>41135.875</v>
      </c>
      <c r="E1389" s="37">
        <f t="shared" si="149"/>
        <v>21</v>
      </c>
      <c r="F1389" s="33">
        <f t="shared" si="150"/>
        <v>41135.875</v>
      </c>
      <c r="G1389" s="39" t="s">
        <v>16</v>
      </c>
      <c r="H1389" s="57">
        <f t="shared" si="152"/>
        <v>1</v>
      </c>
      <c r="I1389" s="66">
        <v>2.61</v>
      </c>
      <c r="J1389" s="66">
        <v>86</v>
      </c>
      <c r="K1389" s="39">
        <v>1</v>
      </c>
      <c r="L1389" s="39">
        <v>2</v>
      </c>
      <c r="M1389" s="39">
        <f>VLOOKUP(L1389,'Stratification Schemes'!$J$2:$L$3,2,TRUE)</f>
        <v>9.59</v>
      </c>
      <c r="N1389" s="39">
        <f>VLOOKUP(L1389,'Stratification Schemes'!$J$2:$L$3,3,TRUE)</f>
        <v>10.42</v>
      </c>
      <c r="O1389" s="39">
        <f t="shared" si="151"/>
        <v>2</v>
      </c>
      <c r="P1389" s="39" t="s">
        <v>38</v>
      </c>
    </row>
    <row r="1390" spans="1:16" x14ac:dyDescent="0.25">
      <c r="A1390" s="59">
        <v>41135</v>
      </c>
      <c r="B1390" s="2">
        <v>0.89621527777777776</v>
      </c>
      <c r="C1390" s="33">
        <f t="shared" si="153"/>
        <v>41135.896215277775</v>
      </c>
      <c r="D1390" s="33">
        <f t="shared" si="148"/>
        <v>41135.875</v>
      </c>
      <c r="E1390" s="37">
        <f t="shared" si="149"/>
        <v>21</v>
      </c>
      <c r="F1390" s="33">
        <f t="shared" si="150"/>
        <v>41135.875</v>
      </c>
      <c r="G1390" s="39" t="s">
        <v>16</v>
      </c>
      <c r="H1390" s="57">
        <f t="shared" si="152"/>
        <v>1</v>
      </c>
      <c r="I1390" s="66">
        <v>2.69</v>
      </c>
      <c r="J1390" s="66">
        <v>78.3</v>
      </c>
      <c r="K1390" s="39">
        <v>1</v>
      </c>
      <c r="L1390" s="39">
        <v>2</v>
      </c>
      <c r="M1390" s="39">
        <f>VLOOKUP(L1390,'Stratification Schemes'!$J$2:$L$3,2,TRUE)</f>
        <v>9.59</v>
      </c>
      <c r="N1390" s="39">
        <f>VLOOKUP(L1390,'Stratification Schemes'!$J$2:$L$3,3,TRUE)</f>
        <v>10.42</v>
      </c>
      <c r="O1390" s="39">
        <f t="shared" si="151"/>
        <v>2</v>
      </c>
      <c r="P1390" s="39" t="s">
        <v>38</v>
      </c>
    </row>
    <row r="1391" spans="1:16" x14ac:dyDescent="0.25">
      <c r="A1391" s="59">
        <v>41135</v>
      </c>
      <c r="B1391" s="2">
        <v>0.89690972222222232</v>
      </c>
      <c r="C1391" s="33">
        <f t="shared" si="153"/>
        <v>41135.896909722222</v>
      </c>
      <c r="D1391" s="33">
        <f t="shared" si="148"/>
        <v>41135.875</v>
      </c>
      <c r="E1391" s="37">
        <f t="shared" si="149"/>
        <v>21</v>
      </c>
      <c r="F1391" s="33">
        <f t="shared" si="150"/>
        <v>41135.875</v>
      </c>
      <c r="G1391" s="39" t="s">
        <v>16</v>
      </c>
      <c r="H1391" s="57">
        <f t="shared" si="152"/>
        <v>1</v>
      </c>
      <c r="I1391" s="66">
        <v>2.21</v>
      </c>
      <c r="J1391" s="66">
        <v>98.9</v>
      </c>
      <c r="K1391" s="39">
        <v>1</v>
      </c>
      <c r="L1391" s="39">
        <v>2</v>
      </c>
      <c r="M1391" s="39">
        <f>VLOOKUP(L1391,'Stratification Schemes'!$J$2:$L$3,2,TRUE)</f>
        <v>9.59</v>
      </c>
      <c r="N1391" s="39">
        <f>VLOOKUP(L1391,'Stratification Schemes'!$J$2:$L$3,3,TRUE)</f>
        <v>10.42</v>
      </c>
      <c r="O1391" s="39">
        <f t="shared" si="151"/>
        <v>2</v>
      </c>
      <c r="P1391" s="39" t="s">
        <v>38</v>
      </c>
    </row>
    <row r="1392" spans="1:16" x14ac:dyDescent="0.25">
      <c r="A1392" s="59">
        <v>41135</v>
      </c>
      <c r="B1392" s="2">
        <v>0.90049768518518514</v>
      </c>
      <c r="C1392" s="33">
        <f t="shared" si="153"/>
        <v>41135.900497685187</v>
      </c>
      <c r="D1392" s="33">
        <f t="shared" si="148"/>
        <v>41135.875</v>
      </c>
      <c r="E1392" s="37">
        <f t="shared" si="149"/>
        <v>21</v>
      </c>
      <c r="F1392" s="33">
        <f t="shared" si="150"/>
        <v>41135.875</v>
      </c>
      <c r="G1392" s="39" t="s">
        <v>16</v>
      </c>
      <c r="H1392" s="57">
        <f t="shared" si="152"/>
        <v>1</v>
      </c>
      <c r="I1392" s="66">
        <v>2.2000000000000002</v>
      </c>
      <c r="J1392" s="66">
        <v>99.3</v>
      </c>
      <c r="K1392" s="39">
        <v>1</v>
      </c>
      <c r="L1392" s="39">
        <v>2</v>
      </c>
      <c r="M1392" s="39">
        <f>VLOOKUP(L1392,'Stratification Schemes'!$J$2:$L$3,2,TRUE)</f>
        <v>9.59</v>
      </c>
      <c r="N1392" s="39">
        <f>VLOOKUP(L1392,'Stratification Schemes'!$J$2:$L$3,3,TRUE)</f>
        <v>10.42</v>
      </c>
      <c r="O1392" s="39">
        <f t="shared" si="151"/>
        <v>2</v>
      </c>
      <c r="P1392" s="39" t="s">
        <v>38</v>
      </c>
    </row>
    <row r="1393" spans="1:16" x14ac:dyDescent="0.25">
      <c r="A1393" s="59">
        <v>41135</v>
      </c>
      <c r="B1393" s="2">
        <v>0.90091435185185187</v>
      </c>
      <c r="C1393" s="33">
        <f t="shared" si="153"/>
        <v>41135.900914351849</v>
      </c>
      <c r="D1393" s="33">
        <f t="shared" si="148"/>
        <v>41135.875</v>
      </c>
      <c r="E1393" s="37">
        <f t="shared" si="149"/>
        <v>21</v>
      </c>
      <c r="F1393" s="33">
        <f t="shared" si="150"/>
        <v>41135.875</v>
      </c>
      <c r="G1393" s="39" t="s">
        <v>16</v>
      </c>
      <c r="H1393" s="57">
        <f t="shared" si="152"/>
        <v>1</v>
      </c>
      <c r="I1393" s="66">
        <v>2.27</v>
      </c>
      <c r="J1393" s="66">
        <v>79.8</v>
      </c>
      <c r="K1393" s="39">
        <v>1</v>
      </c>
      <c r="L1393" s="39">
        <v>2</v>
      </c>
      <c r="M1393" s="39">
        <f>VLOOKUP(L1393,'Stratification Schemes'!$J$2:$L$3,2,TRUE)</f>
        <v>9.59</v>
      </c>
      <c r="N1393" s="39">
        <f>VLOOKUP(L1393,'Stratification Schemes'!$J$2:$L$3,3,TRUE)</f>
        <v>10.42</v>
      </c>
      <c r="O1393" s="39">
        <f t="shared" si="151"/>
        <v>2</v>
      </c>
      <c r="P1393" s="39" t="s">
        <v>38</v>
      </c>
    </row>
    <row r="1394" spans="1:16" x14ac:dyDescent="0.25">
      <c r="A1394" s="59">
        <v>41135</v>
      </c>
      <c r="B1394" s="2">
        <v>0.90289351851851851</v>
      </c>
      <c r="C1394" s="33">
        <f t="shared" si="153"/>
        <v>41135.90289351852</v>
      </c>
      <c r="D1394" s="33">
        <f t="shared" si="148"/>
        <v>41135.875</v>
      </c>
      <c r="E1394" s="37">
        <f t="shared" si="149"/>
        <v>21</v>
      </c>
      <c r="F1394" s="33">
        <f t="shared" si="150"/>
        <v>41135.875</v>
      </c>
      <c r="G1394" s="39" t="s">
        <v>16</v>
      </c>
      <c r="H1394" s="57">
        <f t="shared" si="152"/>
        <v>1</v>
      </c>
      <c r="I1394" s="66">
        <v>3.43</v>
      </c>
      <c r="J1394" s="66">
        <v>64.599999999999994</v>
      </c>
      <c r="K1394" s="39">
        <v>1</v>
      </c>
      <c r="L1394" s="39">
        <v>2</v>
      </c>
      <c r="M1394" s="39">
        <f>VLOOKUP(L1394,'Stratification Schemes'!$J$2:$L$3,2,TRUE)</f>
        <v>9.59</v>
      </c>
      <c r="N1394" s="39">
        <f>VLOOKUP(L1394,'Stratification Schemes'!$J$2:$L$3,3,TRUE)</f>
        <v>10.42</v>
      </c>
      <c r="O1394" s="39">
        <f t="shared" si="151"/>
        <v>2</v>
      </c>
      <c r="P1394" s="39" t="s">
        <v>38</v>
      </c>
    </row>
    <row r="1395" spans="1:16" x14ac:dyDescent="0.25">
      <c r="A1395" s="59">
        <v>41135</v>
      </c>
      <c r="B1395" s="2">
        <v>0.92502314814814823</v>
      </c>
      <c r="C1395" s="33">
        <f t="shared" si="153"/>
        <v>41135.925023148149</v>
      </c>
      <c r="D1395" s="33">
        <f t="shared" si="148"/>
        <v>41135.916666666664</v>
      </c>
      <c r="E1395" s="37">
        <f t="shared" si="149"/>
        <v>22</v>
      </c>
      <c r="F1395" s="33">
        <f t="shared" si="150"/>
        <v>41135.875</v>
      </c>
      <c r="G1395" s="39" t="s">
        <v>16</v>
      </c>
      <c r="H1395" s="57">
        <f t="shared" si="152"/>
        <v>1</v>
      </c>
      <c r="I1395" s="66">
        <v>2.94</v>
      </c>
      <c r="J1395" s="66">
        <v>75.900000000000006</v>
      </c>
      <c r="K1395" s="39">
        <v>1</v>
      </c>
      <c r="L1395" s="39">
        <v>2</v>
      </c>
      <c r="M1395" s="39">
        <f>VLOOKUP(L1395,'Stratification Schemes'!$J$2:$L$3,2,TRUE)</f>
        <v>9.59</v>
      </c>
      <c r="N1395" s="39">
        <f>VLOOKUP(L1395,'Stratification Schemes'!$J$2:$L$3,3,TRUE)</f>
        <v>10.42</v>
      </c>
      <c r="O1395" s="39">
        <f t="shared" si="151"/>
        <v>2</v>
      </c>
      <c r="P1395" s="39" t="s">
        <v>38</v>
      </c>
    </row>
    <row r="1396" spans="1:16" x14ac:dyDescent="0.25">
      <c r="A1396" s="59">
        <v>41136</v>
      </c>
      <c r="B1396" s="2">
        <v>6.8287037037037025E-4</v>
      </c>
      <c r="C1396" s="33">
        <f t="shared" si="153"/>
        <v>41136.00068287037</v>
      </c>
      <c r="D1396" s="33">
        <f t="shared" si="148"/>
        <v>41136</v>
      </c>
      <c r="E1396" s="37">
        <f t="shared" si="149"/>
        <v>0</v>
      </c>
      <c r="F1396" s="33">
        <f t="shared" si="150"/>
        <v>41136</v>
      </c>
      <c r="G1396" s="66" t="s">
        <v>16</v>
      </c>
      <c r="H1396" s="57">
        <f t="shared" si="152"/>
        <v>1</v>
      </c>
      <c r="I1396" s="66">
        <v>3.44</v>
      </c>
      <c r="J1396" s="66">
        <v>108</v>
      </c>
      <c r="K1396" s="39">
        <v>1</v>
      </c>
      <c r="L1396" s="39">
        <v>2</v>
      </c>
      <c r="M1396" s="39">
        <f>VLOOKUP(L1396,'Stratification Schemes'!$J$2:$L$3,2,TRUE)</f>
        <v>9.59</v>
      </c>
      <c r="N1396" s="39">
        <f>VLOOKUP(L1396,'Stratification Schemes'!$J$2:$L$3,3,TRUE)</f>
        <v>10.42</v>
      </c>
      <c r="O1396" s="39">
        <f t="shared" si="151"/>
        <v>2</v>
      </c>
      <c r="P1396" s="39" t="s">
        <v>38</v>
      </c>
    </row>
    <row r="1397" spans="1:16" x14ac:dyDescent="0.25">
      <c r="A1397" s="59">
        <v>41136</v>
      </c>
      <c r="B1397" s="2">
        <v>0.2570486111111111</v>
      </c>
      <c r="C1397" s="33">
        <f t="shared" si="153"/>
        <v>41136.257048611114</v>
      </c>
      <c r="D1397" s="33">
        <f t="shared" si="148"/>
        <v>41136.25</v>
      </c>
      <c r="E1397" s="37">
        <f t="shared" si="149"/>
        <v>6</v>
      </c>
      <c r="F1397" s="33">
        <f t="shared" si="150"/>
        <v>41136.25</v>
      </c>
      <c r="G1397" s="66" t="s">
        <v>16</v>
      </c>
      <c r="H1397" s="57">
        <f t="shared" si="152"/>
        <v>1</v>
      </c>
      <c r="I1397" s="66">
        <v>3.41</v>
      </c>
      <c r="J1397" s="66">
        <v>85.4</v>
      </c>
      <c r="K1397" s="39">
        <v>1</v>
      </c>
      <c r="L1397" s="39">
        <v>2</v>
      </c>
      <c r="M1397" s="39">
        <f>VLOOKUP(L1397,'Stratification Schemes'!$J$2:$L$3,2,TRUE)</f>
        <v>9.59</v>
      </c>
      <c r="N1397" s="39">
        <f>VLOOKUP(L1397,'Stratification Schemes'!$J$2:$L$3,3,TRUE)</f>
        <v>10.42</v>
      </c>
      <c r="O1397" s="39">
        <f t="shared" si="151"/>
        <v>2</v>
      </c>
      <c r="P1397" s="39" t="s">
        <v>38</v>
      </c>
    </row>
    <row r="1398" spans="1:16" x14ac:dyDescent="0.25">
      <c r="A1398" s="59">
        <v>41136</v>
      </c>
      <c r="B1398" s="2">
        <v>0.30177083333333332</v>
      </c>
      <c r="C1398" s="33">
        <f t="shared" si="153"/>
        <v>41136.301770833335</v>
      </c>
      <c r="D1398" s="33">
        <f t="shared" si="148"/>
        <v>41136.291666666664</v>
      </c>
      <c r="E1398" s="37">
        <f t="shared" si="149"/>
        <v>7</v>
      </c>
      <c r="F1398" s="33">
        <f t="shared" si="150"/>
        <v>41136.25</v>
      </c>
      <c r="G1398" s="66" t="s">
        <v>16</v>
      </c>
      <c r="H1398" s="57">
        <f t="shared" si="152"/>
        <v>1</v>
      </c>
      <c r="I1398" s="66">
        <v>4</v>
      </c>
      <c r="J1398" s="66">
        <v>90</v>
      </c>
      <c r="K1398" s="39">
        <v>1</v>
      </c>
      <c r="L1398" s="39">
        <v>2</v>
      </c>
      <c r="M1398" s="39">
        <f>VLOOKUP(L1398,'Stratification Schemes'!$J$2:$L$3,2,TRUE)</f>
        <v>9.59</v>
      </c>
      <c r="N1398" s="39">
        <f>VLOOKUP(L1398,'Stratification Schemes'!$J$2:$L$3,3,TRUE)</f>
        <v>10.42</v>
      </c>
      <c r="O1398" s="39">
        <f t="shared" si="151"/>
        <v>2</v>
      </c>
      <c r="P1398" s="39" t="s">
        <v>38</v>
      </c>
    </row>
    <row r="1399" spans="1:16" x14ac:dyDescent="0.25">
      <c r="A1399" s="59">
        <v>41136</v>
      </c>
      <c r="B1399" s="2">
        <v>0.34231481481481479</v>
      </c>
      <c r="C1399" s="33">
        <f t="shared" si="153"/>
        <v>41136.342314814814</v>
      </c>
      <c r="D1399" s="33">
        <f t="shared" si="148"/>
        <v>41136.333333333336</v>
      </c>
      <c r="E1399" s="37">
        <f t="shared" si="149"/>
        <v>8</v>
      </c>
      <c r="F1399" s="33">
        <f t="shared" si="150"/>
        <v>41136.375</v>
      </c>
      <c r="G1399" s="66" t="s">
        <v>16</v>
      </c>
      <c r="H1399" s="57">
        <f t="shared" si="152"/>
        <v>1</v>
      </c>
      <c r="I1399" s="66">
        <v>2.02</v>
      </c>
      <c r="J1399" s="66">
        <v>123.7</v>
      </c>
      <c r="K1399" s="39">
        <v>1</v>
      </c>
      <c r="L1399" s="39">
        <v>2</v>
      </c>
      <c r="M1399" s="39">
        <f>VLOOKUP(L1399,'Stratification Schemes'!$J$2:$L$3,2,TRUE)</f>
        <v>9.59</v>
      </c>
      <c r="N1399" s="39">
        <f>VLOOKUP(L1399,'Stratification Schemes'!$J$2:$L$3,3,TRUE)</f>
        <v>10.42</v>
      </c>
      <c r="O1399" s="39">
        <f t="shared" si="151"/>
        <v>2</v>
      </c>
      <c r="P1399" s="39" t="s">
        <v>38</v>
      </c>
    </row>
    <row r="1400" spans="1:16" x14ac:dyDescent="0.25">
      <c r="A1400" s="59">
        <v>41136</v>
      </c>
      <c r="B1400" s="2">
        <v>0.35440972222222222</v>
      </c>
      <c r="C1400" s="33">
        <f t="shared" si="153"/>
        <v>41136.354409722226</v>
      </c>
      <c r="D1400" s="33">
        <f t="shared" si="148"/>
        <v>41136.333333333336</v>
      </c>
      <c r="E1400" s="37">
        <f t="shared" si="149"/>
        <v>8</v>
      </c>
      <c r="F1400" s="33">
        <f t="shared" si="150"/>
        <v>41136.375</v>
      </c>
      <c r="G1400" s="66" t="s">
        <v>16</v>
      </c>
      <c r="H1400" s="57">
        <f t="shared" si="152"/>
        <v>1</v>
      </c>
      <c r="I1400" s="66">
        <v>2.4500000000000002</v>
      </c>
      <c r="J1400" s="66">
        <v>109.2</v>
      </c>
      <c r="K1400" s="39">
        <v>1</v>
      </c>
      <c r="L1400" s="39">
        <v>2</v>
      </c>
      <c r="M1400" s="39">
        <f>VLOOKUP(L1400,'Stratification Schemes'!$J$2:$L$3,2,TRUE)</f>
        <v>9.59</v>
      </c>
      <c r="N1400" s="39">
        <f>VLOOKUP(L1400,'Stratification Schemes'!$J$2:$L$3,3,TRUE)</f>
        <v>10.42</v>
      </c>
      <c r="O1400" s="39">
        <f t="shared" si="151"/>
        <v>2</v>
      </c>
      <c r="P1400" s="39" t="s">
        <v>38</v>
      </c>
    </row>
    <row r="1401" spans="1:16" x14ac:dyDescent="0.25">
      <c r="A1401" s="59">
        <v>41136</v>
      </c>
      <c r="B1401" s="2">
        <v>0.56555555555555559</v>
      </c>
      <c r="C1401" s="33">
        <f t="shared" si="153"/>
        <v>41136.565555555557</v>
      </c>
      <c r="D1401" s="33">
        <f t="shared" si="148"/>
        <v>41136.541666666664</v>
      </c>
      <c r="E1401" s="37">
        <f t="shared" si="149"/>
        <v>13</v>
      </c>
      <c r="F1401" s="33">
        <f t="shared" si="150"/>
        <v>41136.625</v>
      </c>
      <c r="G1401" s="66" t="s">
        <v>16</v>
      </c>
      <c r="H1401" s="57">
        <f t="shared" si="152"/>
        <v>1</v>
      </c>
      <c r="I1401" s="66">
        <v>2.17</v>
      </c>
      <c r="J1401" s="66">
        <v>93.5</v>
      </c>
      <c r="K1401" s="39">
        <v>1</v>
      </c>
      <c r="L1401" s="39">
        <v>2</v>
      </c>
      <c r="M1401" s="39">
        <f>VLOOKUP(L1401,'Stratification Schemes'!$J$2:$L$3,2,TRUE)</f>
        <v>9.59</v>
      </c>
      <c r="N1401" s="39">
        <f>VLOOKUP(L1401,'Stratification Schemes'!$J$2:$L$3,3,TRUE)</f>
        <v>10.42</v>
      </c>
      <c r="O1401" s="39">
        <f t="shared" si="151"/>
        <v>2</v>
      </c>
      <c r="P1401" s="39" t="s">
        <v>38</v>
      </c>
    </row>
    <row r="1402" spans="1:16" x14ac:dyDescent="0.25">
      <c r="A1402" s="59">
        <v>41136</v>
      </c>
      <c r="B1402" s="2">
        <v>0.58605324074074072</v>
      </c>
      <c r="C1402" s="33">
        <f t="shared" si="153"/>
        <v>41136.586053240739</v>
      </c>
      <c r="D1402" s="33">
        <f t="shared" si="148"/>
        <v>41136.583333333336</v>
      </c>
      <c r="E1402" s="37">
        <f t="shared" si="149"/>
        <v>14</v>
      </c>
      <c r="F1402" s="33">
        <f t="shared" si="150"/>
        <v>41136.625</v>
      </c>
      <c r="G1402" s="66" t="s">
        <v>16</v>
      </c>
      <c r="H1402" s="57">
        <f t="shared" si="152"/>
        <v>1</v>
      </c>
      <c r="I1402" s="66">
        <v>2.71</v>
      </c>
      <c r="J1402" s="66">
        <v>83.6</v>
      </c>
      <c r="K1402" s="39">
        <v>1</v>
      </c>
      <c r="L1402" s="39">
        <v>2</v>
      </c>
      <c r="M1402" s="39">
        <f>VLOOKUP(L1402,'Stratification Schemes'!$J$2:$L$3,2,TRUE)</f>
        <v>9.59</v>
      </c>
      <c r="N1402" s="39">
        <f>VLOOKUP(L1402,'Stratification Schemes'!$J$2:$L$3,3,TRUE)</f>
        <v>10.42</v>
      </c>
      <c r="O1402" s="39">
        <f t="shared" si="151"/>
        <v>2</v>
      </c>
      <c r="P1402" s="39" t="s">
        <v>38</v>
      </c>
    </row>
    <row r="1403" spans="1:16" x14ac:dyDescent="0.25">
      <c r="A1403" s="59">
        <v>41136</v>
      </c>
      <c r="B1403" s="2">
        <v>0.64998842592592598</v>
      </c>
      <c r="C1403" s="33">
        <f t="shared" si="153"/>
        <v>41136.649988425925</v>
      </c>
      <c r="D1403" s="33">
        <f t="shared" si="148"/>
        <v>41136.625</v>
      </c>
      <c r="E1403" s="37">
        <f t="shared" si="149"/>
        <v>15</v>
      </c>
      <c r="F1403" s="33">
        <f t="shared" si="150"/>
        <v>41136.625</v>
      </c>
      <c r="G1403" s="66" t="s">
        <v>16</v>
      </c>
      <c r="H1403" s="57">
        <f t="shared" si="152"/>
        <v>1</v>
      </c>
      <c r="I1403" s="66">
        <v>2.42</v>
      </c>
      <c r="J1403" s="66">
        <v>93.2</v>
      </c>
      <c r="K1403" s="39">
        <v>1</v>
      </c>
      <c r="L1403" s="39">
        <v>2</v>
      </c>
      <c r="M1403" s="39">
        <f>VLOOKUP(L1403,'Stratification Schemes'!$J$2:$L$3,2,TRUE)</f>
        <v>9.59</v>
      </c>
      <c r="N1403" s="39">
        <f>VLOOKUP(L1403,'Stratification Schemes'!$J$2:$L$3,3,TRUE)</f>
        <v>10.42</v>
      </c>
      <c r="O1403" s="39">
        <f t="shared" si="151"/>
        <v>2</v>
      </c>
      <c r="P1403" s="39" t="s">
        <v>38</v>
      </c>
    </row>
    <row r="1404" spans="1:16" x14ac:dyDescent="0.25">
      <c r="A1404" s="59">
        <v>41136</v>
      </c>
      <c r="B1404" s="2">
        <v>0.67211805555555548</v>
      </c>
      <c r="C1404" s="33">
        <f t="shared" si="153"/>
        <v>41136.672118055554</v>
      </c>
      <c r="D1404" s="33">
        <f t="shared" si="148"/>
        <v>41136.666666666664</v>
      </c>
      <c r="E1404" s="37">
        <f t="shared" si="149"/>
        <v>16</v>
      </c>
      <c r="F1404" s="33">
        <f t="shared" si="150"/>
        <v>41136.625</v>
      </c>
      <c r="G1404" s="66" t="s">
        <v>16</v>
      </c>
      <c r="H1404" s="57">
        <f t="shared" si="152"/>
        <v>1</v>
      </c>
      <c r="I1404" s="66">
        <v>2.48</v>
      </c>
      <c r="J1404" s="66">
        <v>88.5</v>
      </c>
      <c r="K1404" s="39">
        <v>1</v>
      </c>
      <c r="L1404" s="39">
        <v>2</v>
      </c>
      <c r="M1404" s="39">
        <f>VLOOKUP(L1404,'Stratification Schemes'!$J$2:$L$3,2,TRUE)</f>
        <v>9.59</v>
      </c>
      <c r="N1404" s="39">
        <f>VLOOKUP(L1404,'Stratification Schemes'!$J$2:$L$3,3,TRUE)</f>
        <v>10.42</v>
      </c>
      <c r="O1404" s="39">
        <f t="shared" si="151"/>
        <v>2</v>
      </c>
      <c r="P1404" s="39" t="s">
        <v>38</v>
      </c>
    </row>
    <row r="1405" spans="1:16" x14ac:dyDescent="0.25">
      <c r="A1405" s="59">
        <v>41136</v>
      </c>
      <c r="B1405" s="2">
        <v>0.69021990740740735</v>
      </c>
      <c r="C1405" s="33">
        <f t="shared" si="153"/>
        <v>41136.69021990741</v>
      </c>
      <c r="D1405" s="33">
        <f t="shared" si="148"/>
        <v>41136.666666666664</v>
      </c>
      <c r="E1405" s="37">
        <f t="shared" si="149"/>
        <v>16</v>
      </c>
      <c r="F1405" s="33">
        <f t="shared" si="150"/>
        <v>41136.75</v>
      </c>
      <c r="G1405" s="66" t="s">
        <v>16</v>
      </c>
      <c r="H1405" s="57">
        <f t="shared" si="152"/>
        <v>1</v>
      </c>
      <c r="I1405" s="66">
        <v>2.61</v>
      </c>
      <c r="J1405" s="66">
        <v>70.3</v>
      </c>
      <c r="K1405" s="39">
        <v>1</v>
      </c>
      <c r="L1405" s="39">
        <v>2</v>
      </c>
      <c r="M1405" s="39">
        <f>VLOOKUP(L1405,'Stratification Schemes'!$J$2:$L$3,2,TRUE)</f>
        <v>9.59</v>
      </c>
      <c r="N1405" s="39">
        <f>VLOOKUP(L1405,'Stratification Schemes'!$J$2:$L$3,3,TRUE)</f>
        <v>10.42</v>
      </c>
      <c r="O1405" s="39">
        <f t="shared" si="151"/>
        <v>2</v>
      </c>
      <c r="P1405" s="39" t="s">
        <v>38</v>
      </c>
    </row>
    <row r="1406" spans="1:16" x14ac:dyDescent="0.25">
      <c r="A1406" s="59">
        <v>41136</v>
      </c>
      <c r="B1406" s="2">
        <v>0.69703703703703701</v>
      </c>
      <c r="C1406" s="33">
        <f t="shared" si="153"/>
        <v>41136.69703703704</v>
      </c>
      <c r="D1406" s="33">
        <f t="shared" si="148"/>
        <v>41136.666666666664</v>
      </c>
      <c r="E1406" s="37">
        <f t="shared" si="149"/>
        <v>16</v>
      </c>
      <c r="F1406" s="33">
        <f t="shared" si="150"/>
        <v>41136.75</v>
      </c>
      <c r="G1406" s="66" t="s">
        <v>16</v>
      </c>
      <c r="H1406" s="57">
        <f t="shared" si="152"/>
        <v>1</v>
      </c>
      <c r="I1406" s="66">
        <v>3.07</v>
      </c>
      <c r="J1406" s="66">
        <v>94.6</v>
      </c>
      <c r="K1406" s="39">
        <v>1</v>
      </c>
      <c r="L1406" s="39">
        <v>2</v>
      </c>
      <c r="M1406" s="39">
        <f>VLOOKUP(L1406,'Stratification Schemes'!$J$2:$L$3,2,TRUE)</f>
        <v>9.59</v>
      </c>
      <c r="N1406" s="39">
        <f>VLOOKUP(L1406,'Stratification Schemes'!$J$2:$L$3,3,TRUE)</f>
        <v>10.42</v>
      </c>
      <c r="O1406" s="39">
        <f t="shared" si="151"/>
        <v>2</v>
      </c>
      <c r="P1406" s="39" t="s">
        <v>38</v>
      </c>
    </row>
    <row r="1407" spans="1:16" x14ac:dyDescent="0.25">
      <c r="A1407" s="59">
        <v>41136</v>
      </c>
      <c r="B1407" s="2">
        <v>0.71378472222222211</v>
      </c>
      <c r="C1407" s="33">
        <f t="shared" si="153"/>
        <v>41136.713784722226</v>
      </c>
      <c r="D1407" s="33">
        <f t="shared" si="148"/>
        <v>41136.708333333336</v>
      </c>
      <c r="E1407" s="37">
        <f t="shared" si="149"/>
        <v>17</v>
      </c>
      <c r="F1407" s="33">
        <f t="shared" si="150"/>
        <v>41136.75</v>
      </c>
      <c r="G1407" s="66" t="s">
        <v>16</v>
      </c>
      <c r="H1407" s="57">
        <f t="shared" si="152"/>
        <v>1</v>
      </c>
      <c r="I1407" s="66">
        <v>1.8</v>
      </c>
      <c r="J1407" s="66">
        <v>85.9</v>
      </c>
      <c r="K1407" s="39">
        <v>1</v>
      </c>
      <c r="L1407" s="39">
        <v>2</v>
      </c>
      <c r="M1407" s="39">
        <f>VLOOKUP(L1407,'Stratification Schemes'!$J$2:$L$3,2,TRUE)</f>
        <v>9.59</v>
      </c>
      <c r="N1407" s="39">
        <f>VLOOKUP(L1407,'Stratification Schemes'!$J$2:$L$3,3,TRUE)</f>
        <v>10.42</v>
      </c>
      <c r="O1407" s="39">
        <f t="shared" si="151"/>
        <v>2</v>
      </c>
      <c r="P1407" s="39" t="s">
        <v>38</v>
      </c>
    </row>
    <row r="1408" spans="1:16" x14ac:dyDescent="0.25">
      <c r="A1408" s="59">
        <v>41136</v>
      </c>
      <c r="B1408" s="2">
        <v>0.77415509259259263</v>
      </c>
      <c r="C1408" s="33">
        <f t="shared" si="153"/>
        <v>41136.774155092593</v>
      </c>
      <c r="D1408" s="33">
        <f t="shared" si="148"/>
        <v>41136.75</v>
      </c>
      <c r="E1408" s="37">
        <f t="shared" si="149"/>
        <v>18</v>
      </c>
      <c r="F1408" s="33">
        <f t="shared" si="150"/>
        <v>41136.75</v>
      </c>
      <c r="G1408" s="66" t="s">
        <v>16</v>
      </c>
      <c r="H1408" s="57">
        <f t="shared" si="152"/>
        <v>1</v>
      </c>
      <c r="I1408" s="66">
        <v>3.83</v>
      </c>
      <c r="J1408" s="66">
        <v>63.9</v>
      </c>
      <c r="K1408" s="39">
        <v>1</v>
      </c>
      <c r="L1408" s="39">
        <v>2</v>
      </c>
      <c r="M1408" s="39">
        <f>VLOOKUP(L1408,'Stratification Schemes'!$J$2:$L$3,2,TRUE)</f>
        <v>9.59</v>
      </c>
      <c r="N1408" s="39">
        <f>VLOOKUP(L1408,'Stratification Schemes'!$J$2:$L$3,3,TRUE)</f>
        <v>10.42</v>
      </c>
      <c r="O1408" s="39">
        <f t="shared" si="151"/>
        <v>2</v>
      </c>
      <c r="P1408" s="39" t="s">
        <v>38</v>
      </c>
    </row>
    <row r="1409" spans="1:19" x14ac:dyDescent="0.25">
      <c r="A1409" s="59">
        <v>41136</v>
      </c>
      <c r="B1409" s="2">
        <v>0.79767361111111112</v>
      </c>
      <c r="C1409" s="33">
        <f t="shared" si="153"/>
        <v>41136.797673611109</v>
      </c>
      <c r="D1409" s="33">
        <f t="shared" si="148"/>
        <v>41136.791666666664</v>
      </c>
      <c r="E1409" s="37">
        <f t="shared" si="149"/>
        <v>19</v>
      </c>
      <c r="F1409" s="33">
        <f t="shared" si="150"/>
        <v>41136.75</v>
      </c>
      <c r="G1409" s="66" t="s">
        <v>16</v>
      </c>
      <c r="H1409" s="57">
        <f t="shared" si="152"/>
        <v>1</v>
      </c>
      <c r="I1409" s="66">
        <v>3.15</v>
      </c>
      <c r="J1409" s="66">
        <v>81.5</v>
      </c>
      <c r="K1409" s="39">
        <v>1</v>
      </c>
      <c r="L1409" s="39">
        <v>2</v>
      </c>
      <c r="M1409" s="39">
        <f>VLOOKUP(L1409,'Stratification Schemes'!$J$2:$L$3,2,TRUE)</f>
        <v>9.59</v>
      </c>
      <c r="N1409" s="39">
        <f>VLOOKUP(L1409,'Stratification Schemes'!$J$2:$L$3,3,TRUE)</f>
        <v>10.42</v>
      </c>
      <c r="O1409" s="39">
        <f t="shared" si="151"/>
        <v>2</v>
      </c>
      <c r="P1409" s="39" t="s">
        <v>38</v>
      </c>
    </row>
    <row r="1410" spans="1:19" x14ac:dyDescent="0.25">
      <c r="A1410" s="59">
        <v>41136</v>
      </c>
      <c r="B1410" s="2">
        <v>0.79767361111111112</v>
      </c>
      <c r="C1410" s="33">
        <f t="shared" si="153"/>
        <v>41136.797673611109</v>
      </c>
      <c r="D1410" s="33">
        <f t="shared" ref="D1410:D1473" si="154">A1410+(1/24)*E1410</f>
        <v>41136.791666666664</v>
      </c>
      <c r="E1410" s="37">
        <f t="shared" ref="E1410:E1473" si="155">VALUE(TEXT(C1410,"hh"))</f>
        <v>19</v>
      </c>
      <c r="F1410" s="33">
        <f t="shared" ref="F1410:F1473" si="156">MROUND(C1410,0.125)</f>
        <v>41136.75</v>
      </c>
      <c r="G1410" s="66" t="s">
        <v>16</v>
      </c>
      <c r="H1410" s="57">
        <f t="shared" si="152"/>
        <v>1</v>
      </c>
      <c r="I1410" s="66">
        <v>3.09</v>
      </c>
      <c r="J1410" s="66">
        <v>79.5</v>
      </c>
      <c r="K1410" s="39">
        <v>1</v>
      </c>
      <c r="L1410" s="39">
        <v>2</v>
      </c>
      <c r="M1410" s="39">
        <f>VLOOKUP(L1410,'Stratification Schemes'!$J$2:$L$3,2,TRUE)</f>
        <v>9.59</v>
      </c>
      <c r="N1410" s="39">
        <f>VLOOKUP(L1410,'Stratification Schemes'!$J$2:$L$3,3,TRUE)</f>
        <v>10.42</v>
      </c>
      <c r="O1410" s="39">
        <f t="shared" ref="O1410:O1473" si="157">IF(AND(I1410&gt;M1410,I1410&lt;N1410),1*H1410,2*H1410)</f>
        <v>2</v>
      </c>
      <c r="P1410" s="39" t="s">
        <v>38</v>
      </c>
    </row>
    <row r="1411" spans="1:19" x14ac:dyDescent="0.25">
      <c r="A1411" s="59">
        <v>41136</v>
      </c>
      <c r="B1411" s="2">
        <v>0.79839120370370376</v>
      </c>
      <c r="C1411" s="33">
        <f t="shared" si="153"/>
        <v>41136.798391203702</v>
      </c>
      <c r="D1411" s="33">
        <f t="shared" si="154"/>
        <v>41136.791666666664</v>
      </c>
      <c r="E1411" s="37">
        <f t="shared" si="155"/>
        <v>19</v>
      </c>
      <c r="F1411" s="33">
        <f t="shared" si="156"/>
        <v>41136.75</v>
      </c>
      <c r="G1411" s="66" t="s">
        <v>16</v>
      </c>
      <c r="H1411" s="57">
        <f t="shared" ref="H1411:H1474" si="158">IF(G1411="Up", 1, -1)</f>
        <v>1</v>
      </c>
      <c r="I1411" s="66">
        <v>3.39</v>
      </c>
      <c r="J1411" s="66">
        <v>81.599999999999994</v>
      </c>
      <c r="K1411" s="39">
        <v>1</v>
      </c>
      <c r="L1411" s="39">
        <v>2</v>
      </c>
      <c r="M1411" s="39">
        <f>VLOOKUP(L1411,'Stratification Schemes'!$J$2:$L$3,2,TRUE)</f>
        <v>9.59</v>
      </c>
      <c r="N1411" s="39">
        <f>VLOOKUP(L1411,'Stratification Schemes'!$J$2:$L$3,3,TRUE)</f>
        <v>10.42</v>
      </c>
      <c r="O1411" s="39">
        <f t="shared" si="157"/>
        <v>2</v>
      </c>
      <c r="P1411" s="39" t="s">
        <v>38</v>
      </c>
    </row>
    <row r="1412" spans="1:19" x14ac:dyDescent="0.25">
      <c r="A1412" s="59">
        <v>41136</v>
      </c>
      <c r="B1412" s="2">
        <v>0.79841435185185183</v>
      </c>
      <c r="C1412" s="33">
        <f t="shared" si="153"/>
        <v>41136.798414351855</v>
      </c>
      <c r="D1412" s="33">
        <f t="shared" si="154"/>
        <v>41136.791666666664</v>
      </c>
      <c r="E1412" s="37">
        <f t="shared" si="155"/>
        <v>19</v>
      </c>
      <c r="F1412" s="33">
        <f t="shared" si="156"/>
        <v>41136.75</v>
      </c>
      <c r="G1412" s="66" t="s">
        <v>16</v>
      </c>
      <c r="H1412" s="57">
        <f t="shared" si="158"/>
        <v>1</v>
      </c>
      <c r="I1412" s="66">
        <v>3.55</v>
      </c>
      <c r="J1412" s="66">
        <v>80.099999999999994</v>
      </c>
      <c r="K1412" s="39">
        <v>1</v>
      </c>
      <c r="L1412" s="39">
        <v>2</v>
      </c>
      <c r="M1412" s="39">
        <f>VLOOKUP(L1412,'Stratification Schemes'!$J$2:$L$3,2,TRUE)</f>
        <v>9.59</v>
      </c>
      <c r="N1412" s="39">
        <f>VLOOKUP(L1412,'Stratification Schemes'!$J$2:$L$3,3,TRUE)</f>
        <v>10.42</v>
      </c>
      <c r="O1412" s="39">
        <f t="shared" si="157"/>
        <v>2</v>
      </c>
      <c r="P1412" s="39" t="s">
        <v>38</v>
      </c>
    </row>
    <row r="1413" spans="1:19" x14ac:dyDescent="0.25">
      <c r="A1413" s="59">
        <v>41136</v>
      </c>
      <c r="B1413" s="2">
        <v>0.79844907407407406</v>
      </c>
      <c r="C1413" s="33">
        <f t="shared" si="153"/>
        <v>41136.798449074071</v>
      </c>
      <c r="D1413" s="33">
        <f t="shared" si="154"/>
        <v>41136.791666666664</v>
      </c>
      <c r="E1413" s="37">
        <f t="shared" si="155"/>
        <v>19</v>
      </c>
      <c r="F1413" s="33">
        <f t="shared" si="156"/>
        <v>41136.75</v>
      </c>
      <c r="G1413" s="66" t="s">
        <v>16</v>
      </c>
      <c r="H1413" s="57">
        <f t="shared" si="158"/>
        <v>1</v>
      </c>
      <c r="I1413" s="66">
        <v>3.52</v>
      </c>
      <c r="J1413" s="66">
        <v>89.1</v>
      </c>
      <c r="K1413" s="39">
        <v>1</v>
      </c>
      <c r="L1413" s="39">
        <v>2</v>
      </c>
      <c r="M1413" s="39">
        <f>VLOOKUP(L1413,'Stratification Schemes'!$J$2:$L$3,2,TRUE)</f>
        <v>9.59</v>
      </c>
      <c r="N1413" s="39">
        <f>VLOOKUP(L1413,'Stratification Schemes'!$J$2:$L$3,3,TRUE)</f>
        <v>10.42</v>
      </c>
      <c r="O1413" s="39">
        <f t="shared" si="157"/>
        <v>2</v>
      </c>
      <c r="P1413" s="39" t="s">
        <v>38</v>
      </c>
    </row>
    <row r="1414" spans="1:19" x14ac:dyDescent="0.25">
      <c r="A1414" s="59">
        <v>41136</v>
      </c>
      <c r="B1414" s="2">
        <v>0.79844907407407406</v>
      </c>
      <c r="C1414" s="33">
        <f t="shared" si="153"/>
        <v>41136.798449074071</v>
      </c>
      <c r="D1414" s="33">
        <f t="shared" si="154"/>
        <v>41136.791666666664</v>
      </c>
      <c r="E1414" s="37">
        <f t="shared" si="155"/>
        <v>19</v>
      </c>
      <c r="F1414" s="33">
        <f t="shared" si="156"/>
        <v>41136.75</v>
      </c>
      <c r="G1414" s="66" t="s">
        <v>16</v>
      </c>
      <c r="H1414" s="57">
        <f t="shared" si="158"/>
        <v>1</v>
      </c>
      <c r="I1414" s="66">
        <v>3.52</v>
      </c>
      <c r="J1414" s="66">
        <v>67</v>
      </c>
      <c r="K1414" s="39">
        <v>1</v>
      </c>
      <c r="L1414" s="39">
        <v>2</v>
      </c>
      <c r="M1414" s="39">
        <f>VLOOKUP(L1414,'Stratification Schemes'!$J$2:$L$3,2,TRUE)</f>
        <v>9.59</v>
      </c>
      <c r="N1414" s="39">
        <f>VLOOKUP(L1414,'Stratification Schemes'!$J$2:$L$3,3,TRUE)</f>
        <v>10.42</v>
      </c>
      <c r="O1414" s="39">
        <f t="shared" si="157"/>
        <v>2</v>
      </c>
      <c r="P1414" s="39" t="s">
        <v>38</v>
      </c>
    </row>
    <row r="1415" spans="1:19" x14ac:dyDescent="0.25">
      <c r="A1415" s="59">
        <v>41136</v>
      </c>
      <c r="B1415" s="2">
        <v>0.81613425925925931</v>
      </c>
      <c r="C1415" s="33">
        <f t="shared" si="153"/>
        <v>41136.816134259258</v>
      </c>
      <c r="D1415" s="33">
        <f t="shared" si="154"/>
        <v>41136.791666666664</v>
      </c>
      <c r="E1415" s="37">
        <f t="shared" si="155"/>
        <v>19</v>
      </c>
      <c r="F1415" s="33">
        <f t="shared" si="156"/>
        <v>41136.875</v>
      </c>
      <c r="G1415" s="66" t="s">
        <v>16</v>
      </c>
      <c r="H1415" s="57">
        <f t="shared" si="158"/>
        <v>1</v>
      </c>
      <c r="I1415" s="66">
        <v>2.98</v>
      </c>
      <c r="J1415" s="66">
        <v>90.6</v>
      </c>
      <c r="K1415" s="39">
        <v>1</v>
      </c>
      <c r="L1415" s="39">
        <v>2</v>
      </c>
      <c r="M1415" s="39">
        <f>VLOOKUP(L1415,'Stratification Schemes'!$J$2:$L$3,2,TRUE)</f>
        <v>9.59</v>
      </c>
      <c r="N1415" s="39">
        <f>VLOOKUP(L1415,'Stratification Schemes'!$J$2:$L$3,3,TRUE)</f>
        <v>10.42</v>
      </c>
      <c r="O1415" s="39">
        <f t="shared" si="157"/>
        <v>2</v>
      </c>
      <c r="P1415" s="39" t="s">
        <v>38</v>
      </c>
    </row>
    <row r="1416" spans="1:19" x14ac:dyDescent="0.25">
      <c r="A1416" s="59">
        <v>41136</v>
      </c>
      <c r="B1416" s="2">
        <v>0.81613425925925931</v>
      </c>
      <c r="C1416" s="33">
        <f t="shared" si="153"/>
        <v>41136.816134259258</v>
      </c>
      <c r="D1416" s="33">
        <f t="shared" si="154"/>
        <v>41136.791666666664</v>
      </c>
      <c r="E1416" s="37">
        <f t="shared" si="155"/>
        <v>19</v>
      </c>
      <c r="F1416" s="33">
        <f t="shared" si="156"/>
        <v>41136.875</v>
      </c>
      <c r="G1416" s="66" t="s">
        <v>16</v>
      </c>
      <c r="H1416" s="57">
        <f t="shared" si="158"/>
        <v>1</v>
      </c>
      <c r="I1416" s="66">
        <v>2.79</v>
      </c>
      <c r="J1416" s="66">
        <v>76.7</v>
      </c>
      <c r="K1416" s="39">
        <v>1</v>
      </c>
      <c r="L1416" s="39">
        <v>2</v>
      </c>
      <c r="M1416" s="39">
        <f>VLOOKUP(L1416,'Stratification Schemes'!$J$2:$L$3,2,TRUE)</f>
        <v>9.59</v>
      </c>
      <c r="N1416" s="39">
        <f>VLOOKUP(L1416,'Stratification Schemes'!$J$2:$L$3,3,TRUE)</f>
        <v>10.42</v>
      </c>
      <c r="O1416" s="39">
        <f t="shared" si="157"/>
        <v>2</v>
      </c>
      <c r="P1416" s="39" t="s">
        <v>38</v>
      </c>
    </row>
    <row r="1417" spans="1:19" x14ac:dyDescent="0.25">
      <c r="A1417" s="59">
        <v>41136</v>
      </c>
      <c r="B1417" s="2">
        <v>0.81626157407407407</v>
      </c>
      <c r="C1417" s="33">
        <f t="shared" si="153"/>
        <v>41136.816261574073</v>
      </c>
      <c r="D1417" s="33">
        <f t="shared" si="154"/>
        <v>41136.791666666664</v>
      </c>
      <c r="E1417" s="37">
        <f t="shared" si="155"/>
        <v>19</v>
      </c>
      <c r="F1417" s="33">
        <f t="shared" si="156"/>
        <v>41136.875</v>
      </c>
      <c r="G1417" s="66" t="s">
        <v>16</v>
      </c>
      <c r="H1417" s="57">
        <f t="shared" si="158"/>
        <v>1</v>
      </c>
      <c r="I1417" s="66">
        <v>2.64</v>
      </c>
      <c r="J1417" s="66">
        <v>58.8</v>
      </c>
      <c r="K1417" s="39">
        <v>1</v>
      </c>
      <c r="L1417" s="39">
        <v>2</v>
      </c>
      <c r="M1417" s="39">
        <f>VLOOKUP(L1417,'Stratification Schemes'!$J$2:$L$3,2,TRUE)</f>
        <v>9.59</v>
      </c>
      <c r="N1417" s="39">
        <f>VLOOKUP(L1417,'Stratification Schemes'!$J$2:$L$3,3,TRUE)</f>
        <v>10.42</v>
      </c>
      <c r="O1417" s="39">
        <f t="shared" si="157"/>
        <v>2</v>
      </c>
      <c r="P1417" s="39" t="s">
        <v>38</v>
      </c>
    </row>
    <row r="1418" spans="1:19" x14ac:dyDescent="0.25">
      <c r="A1418" s="59">
        <v>41136</v>
      </c>
      <c r="B1418" s="2">
        <v>0.82182870370370376</v>
      </c>
      <c r="C1418" s="33">
        <f t="shared" si="153"/>
        <v>41136.821828703702</v>
      </c>
      <c r="D1418" s="33">
        <f t="shared" si="154"/>
        <v>41136.791666666664</v>
      </c>
      <c r="E1418" s="37">
        <f t="shared" si="155"/>
        <v>19</v>
      </c>
      <c r="F1418" s="33">
        <f t="shared" si="156"/>
        <v>41136.875</v>
      </c>
      <c r="G1418" s="66" t="s">
        <v>16</v>
      </c>
      <c r="H1418" s="57">
        <f t="shared" si="158"/>
        <v>1</v>
      </c>
      <c r="I1418" s="66">
        <v>1.75</v>
      </c>
      <c r="J1418" s="66">
        <v>97.8</v>
      </c>
      <c r="K1418" s="39">
        <v>1</v>
      </c>
      <c r="L1418" s="39">
        <v>2</v>
      </c>
      <c r="M1418" s="39">
        <f>VLOOKUP(L1418,'Stratification Schemes'!$J$2:$L$3,2,TRUE)</f>
        <v>9.59</v>
      </c>
      <c r="N1418" s="39">
        <f>VLOOKUP(L1418,'Stratification Schemes'!$J$2:$L$3,3,TRUE)</f>
        <v>10.42</v>
      </c>
      <c r="O1418" s="39">
        <f t="shared" si="157"/>
        <v>2</v>
      </c>
      <c r="P1418" s="39" t="s">
        <v>38</v>
      </c>
    </row>
    <row r="1419" spans="1:19" x14ac:dyDescent="0.25">
      <c r="A1419" s="59">
        <v>41136</v>
      </c>
      <c r="B1419" s="2">
        <v>0.82182870370370376</v>
      </c>
      <c r="C1419" s="33">
        <f t="shared" si="153"/>
        <v>41136.821828703702</v>
      </c>
      <c r="D1419" s="33">
        <f t="shared" si="154"/>
        <v>41136.791666666664</v>
      </c>
      <c r="E1419" s="37">
        <f t="shared" si="155"/>
        <v>19</v>
      </c>
      <c r="F1419" s="33">
        <f t="shared" si="156"/>
        <v>41136.875</v>
      </c>
      <c r="G1419" s="66" t="s">
        <v>16</v>
      </c>
      <c r="H1419" s="57">
        <f t="shared" si="158"/>
        <v>1</v>
      </c>
      <c r="I1419" s="66">
        <v>1.75</v>
      </c>
      <c r="J1419" s="66">
        <v>91.8</v>
      </c>
      <c r="K1419" s="39">
        <v>1</v>
      </c>
      <c r="L1419" s="39">
        <v>2</v>
      </c>
      <c r="M1419" s="39">
        <f>VLOOKUP(L1419,'Stratification Schemes'!$J$2:$L$3,2,TRUE)</f>
        <v>9.59</v>
      </c>
      <c r="N1419" s="39">
        <f>VLOOKUP(L1419,'Stratification Schemes'!$J$2:$L$3,3,TRUE)</f>
        <v>10.42</v>
      </c>
      <c r="O1419" s="39">
        <f t="shared" si="157"/>
        <v>2</v>
      </c>
      <c r="P1419" s="39" t="s">
        <v>38</v>
      </c>
    </row>
    <row r="1420" spans="1:19" x14ac:dyDescent="0.25">
      <c r="A1420" s="59">
        <v>41136</v>
      </c>
      <c r="B1420" s="2">
        <v>0.83403935185185185</v>
      </c>
      <c r="C1420" s="33">
        <f t="shared" si="153"/>
        <v>41136.834039351852</v>
      </c>
      <c r="D1420" s="33">
        <f t="shared" si="154"/>
        <v>41136.833333333336</v>
      </c>
      <c r="E1420" s="37">
        <f t="shared" si="155"/>
        <v>20</v>
      </c>
      <c r="F1420" s="33">
        <f t="shared" si="156"/>
        <v>41136.875</v>
      </c>
      <c r="G1420" s="66" t="s">
        <v>16</v>
      </c>
      <c r="H1420" s="57">
        <f t="shared" si="158"/>
        <v>1</v>
      </c>
      <c r="I1420" s="66">
        <v>4.09</v>
      </c>
      <c r="J1420" s="66">
        <v>78.099999999999994</v>
      </c>
      <c r="K1420" s="39">
        <v>1</v>
      </c>
      <c r="L1420" s="39">
        <v>2</v>
      </c>
      <c r="M1420" s="39">
        <f>VLOOKUP(L1420,'Stratification Schemes'!$J$2:$L$3,2,TRUE)</f>
        <v>9.59</v>
      </c>
      <c r="N1420" s="39">
        <f>VLOOKUP(L1420,'Stratification Schemes'!$J$2:$L$3,3,TRUE)</f>
        <v>10.42</v>
      </c>
      <c r="O1420" s="39">
        <f t="shared" si="157"/>
        <v>2</v>
      </c>
      <c r="P1420" s="39" t="s">
        <v>38</v>
      </c>
    </row>
    <row r="1421" spans="1:19" x14ac:dyDescent="0.25">
      <c r="A1421" s="59">
        <v>41136</v>
      </c>
      <c r="B1421" s="2">
        <v>0.83875</v>
      </c>
      <c r="C1421" s="33">
        <f t="shared" si="153"/>
        <v>41136.838750000003</v>
      </c>
      <c r="D1421" s="33">
        <f t="shared" si="154"/>
        <v>41136.833333333336</v>
      </c>
      <c r="E1421" s="37">
        <f t="shared" si="155"/>
        <v>20</v>
      </c>
      <c r="F1421" s="33">
        <f t="shared" si="156"/>
        <v>41136.875</v>
      </c>
      <c r="G1421" s="66" t="s">
        <v>16</v>
      </c>
      <c r="H1421" s="57">
        <f t="shared" si="158"/>
        <v>1</v>
      </c>
      <c r="I1421" s="66">
        <v>2.57</v>
      </c>
      <c r="J1421" s="66">
        <v>112</v>
      </c>
      <c r="K1421" s="39">
        <v>1</v>
      </c>
      <c r="L1421" s="39">
        <v>2</v>
      </c>
      <c r="M1421" s="39">
        <f>VLOOKUP(L1421,'Stratification Schemes'!$J$2:$L$3,2,TRUE)</f>
        <v>9.59</v>
      </c>
      <c r="N1421" s="39">
        <f>VLOOKUP(L1421,'Stratification Schemes'!$J$2:$L$3,3,TRUE)</f>
        <v>10.42</v>
      </c>
      <c r="O1421" s="39">
        <f t="shared" si="157"/>
        <v>2</v>
      </c>
      <c r="P1421" s="39" t="s">
        <v>38</v>
      </c>
    </row>
    <row r="1422" spans="1:19" x14ac:dyDescent="0.25">
      <c r="A1422" s="59">
        <v>41136</v>
      </c>
      <c r="B1422" s="2">
        <v>0.83875</v>
      </c>
      <c r="C1422" s="33">
        <f t="shared" si="153"/>
        <v>41136.838750000003</v>
      </c>
      <c r="D1422" s="33">
        <f t="shared" si="154"/>
        <v>41136.833333333336</v>
      </c>
      <c r="E1422" s="37">
        <f t="shared" si="155"/>
        <v>20</v>
      </c>
      <c r="F1422" s="33">
        <f t="shared" si="156"/>
        <v>41136.875</v>
      </c>
      <c r="G1422" s="66" t="s">
        <v>16</v>
      </c>
      <c r="H1422" s="57">
        <f t="shared" si="158"/>
        <v>1</v>
      </c>
      <c r="I1422" s="66">
        <v>2.57</v>
      </c>
      <c r="J1422" s="66">
        <v>98.3</v>
      </c>
      <c r="K1422" s="39">
        <v>1</v>
      </c>
      <c r="L1422" s="39">
        <v>2</v>
      </c>
      <c r="M1422" s="39">
        <f>VLOOKUP(L1422,'Stratification Schemes'!$J$2:$L$3,2,TRUE)</f>
        <v>9.59</v>
      </c>
      <c r="N1422" s="39">
        <f>VLOOKUP(L1422,'Stratification Schemes'!$J$2:$L$3,3,TRUE)</f>
        <v>10.42</v>
      </c>
      <c r="O1422" s="39">
        <f t="shared" si="157"/>
        <v>2</v>
      </c>
      <c r="P1422" s="39" t="s">
        <v>38</v>
      </c>
      <c r="Q1422"/>
      <c r="R1422"/>
      <c r="S1422"/>
    </row>
    <row r="1423" spans="1:19" x14ac:dyDescent="0.25">
      <c r="A1423" s="59">
        <v>41136</v>
      </c>
      <c r="B1423" s="2">
        <v>0.86057870370370371</v>
      </c>
      <c r="C1423" s="33">
        <f t="shared" si="153"/>
        <v>41136.860578703701</v>
      </c>
      <c r="D1423" s="33">
        <f t="shared" si="154"/>
        <v>41136.833333333336</v>
      </c>
      <c r="E1423" s="37">
        <f t="shared" si="155"/>
        <v>20</v>
      </c>
      <c r="F1423" s="33">
        <f t="shared" si="156"/>
        <v>41136.875</v>
      </c>
      <c r="G1423" s="66" t="s">
        <v>16</v>
      </c>
      <c r="H1423" s="57">
        <f t="shared" si="158"/>
        <v>1</v>
      </c>
      <c r="I1423" s="66">
        <v>2.02</v>
      </c>
      <c r="J1423" s="66">
        <v>102.5</v>
      </c>
      <c r="K1423" s="39">
        <v>1</v>
      </c>
      <c r="L1423" s="39">
        <v>2</v>
      </c>
      <c r="M1423" s="39">
        <f>VLOOKUP(L1423,'Stratification Schemes'!$J$2:$L$3,2,TRUE)</f>
        <v>9.59</v>
      </c>
      <c r="N1423" s="39">
        <f>VLOOKUP(L1423,'Stratification Schemes'!$J$2:$L$3,3,TRUE)</f>
        <v>10.42</v>
      </c>
      <c r="O1423" s="39">
        <f t="shared" si="157"/>
        <v>2</v>
      </c>
      <c r="P1423" s="39" t="s">
        <v>38</v>
      </c>
    </row>
    <row r="1424" spans="1:19" x14ac:dyDescent="0.25">
      <c r="A1424" s="59">
        <v>41136</v>
      </c>
      <c r="B1424" s="2">
        <v>0.86057870370370371</v>
      </c>
      <c r="C1424" s="33">
        <f t="shared" si="153"/>
        <v>41136.860578703701</v>
      </c>
      <c r="D1424" s="33">
        <f t="shared" si="154"/>
        <v>41136.833333333336</v>
      </c>
      <c r="E1424" s="37">
        <f t="shared" si="155"/>
        <v>20</v>
      </c>
      <c r="F1424" s="33">
        <f t="shared" si="156"/>
        <v>41136.875</v>
      </c>
      <c r="G1424" s="66" t="s">
        <v>16</v>
      </c>
      <c r="H1424" s="57">
        <f t="shared" si="158"/>
        <v>1</v>
      </c>
      <c r="I1424" s="66">
        <v>1.96</v>
      </c>
      <c r="J1424" s="66">
        <v>91.5</v>
      </c>
      <c r="K1424" s="39">
        <v>1</v>
      </c>
      <c r="L1424" s="39">
        <v>2</v>
      </c>
      <c r="M1424" s="39">
        <f>VLOOKUP(L1424,'Stratification Schemes'!$J$2:$L$3,2,TRUE)</f>
        <v>9.59</v>
      </c>
      <c r="N1424" s="39">
        <f>VLOOKUP(L1424,'Stratification Schemes'!$J$2:$L$3,3,TRUE)</f>
        <v>10.42</v>
      </c>
      <c r="O1424" s="39">
        <f t="shared" si="157"/>
        <v>2</v>
      </c>
      <c r="P1424" s="39" t="s">
        <v>38</v>
      </c>
    </row>
    <row r="1425" spans="1:16" x14ac:dyDescent="0.25">
      <c r="A1425" s="59">
        <v>41136</v>
      </c>
      <c r="B1425" s="2">
        <v>0.86063657407407401</v>
      </c>
      <c r="C1425" s="33">
        <f t="shared" si="153"/>
        <v>41136.860636574071</v>
      </c>
      <c r="D1425" s="33">
        <f t="shared" si="154"/>
        <v>41136.833333333336</v>
      </c>
      <c r="E1425" s="37">
        <f t="shared" si="155"/>
        <v>20</v>
      </c>
      <c r="F1425" s="33">
        <f t="shared" si="156"/>
        <v>41136.875</v>
      </c>
      <c r="G1425" s="66" t="s">
        <v>16</v>
      </c>
      <c r="H1425" s="57">
        <f t="shared" si="158"/>
        <v>1</v>
      </c>
      <c r="I1425" s="66">
        <v>2.69</v>
      </c>
      <c r="J1425" s="66">
        <v>91.5</v>
      </c>
      <c r="K1425" s="39">
        <v>1</v>
      </c>
      <c r="L1425" s="39">
        <v>2</v>
      </c>
      <c r="M1425" s="39">
        <f>VLOOKUP(L1425,'Stratification Schemes'!$J$2:$L$3,2,TRUE)</f>
        <v>9.59</v>
      </c>
      <c r="N1425" s="39">
        <f>VLOOKUP(L1425,'Stratification Schemes'!$J$2:$L$3,3,TRUE)</f>
        <v>10.42</v>
      </c>
      <c r="O1425" s="39">
        <f t="shared" si="157"/>
        <v>2</v>
      </c>
      <c r="P1425" s="39" t="s">
        <v>38</v>
      </c>
    </row>
    <row r="1426" spans="1:16" x14ac:dyDescent="0.25">
      <c r="A1426" s="59">
        <v>41136</v>
      </c>
      <c r="B1426" s="2">
        <v>0.86063657407407401</v>
      </c>
      <c r="C1426" s="33">
        <f t="shared" si="153"/>
        <v>41136.860636574071</v>
      </c>
      <c r="D1426" s="33">
        <f t="shared" si="154"/>
        <v>41136.833333333336</v>
      </c>
      <c r="E1426" s="37">
        <f t="shared" si="155"/>
        <v>20</v>
      </c>
      <c r="F1426" s="33">
        <f t="shared" si="156"/>
        <v>41136.875</v>
      </c>
      <c r="G1426" s="66" t="s">
        <v>16</v>
      </c>
      <c r="H1426" s="57">
        <f t="shared" si="158"/>
        <v>1</v>
      </c>
      <c r="I1426" s="66">
        <v>2.72</v>
      </c>
      <c r="J1426" s="66">
        <v>82.8</v>
      </c>
      <c r="K1426" s="39">
        <v>1</v>
      </c>
      <c r="L1426" s="39">
        <v>2</v>
      </c>
      <c r="M1426" s="39">
        <f>VLOOKUP(L1426,'Stratification Schemes'!$J$2:$L$3,2,TRUE)</f>
        <v>9.59</v>
      </c>
      <c r="N1426" s="39">
        <f>VLOOKUP(L1426,'Stratification Schemes'!$J$2:$L$3,3,TRUE)</f>
        <v>10.42</v>
      </c>
      <c r="O1426" s="39">
        <f t="shared" si="157"/>
        <v>2</v>
      </c>
      <c r="P1426" s="39" t="s">
        <v>38</v>
      </c>
    </row>
    <row r="1427" spans="1:16" x14ac:dyDescent="0.25">
      <c r="A1427" s="59">
        <v>41136</v>
      </c>
      <c r="B1427" s="2">
        <v>0.86069444444444443</v>
      </c>
      <c r="C1427" s="33">
        <f t="shared" si="153"/>
        <v>41136.860694444447</v>
      </c>
      <c r="D1427" s="33">
        <f t="shared" si="154"/>
        <v>41136.833333333336</v>
      </c>
      <c r="E1427" s="37">
        <f t="shared" si="155"/>
        <v>20</v>
      </c>
      <c r="F1427" s="33">
        <f t="shared" si="156"/>
        <v>41136.875</v>
      </c>
      <c r="G1427" s="66" t="s">
        <v>16</v>
      </c>
      <c r="H1427" s="57">
        <f t="shared" si="158"/>
        <v>1</v>
      </c>
      <c r="I1427" s="66">
        <v>3.75</v>
      </c>
      <c r="J1427" s="66">
        <v>94.5</v>
      </c>
      <c r="K1427" s="39">
        <v>1</v>
      </c>
      <c r="L1427" s="39">
        <v>2</v>
      </c>
      <c r="M1427" s="39">
        <f>VLOOKUP(L1427,'Stratification Schemes'!$J$2:$L$3,2,TRUE)</f>
        <v>9.59</v>
      </c>
      <c r="N1427" s="39">
        <f>VLOOKUP(L1427,'Stratification Schemes'!$J$2:$L$3,3,TRUE)</f>
        <v>10.42</v>
      </c>
      <c r="O1427" s="39">
        <f t="shared" si="157"/>
        <v>2</v>
      </c>
      <c r="P1427" s="39" t="s">
        <v>38</v>
      </c>
    </row>
    <row r="1428" spans="1:16" x14ac:dyDescent="0.25">
      <c r="A1428" s="59">
        <v>41136</v>
      </c>
      <c r="B1428" s="2">
        <v>0.86069444444444443</v>
      </c>
      <c r="C1428" s="33">
        <f t="shared" ref="C1428:C1491" si="159">B1428+A1428</f>
        <v>41136.860694444447</v>
      </c>
      <c r="D1428" s="33">
        <f t="shared" si="154"/>
        <v>41136.833333333336</v>
      </c>
      <c r="E1428" s="37">
        <f t="shared" si="155"/>
        <v>20</v>
      </c>
      <c r="F1428" s="33">
        <f t="shared" si="156"/>
        <v>41136.875</v>
      </c>
      <c r="G1428" s="66" t="s">
        <v>16</v>
      </c>
      <c r="H1428" s="57">
        <f t="shared" si="158"/>
        <v>1</v>
      </c>
      <c r="I1428" s="66">
        <v>3.73</v>
      </c>
      <c r="J1428" s="66">
        <v>94.2</v>
      </c>
      <c r="K1428" s="39">
        <v>1</v>
      </c>
      <c r="L1428" s="39">
        <v>2</v>
      </c>
      <c r="M1428" s="39">
        <f>VLOOKUP(L1428,'Stratification Schemes'!$J$2:$L$3,2,TRUE)</f>
        <v>9.59</v>
      </c>
      <c r="N1428" s="39">
        <f>VLOOKUP(L1428,'Stratification Schemes'!$J$2:$L$3,3,TRUE)</f>
        <v>10.42</v>
      </c>
      <c r="O1428" s="39">
        <f t="shared" si="157"/>
        <v>2</v>
      </c>
      <c r="P1428" s="39" t="s">
        <v>38</v>
      </c>
    </row>
    <row r="1429" spans="1:16" x14ac:dyDescent="0.25">
      <c r="A1429" s="59">
        <v>41136</v>
      </c>
      <c r="B1429" s="2">
        <v>0.86137731481481483</v>
      </c>
      <c r="C1429" s="33">
        <f t="shared" si="159"/>
        <v>41136.861377314817</v>
      </c>
      <c r="D1429" s="33">
        <f t="shared" si="154"/>
        <v>41136.833333333336</v>
      </c>
      <c r="E1429" s="37">
        <f t="shared" si="155"/>
        <v>20</v>
      </c>
      <c r="F1429" s="33">
        <f t="shared" si="156"/>
        <v>41136.875</v>
      </c>
      <c r="G1429" s="66" t="s">
        <v>16</v>
      </c>
      <c r="H1429" s="57">
        <f t="shared" si="158"/>
        <v>1</v>
      </c>
      <c r="I1429" s="66">
        <v>2.58</v>
      </c>
      <c r="J1429" s="66">
        <v>85.9</v>
      </c>
      <c r="K1429" s="39">
        <v>1</v>
      </c>
      <c r="L1429" s="39">
        <v>2</v>
      </c>
      <c r="M1429" s="39">
        <f>VLOOKUP(L1429,'Stratification Schemes'!$J$2:$L$3,2,TRUE)</f>
        <v>9.59</v>
      </c>
      <c r="N1429" s="39">
        <f>VLOOKUP(L1429,'Stratification Schemes'!$J$2:$L$3,3,TRUE)</f>
        <v>10.42</v>
      </c>
      <c r="O1429" s="39">
        <f t="shared" si="157"/>
        <v>2</v>
      </c>
      <c r="P1429" s="39" t="s">
        <v>38</v>
      </c>
    </row>
    <row r="1430" spans="1:16" x14ac:dyDescent="0.25">
      <c r="A1430" s="59">
        <v>41136</v>
      </c>
      <c r="B1430" s="2">
        <v>0.86137731481481483</v>
      </c>
      <c r="C1430" s="33">
        <f t="shared" si="159"/>
        <v>41136.861377314817</v>
      </c>
      <c r="D1430" s="33">
        <f t="shared" si="154"/>
        <v>41136.833333333336</v>
      </c>
      <c r="E1430" s="37">
        <f t="shared" si="155"/>
        <v>20</v>
      </c>
      <c r="F1430" s="33">
        <f t="shared" si="156"/>
        <v>41136.875</v>
      </c>
      <c r="G1430" s="66" t="s">
        <v>16</v>
      </c>
      <c r="H1430" s="57">
        <f t="shared" si="158"/>
        <v>1</v>
      </c>
      <c r="I1430" s="66">
        <v>2.54</v>
      </c>
      <c r="J1430" s="66">
        <v>80.599999999999994</v>
      </c>
      <c r="K1430" s="39">
        <v>1</v>
      </c>
      <c r="L1430" s="39">
        <v>2</v>
      </c>
      <c r="M1430" s="39">
        <f>VLOOKUP(L1430,'Stratification Schemes'!$J$2:$L$3,2,TRUE)</f>
        <v>9.59</v>
      </c>
      <c r="N1430" s="39">
        <f>VLOOKUP(L1430,'Stratification Schemes'!$J$2:$L$3,3,TRUE)</f>
        <v>10.42</v>
      </c>
      <c r="O1430" s="39">
        <f t="shared" si="157"/>
        <v>2</v>
      </c>
      <c r="P1430" s="39" t="s">
        <v>38</v>
      </c>
    </row>
    <row r="1431" spans="1:16" x14ac:dyDescent="0.25">
      <c r="A1431" s="59">
        <v>41136</v>
      </c>
      <c r="B1431" s="2">
        <v>0.88185185185185189</v>
      </c>
      <c r="C1431" s="33">
        <f t="shared" si="159"/>
        <v>41136.881851851853</v>
      </c>
      <c r="D1431" s="33">
        <f t="shared" si="154"/>
        <v>41136.875</v>
      </c>
      <c r="E1431" s="37">
        <f t="shared" si="155"/>
        <v>21</v>
      </c>
      <c r="F1431" s="33">
        <f t="shared" si="156"/>
        <v>41136.875</v>
      </c>
      <c r="G1431" s="66" t="s">
        <v>16</v>
      </c>
      <c r="H1431" s="57">
        <f t="shared" si="158"/>
        <v>1</v>
      </c>
      <c r="I1431" s="66">
        <v>2.57</v>
      </c>
      <c r="J1431" s="66">
        <v>86.9</v>
      </c>
      <c r="K1431" s="39">
        <v>1</v>
      </c>
      <c r="L1431" s="39">
        <v>2</v>
      </c>
      <c r="M1431" s="39">
        <f>VLOOKUP(L1431,'Stratification Schemes'!$J$2:$L$3,2,TRUE)</f>
        <v>9.59</v>
      </c>
      <c r="N1431" s="39">
        <f>VLOOKUP(L1431,'Stratification Schemes'!$J$2:$L$3,3,TRUE)</f>
        <v>10.42</v>
      </c>
      <c r="O1431" s="39">
        <f t="shared" si="157"/>
        <v>2</v>
      </c>
      <c r="P1431" s="39" t="s">
        <v>38</v>
      </c>
    </row>
    <row r="1432" spans="1:16" x14ac:dyDescent="0.25">
      <c r="A1432" s="59">
        <v>41136</v>
      </c>
      <c r="B1432" s="2">
        <v>0.88186342592592604</v>
      </c>
      <c r="C1432" s="33">
        <f t="shared" si="159"/>
        <v>41136.881863425922</v>
      </c>
      <c r="D1432" s="33">
        <f t="shared" si="154"/>
        <v>41136.875</v>
      </c>
      <c r="E1432" s="37">
        <f t="shared" si="155"/>
        <v>21</v>
      </c>
      <c r="F1432" s="33">
        <f t="shared" si="156"/>
        <v>41136.875</v>
      </c>
      <c r="G1432" s="66" t="s">
        <v>16</v>
      </c>
      <c r="H1432" s="57">
        <f t="shared" si="158"/>
        <v>1</v>
      </c>
      <c r="I1432" s="66">
        <v>2.4700000000000002</v>
      </c>
      <c r="J1432" s="66">
        <v>87.2</v>
      </c>
      <c r="K1432" s="39">
        <v>1</v>
      </c>
      <c r="L1432" s="39">
        <v>2</v>
      </c>
      <c r="M1432" s="39">
        <f>VLOOKUP(L1432,'Stratification Schemes'!$J$2:$L$3,2,TRUE)</f>
        <v>9.59</v>
      </c>
      <c r="N1432" s="39">
        <f>VLOOKUP(L1432,'Stratification Schemes'!$J$2:$L$3,3,TRUE)</f>
        <v>10.42</v>
      </c>
      <c r="O1432" s="39">
        <f t="shared" si="157"/>
        <v>2</v>
      </c>
      <c r="P1432" s="39" t="s">
        <v>38</v>
      </c>
    </row>
    <row r="1433" spans="1:16" x14ac:dyDescent="0.25">
      <c r="A1433" s="59">
        <v>41136</v>
      </c>
      <c r="B1433" s="2">
        <v>0.92388888888888887</v>
      </c>
      <c r="C1433" s="33">
        <f t="shared" si="159"/>
        <v>41136.923888888887</v>
      </c>
      <c r="D1433" s="33">
        <f t="shared" si="154"/>
        <v>41136.916666666664</v>
      </c>
      <c r="E1433" s="37">
        <f t="shared" si="155"/>
        <v>22</v>
      </c>
      <c r="F1433" s="33">
        <f t="shared" si="156"/>
        <v>41136.875</v>
      </c>
      <c r="G1433" s="66" t="s">
        <v>16</v>
      </c>
      <c r="H1433" s="57">
        <f t="shared" si="158"/>
        <v>1</v>
      </c>
      <c r="I1433" s="66">
        <v>2.17</v>
      </c>
      <c r="J1433" s="66">
        <v>94.3</v>
      </c>
      <c r="K1433" s="39">
        <v>1</v>
      </c>
      <c r="L1433" s="39">
        <v>2</v>
      </c>
      <c r="M1433" s="39">
        <f>VLOOKUP(L1433,'Stratification Schemes'!$J$2:$L$3,2,TRUE)</f>
        <v>9.59</v>
      </c>
      <c r="N1433" s="39">
        <f>VLOOKUP(L1433,'Stratification Schemes'!$J$2:$L$3,3,TRUE)</f>
        <v>10.42</v>
      </c>
      <c r="O1433" s="39">
        <f t="shared" si="157"/>
        <v>2</v>
      </c>
      <c r="P1433" s="39" t="s">
        <v>38</v>
      </c>
    </row>
    <row r="1434" spans="1:16" x14ac:dyDescent="0.25">
      <c r="A1434" s="59">
        <v>41136</v>
      </c>
      <c r="B1434" s="2">
        <v>0.92390046296296291</v>
      </c>
      <c r="C1434" s="33">
        <f t="shared" si="159"/>
        <v>41136.923900462964</v>
      </c>
      <c r="D1434" s="33">
        <f t="shared" si="154"/>
        <v>41136.916666666664</v>
      </c>
      <c r="E1434" s="37">
        <f t="shared" si="155"/>
        <v>22</v>
      </c>
      <c r="F1434" s="33">
        <f t="shared" si="156"/>
        <v>41136.875</v>
      </c>
      <c r="G1434" s="66" t="s">
        <v>16</v>
      </c>
      <c r="H1434" s="57">
        <f t="shared" si="158"/>
        <v>1</v>
      </c>
      <c r="I1434" s="66">
        <v>2.12</v>
      </c>
      <c r="J1434" s="66">
        <v>87.6</v>
      </c>
      <c r="K1434" s="39">
        <v>1</v>
      </c>
      <c r="L1434" s="39">
        <v>2</v>
      </c>
      <c r="M1434" s="39">
        <f>VLOOKUP(L1434,'Stratification Schemes'!$J$2:$L$3,2,TRUE)</f>
        <v>9.59</v>
      </c>
      <c r="N1434" s="39">
        <f>VLOOKUP(L1434,'Stratification Schemes'!$J$2:$L$3,3,TRUE)</f>
        <v>10.42</v>
      </c>
      <c r="O1434" s="39">
        <f t="shared" si="157"/>
        <v>2</v>
      </c>
      <c r="P1434" s="39" t="s">
        <v>38</v>
      </c>
    </row>
    <row r="1435" spans="1:16" x14ac:dyDescent="0.25">
      <c r="A1435" s="59">
        <v>41136</v>
      </c>
      <c r="B1435" s="2">
        <v>0.9252083333333333</v>
      </c>
      <c r="C1435" s="33">
        <f t="shared" si="159"/>
        <v>41136.925208333334</v>
      </c>
      <c r="D1435" s="33">
        <f t="shared" si="154"/>
        <v>41136.916666666664</v>
      </c>
      <c r="E1435" s="37">
        <f t="shared" si="155"/>
        <v>22</v>
      </c>
      <c r="F1435" s="33">
        <f t="shared" si="156"/>
        <v>41136.875</v>
      </c>
      <c r="G1435" s="66" t="s">
        <v>16</v>
      </c>
      <c r="H1435" s="57">
        <f t="shared" si="158"/>
        <v>1</v>
      </c>
      <c r="I1435" s="66">
        <v>3.63</v>
      </c>
      <c r="J1435" s="66">
        <v>57.4</v>
      </c>
      <c r="K1435" s="39">
        <v>1</v>
      </c>
      <c r="L1435" s="39">
        <v>2</v>
      </c>
      <c r="M1435" s="39">
        <f>VLOOKUP(L1435,'Stratification Schemes'!$J$2:$L$3,2,TRUE)</f>
        <v>9.59</v>
      </c>
      <c r="N1435" s="39">
        <f>VLOOKUP(L1435,'Stratification Schemes'!$J$2:$L$3,3,TRUE)</f>
        <v>10.42</v>
      </c>
      <c r="O1435" s="39">
        <f t="shared" si="157"/>
        <v>2</v>
      </c>
      <c r="P1435" s="39" t="s">
        <v>38</v>
      </c>
    </row>
    <row r="1436" spans="1:16" x14ac:dyDescent="0.25">
      <c r="A1436" s="59">
        <v>41136</v>
      </c>
      <c r="B1436" s="2">
        <v>0.9252083333333333</v>
      </c>
      <c r="C1436" s="33">
        <f t="shared" si="159"/>
        <v>41136.925208333334</v>
      </c>
      <c r="D1436" s="33">
        <f t="shared" si="154"/>
        <v>41136.916666666664</v>
      </c>
      <c r="E1436" s="37">
        <f t="shared" si="155"/>
        <v>22</v>
      </c>
      <c r="F1436" s="33">
        <f t="shared" si="156"/>
        <v>41136.875</v>
      </c>
      <c r="G1436" s="66" t="s">
        <v>16</v>
      </c>
      <c r="H1436" s="57">
        <f t="shared" si="158"/>
        <v>1</v>
      </c>
      <c r="I1436" s="66">
        <v>3.63</v>
      </c>
      <c r="J1436" s="66">
        <v>55.9</v>
      </c>
      <c r="K1436" s="39">
        <v>1</v>
      </c>
      <c r="L1436" s="39">
        <v>2</v>
      </c>
      <c r="M1436" s="39">
        <f>VLOOKUP(L1436,'Stratification Schemes'!$J$2:$L$3,2,TRUE)</f>
        <v>9.59</v>
      </c>
      <c r="N1436" s="39">
        <f>VLOOKUP(L1436,'Stratification Schemes'!$J$2:$L$3,3,TRUE)</f>
        <v>10.42</v>
      </c>
      <c r="O1436" s="39">
        <f t="shared" si="157"/>
        <v>2</v>
      </c>
      <c r="P1436" s="39" t="s">
        <v>38</v>
      </c>
    </row>
    <row r="1437" spans="1:16" x14ac:dyDescent="0.25">
      <c r="A1437" s="59">
        <v>41136</v>
      </c>
      <c r="B1437" s="2">
        <v>0.96790509259259261</v>
      </c>
      <c r="C1437" s="33">
        <f t="shared" si="159"/>
        <v>41136.967905092592</v>
      </c>
      <c r="D1437" s="33">
        <f t="shared" si="154"/>
        <v>41136.958333333336</v>
      </c>
      <c r="E1437" s="37">
        <f t="shared" si="155"/>
        <v>23</v>
      </c>
      <c r="F1437" s="33">
        <f t="shared" si="156"/>
        <v>41137</v>
      </c>
      <c r="G1437" s="66" t="s">
        <v>16</v>
      </c>
      <c r="H1437" s="57">
        <f t="shared" si="158"/>
        <v>1</v>
      </c>
      <c r="I1437" s="66">
        <v>2.12</v>
      </c>
      <c r="J1437" s="66">
        <v>94.5</v>
      </c>
      <c r="K1437" s="39">
        <v>1</v>
      </c>
      <c r="L1437" s="39">
        <v>2</v>
      </c>
      <c r="M1437" s="39">
        <f>VLOOKUP(L1437,'Stratification Schemes'!$J$2:$L$3,2,TRUE)</f>
        <v>9.59</v>
      </c>
      <c r="N1437" s="39">
        <f>VLOOKUP(L1437,'Stratification Schemes'!$J$2:$L$3,3,TRUE)</f>
        <v>10.42</v>
      </c>
      <c r="O1437" s="39">
        <f t="shared" si="157"/>
        <v>2</v>
      </c>
      <c r="P1437" s="39" t="s">
        <v>38</v>
      </c>
    </row>
    <row r="1438" spans="1:16" x14ac:dyDescent="0.25">
      <c r="A1438" s="59">
        <v>41136</v>
      </c>
      <c r="B1438" s="2">
        <v>0.96790509259259261</v>
      </c>
      <c r="C1438" s="33">
        <f t="shared" si="159"/>
        <v>41136.967905092592</v>
      </c>
      <c r="D1438" s="33">
        <f t="shared" si="154"/>
        <v>41136.958333333336</v>
      </c>
      <c r="E1438" s="37">
        <f t="shared" si="155"/>
        <v>23</v>
      </c>
      <c r="F1438" s="33">
        <f t="shared" si="156"/>
        <v>41137</v>
      </c>
      <c r="G1438" s="66" t="s">
        <v>16</v>
      </c>
      <c r="H1438" s="57">
        <f t="shared" si="158"/>
        <v>1</v>
      </c>
      <c r="I1438" s="66">
        <v>2.19</v>
      </c>
      <c r="J1438" s="66">
        <v>88.5</v>
      </c>
      <c r="K1438" s="39">
        <v>1</v>
      </c>
      <c r="L1438" s="39">
        <v>2</v>
      </c>
      <c r="M1438" s="39">
        <f>VLOOKUP(L1438,'Stratification Schemes'!$J$2:$L$3,2,TRUE)</f>
        <v>9.59</v>
      </c>
      <c r="N1438" s="39">
        <f>VLOOKUP(L1438,'Stratification Schemes'!$J$2:$L$3,3,TRUE)</f>
        <v>10.42</v>
      </c>
      <c r="O1438" s="39">
        <f t="shared" si="157"/>
        <v>2</v>
      </c>
      <c r="P1438" s="39" t="s">
        <v>38</v>
      </c>
    </row>
    <row r="1439" spans="1:16" x14ac:dyDescent="0.25">
      <c r="A1439" s="59">
        <v>41137</v>
      </c>
      <c r="B1439" s="2">
        <v>6.4583333333333333E-3</v>
      </c>
      <c r="C1439" s="33">
        <f t="shared" si="159"/>
        <v>41137.006458333337</v>
      </c>
      <c r="D1439" s="33">
        <f t="shared" si="154"/>
        <v>41137</v>
      </c>
      <c r="E1439" s="37">
        <f t="shared" si="155"/>
        <v>0</v>
      </c>
      <c r="F1439" s="33">
        <f t="shared" si="156"/>
        <v>41137</v>
      </c>
      <c r="G1439" s="66" t="s">
        <v>16</v>
      </c>
      <c r="H1439" s="57">
        <f t="shared" si="158"/>
        <v>1</v>
      </c>
      <c r="I1439" s="66">
        <v>0</v>
      </c>
      <c r="J1439" s="66">
        <v>87</v>
      </c>
      <c r="K1439" s="39">
        <v>1</v>
      </c>
      <c r="L1439" s="39">
        <v>2</v>
      </c>
      <c r="M1439" s="39">
        <f>VLOOKUP(L1439,'Stratification Schemes'!$J$2:$L$3,2,TRUE)</f>
        <v>9.59</v>
      </c>
      <c r="N1439" s="39">
        <f>VLOOKUP(L1439,'Stratification Schemes'!$J$2:$L$3,3,TRUE)</f>
        <v>10.42</v>
      </c>
      <c r="O1439" s="39">
        <f t="shared" si="157"/>
        <v>2</v>
      </c>
      <c r="P1439" s="39" t="s">
        <v>38</v>
      </c>
    </row>
    <row r="1440" spans="1:16" x14ac:dyDescent="0.25">
      <c r="A1440" s="59">
        <v>41137</v>
      </c>
      <c r="B1440" s="2">
        <v>0.3598958333333333</v>
      </c>
      <c r="C1440" s="33">
        <f t="shared" si="159"/>
        <v>41137.359895833331</v>
      </c>
      <c r="D1440" s="33">
        <f t="shared" si="154"/>
        <v>41137.333333333336</v>
      </c>
      <c r="E1440" s="37">
        <f t="shared" si="155"/>
        <v>8</v>
      </c>
      <c r="F1440" s="33">
        <f t="shared" si="156"/>
        <v>41137.375</v>
      </c>
      <c r="G1440" s="66" t="s">
        <v>16</v>
      </c>
      <c r="H1440" s="57">
        <f t="shared" si="158"/>
        <v>1</v>
      </c>
      <c r="I1440" s="66">
        <v>2.21</v>
      </c>
      <c r="J1440" s="66">
        <v>84.3</v>
      </c>
      <c r="K1440" s="39">
        <v>1</v>
      </c>
      <c r="L1440" s="39">
        <v>2</v>
      </c>
      <c r="M1440" s="39">
        <f>VLOOKUP(L1440,'Stratification Schemes'!$J$2:$L$3,2,TRUE)</f>
        <v>9.59</v>
      </c>
      <c r="N1440" s="39">
        <f>VLOOKUP(L1440,'Stratification Schemes'!$J$2:$L$3,3,TRUE)</f>
        <v>10.42</v>
      </c>
      <c r="O1440" s="39">
        <f t="shared" si="157"/>
        <v>2</v>
      </c>
      <c r="P1440" s="39" t="s">
        <v>38</v>
      </c>
    </row>
    <row r="1441" spans="1:19" x14ac:dyDescent="0.25">
      <c r="A1441" s="59">
        <v>41137</v>
      </c>
      <c r="B1441" s="2">
        <v>0.48241898148148149</v>
      </c>
      <c r="C1441" s="33">
        <f t="shared" si="159"/>
        <v>41137.482418981483</v>
      </c>
      <c r="D1441" s="33">
        <f t="shared" si="154"/>
        <v>41137.458333333336</v>
      </c>
      <c r="E1441" s="37">
        <f t="shared" si="155"/>
        <v>11</v>
      </c>
      <c r="F1441" s="33">
        <f t="shared" si="156"/>
        <v>41137.5</v>
      </c>
      <c r="G1441" s="66" t="s">
        <v>16</v>
      </c>
      <c r="H1441" s="57">
        <f t="shared" si="158"/>
        <v>1</v>
      </c>
      <c r="I1441" s="66">
        <v>3.39</v>
      </c>
      <c r="J1441" s="66">
        <v>83.1</v>
      </c>
      <c r="K1441" s="39">
        <v>1</v>
      </c>
      <c r="L1441" s="39">
        <v>2</v>
      </c>
      <c r="M1441" s="39">
        <f>VLOOKUP(L1441,'Stratification Schemes'!$J$2:$L$3,2,TRUE)</f>
        <v>9.59</v>
      </c>
      <c r="N1441" s="39">
        <f>VLOOKUP(L1441,'Stratification Schemes'!$J$2:$L$3,3,TRUE)</f>
        <v>10.42</v>
      </c>
      <c r="O1441" s="39">
        <f t="shared" si="157"/>
        <v>2</v>
      </c>
      <c r="P1441" s="39" t="s">
        <v>38</v>
      </c>
    </row>
    <row r="1442" spans="1:19" x14ac:dyDescent="0.25">
      <c r="A1442" s="59">
        <v>41137</v>
      </c>
      <c r="B1442" s="2">
        <v>0.50451388888888882</v>
      </c>
      <c r="C1442" s="33">
        <f t="shared" si="159"/>
        <v>41137.504513888889</v>
      </c>
      <c r="D1442" s="33">
        <f t="shared" si="154"/>
        <v>41137.5</v>
      </c>
      <c r="E1442" s="37">
        <f t="shared" si="155"/>
        <v>12</v>
      </c>
      <c r="F1442" s="33">
        <f t="shared" si="156"/>
        <v>41137.5</v>
      </c>
      <c r="G1442" s="66" t="s">
        <v>16</v>
      </c>
      <c r="H1442" s="57">
        <f t="shared" si="158"/>
        <v>1</v>
      </c>
      <c r="I1442" s="66">
        <v>2.76</v>
      </c>
      <c r="J1442" s="66">
        <v>79.3</v>
      </c>
      <c r="K1442" s="39">
        <v>1</v>
      </c>
      <c r="L1442" s="39">
        <v>2</v>
      </c>
      <c r="M1442" s="39">
        <f>VLOOKUP(L1442,'Stratification Schemes'!$J$2:$L$3,2,TRUE)</f>
        <v>9.59</v>
      </c>
      <c r="N1442" s="39">
        <f>VLOOKUP(L1442,'Stratification Schemes'!$J$2:$L$3,3,TRUE)</f>
        <v>10.42</v>
      </c>
      <c r="O1442" s="39">
        <f t="shared" si="157"/>
        <v>2</v>
      </c>
      <c r="P1442" s="39" t="s">
        <v>38</v>
      </c>
    </row>
    <row r="1443" spans="1:19" x14ac:dyDescent="0.25">
      <c r="A1443" s="59">
        <v>41137</v>
      </c>
      <c r="B1443" s="2">
        <v>0.54211805555555559</v>
      </c>
      <c r="C1443" s="33">
        <f t="shared" si="159"/>
        <v>41137.542118055557</v>
      </c>
      <c r="D1443" s="33">
        <f t="shared" si="154"/>
        <v>41137.541666666664</v>
      </c>
      <c r="E1443" s="37">
        <f t="shared" si="155"/>
        <v>13</v>
      </c>
      <c r="F1443" s="33">
        <f t="shared" si="156"/>
        <v>41137.5</v>
      </c>
      <c r="G1443" s="66" t="s">
        <v>16</v>
      </c>
      <c r="H1443" s="57">
        <f t="shared" si="158"/>
        <v>1</v>
      </c>
      <c r="I1443" s="66">
        <v>1.96</v>
      </c>
      <c r="J1443" s="66">
        <v>73.2</v>
      </c>
      <c r="K1443" s="39">
        <v>1</v>
      </c>
      <c r="L1443" s="39">
        <v>2</v>
      </c>
      <c r="M1443" s="39">
        <f>VLOOKUP(L1443,'Stratification Schemes'!$J$2:$L$3,2,TRUE)</f>
        <v>9.59</v>
      </c>
      <c r="N1443" s="39">
        <f>VLOOKUP(L1443,'Stratification Schemes'!$J$2:$L$3,3,TRUE)</f>
        <v>10.42</v>
      </c>
      <c r="O1443" s="39">
        <f t="shared" si="157"/>
        <v>2</v>
      </c>
      <c r="P1443" s="39" t="s">
        <v>38</v>
      </c>
      <c r="Q1443"/>
      <c r="R1443"/>
      <c r="S1443"/>
    </row>
    <row r="1444" spans="1:19" x14ac:dyDescent="0.25">
      <c r="A1444" s="59">
        <v>41137</v>
      </c>
      <c r="B1444" s="2">
        <v>0.5680439814814815</v>
      </c>
      <c r="C1444" s="33">
        <f t="shared" si="159"/>
        <v>41137.568043981482</v>
      </c>
      <c r="D1444" s="33">
        <f t="shared" si="154"/>
        <v>41137.541666666664</v>
      </c>
      <c r="E1444" s="37">
        <f t="shared" si="155"/>
        <v>13</v>
      </c>
      <c r="F1444" s="33">
        <f t="shared" si="156"/>
        <v>41137.625</v>
      </c>
      <c r="G1444" s="66" t="s">
        <v>16</v>
      </c>
      <c r="H1444" s="57">
        <f t="shared" si="158"/>
        <v>1</v>
      </c>
      <c r="I1444" s="66">
        <v>3.65</v>
      </c>
      <c r="J1444" s="66">
        <v>94.2</v>
      </c>
      <c r="K1444" s="39">
        <v>1</v>
      </c>
      <c r="L1444" s="39">
        <v>2</v>
      </c>
      <c r="M1444" s="39">
        <f>VLOOKUP(L1444,'Stratification Schemes'!$J$2:$L$3,2,TRUE)</f>
        <v>9.59</v>
      </c>
      <c r="N1444" s="39">
        <f>VLOOKUP(L1444,'Stratification Schemes'!$J$2:$L$3,3,TRUE)</f>
        <v>10.42</v>
      </c>
      <c r="O1444" s="39">
        <f t="shared" si="157"/>
        <v>2</v>
      </c>
      <c r="P1444" s="39" t="s">
        <v>38</v>
      </c>
    </row>
    <row r="1445" spans="1:19" x14ac:dyDescent="0.25">
      <c r="A1445" s="59">
        <v>41137</v>
      </c>
      <c r="B1445" s="2">
        <v>0.65093750000000006</v>
      </c>
      <c r="C1445" s="33">
        <f t="shared" si="159"/>
        <v>41137.650937500002</v>
      </c>
      <c r="D1445" s="33">
        <f t="shared" si="154"/>
        <v>41137.625</v>
      </c>
      <c r="E1445" s="37">
        <f t="shared" si="155"/>
        <v>15</v>
      </c>
      <c r="F1445" s="33">
        <f t="shared" si="156"/>
        <v>41137.625</v>
      </c>
      <c r="G1445" s="66" t="s">
        <v>16</v>
      </c>
      <c r="H1445" s="57">
        <f t="shared" si="158"/>
        <v>1</v>
      </c>
      <c r="I1445" s="66">
        <v>4.4800000000000004</v>
      </c>
      <c r="J1445" s="66">
        <v>65.900000000000006</v>
      </c>
      <c r="K1445" s="39">
        <v>1</v>
      </c>
      <c r="L1445" s="39">
        <v>2</v>
      </c>
      <c r="M1445" s="39">
        <f>VLOOKUP(L1445,'Stratification Schemes'!$J$2:$L$3,2,TRUE)</f>
        <v>9.59</v>
      </c>
      <c r="N1445" s="39">
        <f>VLOOKUP(L1445,'Stratification Schemes'!$J$2:$L$3,3,TRUE)</f>
        <v>10.42</v>
      </c>
      <c r="O1445" s="39">
        <f t="shared" si="157"/>
        <v>2</v>
      </c>
      <c r="P1445" s="39" t="s">
        <v>38</v>
      </c>
    </row>
    <row r="1446" spans="1:19" x14ac:dyDescent="0.25">
      <c r="A1446" s="59">
        <v>41137</v>
      </c>
      <c r="B1446" s="2">
        <v>0.65174768518518522</v>
      </c>
      <c r="C1446" s="33">
        <f t="shared" si="159"/>
        <v>41137.651747685188</v>
      </c>
      <c r="D1446" s="33">
        <f t="shared" si="154"/>
        <v>41137.625</v>
      </c>
      <c r="E1446" s="37">
        <f t="shared" si="155"/>
        <v>15</v>
      </c>
      <c r="F1446" s="33">
        <f t="shared" si="156"/>
        <v>41137.625</v>
      </c>
      <c r="G1446" s="66" t="s">
        <v>16</v>
      </c>
      <c r="H1446" s="57">
        <f t="shared" si="158"/>
        <v>1</v>
      </c>
      <c r="I1446" s="66">
        <v>1.92</v>
      </c>
      <c r="J1446" s="66">
        <v>71.8</v>
      </c>
      <c r="K1446" s="39">
        <v>1</v>
      </c>
      <c r="L1446" s="39">
        <v>2</v>
      </c>
      <c r="M1446" s="39">
        <f>VLOOKUP(L1446,'Stratification Schemes'!$J$2:$L$3,2,TRUE)</f>
        <v>9.59</v>
      </c>
      <c r="N1446" s="39">
        <f>VLOOKUP(L1446,'Stratification Schemes'!$J$2:$L$3,3,TRUE)</f>
        <v>10.42</v>
      </c>
      <c r="O1446" s="39">
        <f t="shared" si="157"/>
        <v>2</v>
      </c>
      <c r="P1446" s="39" t="s">
        <v>38</v>
      </c>
    </row>
    <row r="1447" spans="1:19" x14ac:dyDescent="0.25">
      <c r="A1447" s="59">
        <v>41137</v>
      </c>
      <c r="B1447" s="2">
        <v>0.73516203703703698</v>
      </c>
      <c r="C1447" s="33">
        <f t="shared" si="159"/>
        <v>41137.735162037039</v>
      </c>
      <c r="D1447" s="33">
        <f t="shared" si="154"/>
        <v>41137.708333333336</v>
      </c>
      <c r="E1447" s="37">
        <f t="shared" si="155"/>
        <v>17</v>
      </c>
      <c r="F1447" s="33">
        <f t="shared" si="156"/>
        <v>41137.75</v>
      </c>
      <c r="G1447" s="66" t="s">
        <v>16</v>
      </c>
      <c r="H1447" s="57">
        <f t="shared" si="158"/>
        <v>1</v>
      </c>
      <c r="I1447" s="66">
        <v>3.48</v>
      </c>
      <c r="J1447" s="66">
        <v>78.099999999999994</v>
      </c>
      <c r="K1447" s="39">
        <v>1</v>
      </c>
      <c r="L1447" s="39">
        <v>2</v>
      </c>
      <c r="M1447" s="39">
        <f>VLOOKUP(L1447,'Stratification Schemes'!$J$2:$L$3,2,TRUE)</f>
        <v>9.59</v>
      </c>
      <c r="N1447" s="39">
        <f>VLOOKUP(L1447,'Stratification Schemes'!$J$2:$L$3,3,TRUE)</f>
        <v>10.42</v>
      </c>
      <c r="O1447" s="39">
        <f t="shared" si="157"/>
        <v>2</v>
      </c>
      <c r="P1447" s="39" t="s">
        <v>38</v>
      </c>
    </row>
    <row r="1448" spans="1:19" x14ac:dyDescent="0.25">
      <c r="A1448" s="59">
        <v>41137</v>
      </c>
      <c r="B1448" s="2">
        <v>0.81589120370370372</v>
      </c>
      <c r="C1448" s="33">
        <f t="shared" si="159"/>
        <v>41137.815891203703</v>
      </c>
      <c r="D1448" s="33">
        <f t="shared" si="154"/>
        <v>41137.791666666664</v>
      </c>
      <c r="E1448" s="37">
        <f t="shared" si="155"/>
        <v>19</v>
      </c>
      <c r="F1448" s="33">
        <f t="shared" si="156"/>
        <v>41137.875</v>
      </c>
      <c r="G1448" s="66" t="s">
        <v>16</v>
      </c>
      <c r="H1448" s="57">
        <f t="shared" si="158"/>
        <v>1</v>
      </c>
      <c r="I1448" s="66">
        <v>4.08</v>
      </c>
      <c r="J1448" s="66">
        <v>54.9</v>
      </c>
      <c r="K1448" s="39">
        <v>1</v>
      </c>
      <c r="L1448" s="39">
        <v>2</v>
      </c>
      <c r="M1448" s="39">
        <f>VLOOKUP(L1448,'Stratification Schemes'!$J$2:$L$3,2,TRUE)</f>
        <v>9.59</v>
      </c>
      <c r="N1448" s="39">
        <f>VLOOKUP(L1448,'Stratification Schemes'!$J$2:$L$3,3,TRUE)</f>
        <v>10.42</v>
      </c>
      <c r="O1448" s="39">
        <f t="shared" si="157"/>
        <v>2</v>
      </c>
      <c r="P1448" s="39" t="s">
        <v>38</v>
      </c>
    </row>
    <row r="1449" spans="1:19" x14ac:dyDescent="0.25">
      <c r="A1449" s="59">
        <v>41137</v>
      </c>
      <c r="B1449" s="2">
        <v>0.82012731481481482</v>
      </c>
      <c r="C1449" s="33">
        <f t="shared" si="159"/>
        <v>41137.820127314815</v>
      </c>
      <c r="D1449" s="33">
        <f t="shared" si="154"/>
        <v>41137.791666666664</v>
      </c>
      <c r="E1449" s="37">
        <f t="shared" si="155"/>
        <v>19</v>
      </c>
      <c r="F1449" s="33">
        <f t="shared" si="156"/>
        <v>41137.875</v>
      </c>
      <c r="G1449" s="66" t="s">
        <v>16</v>
      </c>
      <c r="H1449" s="57">
        <f t="shared" si="158"/>
        <v>1</v>
      </c>
      <c r="I1449" s="66">
        <v>1.92</v>
      </c>
      <c r="J1449" s="66">
        <v>78.599999999999994</v>
      </c>
      <c r="K1449" s="39">
        <v>1</v>
      </c>
      <c r="L1449" s="39">
        <v>2</v>
      </c>
      <c r="M1449" s="39">
        <f>VLOOKUP(L1449,'Stratification Schemes'!$J$2:$L$3,2,TRUE)</f>
        <v>9.59</v>
      </c>
      <c r="N1449" s="39">
        <f>VLOOKUP(L1449,'Stratification Schemes'!$J$2:$L$3,3,TRUE)</f>
        <v>10.42</v>
      </c>
      <c r="O1449" s="39">
        <f t="shared" si="157"/>
        <v>2</v>
      </c>
      <c r="P1449" s="39" t="s">
        <v>38</v>
      </c>
    </row>
    <row r="1450" spans="1:19" x14ac:dyDescent="0.25">
      <c r="A1450" s="59">
        <v>41137</v>
      </c>
      <c r="B1450" s="2">
        <v>0.83981481481481479</v>
      </c>
      <c r="C1450" s="33">
        <f t="shared" si="159"/>
        <v>41137.839814814812</v>
      </c>
      <c r="D1450" s="33">
        <f t="shared" si="154"/>
        <v>41137.833333333336</v>
      </c>
      <c r="E1450" s="37">
        <f t="shared" si="155"/>
        <v>20</v>
      </c>
      <c r="F1450" s="33">
        <f t="shared" si="156"/>
        <v>41137.875</v>
      </c>
      <c r="G1450" s="66" t="s">
        <v>16</v>
      </c>
      <c r="H1450" s="57">
        <f t="shared" si="158"/>
        <v>1</v>
      </c>
      <c r="I1450" s="66">
        <v>2.11</v>
      </c>
      <c r="J1450" s="66">
        <v>86.2</v>
      </c>
      <c r="K1450" s="39">
        <v>1</v>
      </c>
      <c r="L1450" s="39">
        <v>2</v>
      </c>
      <c r="M1450" s="39">
        <f>VLOOKUP(L1450,'Stratification Schemes'!$J$2:$L$3,2,TRUE)</f>
        <v>9.59</v>
      </c>
      <c r="N1450" s="39">
        <f>VLOOKUP(L1450,'Stratification Schemes'!$J$2:$L$3,3,TRUE)</f>
        <v>10.42</v>
      </c>
      <c r="O1450" s="39">
        <f t="shared" si="157"/>
        <v>2</v>
      </c>
      <c r="P1450" s="39" t="s">
        <v>38</v>
      </c>
    </row>
    <row r="1451" spans="1:19" x14ac:dyDescent="0.25">
      <c r="A1451" s="59">
        <v>41137</v>
      </c>
      <c r="B1451" s="2">
        <v>0.86069444444444443</v>
      </c>
      <c r="C1451" s="33">
        <f t="shared" si="159"/>
        <v>41137.860694444447</v>
      </c>
      <c r="D1451" s="33">
        <f t="shared" si="154"/>
        <v>41137.833333333336</v>
      </c>
      <c r="E1451" s="37">
        <f t="shared" si="155"/>
        <v>20</v>
      </c>
      <c r="F1451" s="33">
        <f t="shared" si="156"/>
        <v>41137.875</v>
      </c>
      <c r="G1451" s="66" t="s">
        <v>16</v>
      </c>
      <c r="H1451" s="57">
        <f t="shared" si="158"/>
        <v>1</v>
      </c>
      <c r="I1451" s="66">
        <v>5.66</v>
      </c>
      <c r="J1451" s="66">
        <v>73.099999999999994</v>
      </c>
      <c r="K1451" s="39">
        <v>1</v>
      </c>
      <c r="L1451" s="39">
        <v>2</v>
      </c>
      <c r="M1451" s="39">
        <f>VLOOKUP(L1451,'Stratification Schemes'!$J$2:$L$3,2,TRUE)</f>
        <v>9.59</v>
      </c>
      <c r="N1451" s="39">
        <f>VLOOKUP(L1451,'Stratification Schemes'!$J$2:$L$3,3,TRUE)</f>
        <v>10.42</v>
      </c>
      <c r="O1451" s="39">
        <f t="shared" si="157"/>
        <v>2</v>
      </c>
      <c r="P1451" s="39" t="s">
        <v>38</v>
      </c>
      <c r="Q1451"/>
      <c r="R1451"/>
      <c r="S1451"/>
    </row>
    <row r="1452" spans="1:19" x14ac:dyDescent="0.25">
      <c r="A1452" s="59">
        <v>41137</v>
      </c>
      <c r="B1452" s="2">
        <v>0.86137731481481483</v>
      </c>
      <c r="C1452" s="33">
        <f t="shared" si="159"/>
        <v>41137.861377314817</v>
      </c>
      <c r="D1452" s="33">
        <f t="shared" si="154"/>
        <v>41137.833333333336</v>
      </c>
      <c r="E1452" s="37">
        <f t="shared" si="155"/>
        <v>20</v>
      </c>
      <c r="F1452" s="33">
        <f t="shared" si="156"/>
        <v>41137.875</v>
      </c>
      <c r="G1452" s="66" t="s">
        <v>16</v>
      </c>
      <c r="H1452" s="57">
        <f t="shared" si="158"/>
        <v>1</v>
      </c>
      <c r="I1452" s="66">
        <v>2.31</v>
      </c>
      <c r="J1452" s="66">
        <v>102.3</v>
      </c>
      <c r="K1452" s="39">
        <v>1</v>
      </c>
      <c r="L1452" s="39">
        <v>2</v>
      </c>
      <c r="M1452" s="39">
        <f>VLOOKUP(L1452,'Stratification Schemes'!$J$2:$L$3,2,TRUE)</f>
        <v>9.59</v>
      </c>
      <c r="N1452" s="39">
        <f>VLOOKUP(L1452,'Stratification Schemes'!$J$2:$L$3,3,TRUE)</f>
        <v>10.42</v>
      </c>
      <c r="O1452" s="39">
        <f t="shared" si="157"/>
        <v>2</v>
      </c>
      <c r="P1452" s="39" t="s">
        <v>38</v>
      </c>
    </row>
    <row r="1453" spans="1:19" x14ac:dyDescent="0.25">
      <c r="A1453" s="59">
        <v>41137</v>
      </c>
      <c r="B1453" s="2">
        <v>0.87653935185185183</v>
      </c>
      <c r="C1453" s="33">
        <f t="shared" si="159"/>
        <v>41137.876539351855</v>
      </c>
      <c r="D1453" s="33">
        <f t="shared" si="154"/>
        <v>41137.875</v>
      </c>
      <c r="E1453" s="37">
        <f t="shared" si="155"/>
        <v>21</v>
      </c>
      <c r="F1453" s="33">
        <f t="shared" si="156"/>
        <v>41137.875</v>
      </c>
      <c r="G1453" s="66" t="s">
        <v>16</v>
      </c>
      <c r="H1453" s="57">
        <f t="shared" si="158"/>
        <v>1</v>
      </c>
      <c r="I1453" s="66">
        <v>2.99</v>
      </c>
      <c r="J1453" s="66">
        <v>52.7</v>
      </c>
      <c r="K1453" s="39">
        <v>1</v>
      </c>
      <c r="L1453" s="39">
        <v>2</v>
      </c>
      <c r="M1453" s="39">
        <f>VLOOKUP(L1453,'Stratification Schemes'!$J$2:$L$3,2,TRUE)</f>
        <v>9.59</v>
      </c>
      <c r="N1453" s="39">
        <f>VLOOKUP(L1453,'Stratification Schemes'!$J$2:$L$3,3,TRUE)</f>
        <v>10.42</v>
      </c>
      <c r="O1453" s="39">
        <f t="shared" si="157"/>
        <v>2</v>
      </c>
      <c r="P1453" s="39" t="s">
        <v>38</v>
      </c>
    </row>
    <row r="1454" spans="1:19" x14ac:dyDescent="0.25">
      <c r="A1454" s="59">
        <v>41137</v>
      </c>
      <c r="B1454" s="2">
        <v>0.89947916666666661</v>
      </c>
      <c r="C1454" s="33">
        <f t="shared" si="159"/>
        <v>41137.89947916667</v>
      </c>
      <c r="D1454" s="33">
        <f t="shared" si="154"/>
        <v>41137.875</v>
      </c>
      <c r="E1454" s="37">
        <f t="shared" si="155"/>
        <v>21</v>
      </c>
      <c r="F1454" s="33">
        <f t="shared" si="156"/>
        <v>41137.875</v>
      </c>
      <c r="G1454" s="66" t="s">
        <v>16</v>
      </c>
      <c r="H1454" s="57">
        <f t="shared" si="158"/>
        <v>1</v>
      </c>
      <c r="I1454" s="66">
        <v>3.37</v>
      </c>
      <c r="J1454" s="66">
        <v>71.599999999999994</v>
      </c>
      <c r="K1454" s="39">
        <v>1</v>
      </c>
      <c r="L1454" s="39">
        <v>2</v>
      </c>
      <c r="M1454" s="39">
        <f>VLOOKUP(L1454,'Stratification Schemes'!$J$2:$L$3,2,TRUE)</f>
        <v>9.59</v>
      </c>
      <c r="N1454" s="39">
        <f>VLOOKUP(L1454,'Stratification Schemes'!$J$2:$L$3,3,TRUE)</f>
        <v>10.42</v>
      </c>
      <c r="O1454" s="39">
        <f t="shared" si="157"/>
        <v>2</v>
      </c>
      <c r="P1454" s="39" t="s">
        <v>38</v>
      </c>
    </row>
    <row r="1455" spans="1:19" x14ac:dyDescent="0.25">
      <c r="A1455" s="59">
        <v>41137</v>
      </c>
      <c r="B1455" s="2">
        <v>0.92439814814814814</v>
      </c>
      <c r="C1455" s="33">
        <f t="shared" si="159"/>
        <v>41137.924398148149</v>
      </c>
      <c r="D1455" s="33">
        <f t="shared" si="154"/>
        <v>41137.916666666664</v>
      </c>
      <c r="E1455" s="37">
        <f t="shared" si="155"/>
        <v>22</v>
      </c>
      <c r="F1455" s="33">
        <f t="shared" si="156"/>
        <v>41137.875</v>
      </c>
      <c r="G1455" s="66" t="s">
        <v>16</v>
      </c>
      <c r="H1455" s="57">
        <f t="shared" si="158"/>
        <v>1</v>
      </c>
      <c r="I1455" s="66">
        <v>2.06</v>
      </c>
      <c r="J1455" s="66">
        <v>76.599999999999994</v>
      </c>
      <c r="K1455" s="39">
        <v>1</v>
      </c>
      <c r="L1455" s="39">
        <v>2</v>
      </c>
      <c r="M1455" s="39">
        <f>VLOOKUP(L1455,'Stratification Schemes'!$J$2:$L$3,2,TRUE)</f>
        <v>9.59</v>
      </c>
      <c r="N1455" s="39">
        <f>VLOOKUP(L1455,'Stratification Schemes'!$J$2:$L$3,3,TRUE)</f>
        <v>10.42</v>
      </c>
      <c r="O1455" s="39">
        <f t="shared" si="157"/>
        <v>2</v>
      </c>
      <c r="P1455" s="39" t="s">
        <v>38</v>
      </c>
    </row>
    <row r="1456" spans="1:19" x14ac:dyDescent="0.25">
      <c r="A1456" s="59">
        <v>41137</v>
      </c>
      <c r="B1456" s="2">
        <v>0.94627314814814811</v>
      </c>
      <c r="C1456" s="33">
        <f t="shared" si="159"/>
        <v>41137.946273148147</v>
      </c>
      <c r="D1456" s="33">
        <f t="shared" si="154"/>
        <v>41137.916666666664</v>
      </c>
      <c r="E1456" s="37">
        <f t="shared" si="155"/>
        <v>22</v>
      </c>
      <c r="F1456" s="33">
        <f t="shared" si="156"/>
        <v>41138</v>
      </c>
      <c r="G1456" s="66" t="s">
        <v>16</v>
      </c>
      <c r="H1456" s="57">
        <f t="shared" si="158"/>
        <v>1</v>
      </c>
      <c r="I1456" s="66">
        <v>3.53</v>
      </c>
      <c r="J1456" s="66">
        <v>87.4</v>
      </c>
      <c r="K1456" s="39">
        <v>1</v>
      </c>
      <c r="L1456" s="39">
        <v>2</v>
      </c>
      <c r="M1456" s="39">
        <f>VLOOKUP(L1456,'Stratification Schemes'!$J$2:$L$3,2,TRUE)</f>
        <v>9.59</v>
      </c>
      <c r="N1456" s="39">
        <f>VLOOKUP(L1456,'Stratification Schemes'!$J$2:$L$3,3,TRUE)</f>
        <v>10.42</v>
      </c>
      <c r="O1456" s="39">
        <f t="shared" si="157"/>
        <v>2</v>
      </c>
      <c r="P1456" s="39" t="s">
        <v>38</v>
      </c>
    </row>
    <row r="1457" spans="1:19" x14ac:dyDescent="0.25">
      <c r="A1457" s="59">
        <v>41137</v>
      </c>
      <c r="B1457" s="2">
        <v>0.98541666666666661</v>
      </c>
      <c r="C1457" s="33">
        <f t="shared" si="159"/>
        <v>41137.98541666667</v>
      </c>
      <c r="D1457" s="33">
        <f t="shared" si="154"/>
        <v>41137.958333333336</v>
      </c>
      <c r="E1457" s="37">
        <f t="shared" si="155"/>
        <v>23</v>
      </c>
      <c r="F1457" s="33">
        <f t="shared" si="156"/>
        <v>41138</v>
      </c>
      <c r="G1457" s="66" t="s">
        <v>16</v>
      </c>
      <c r="H1457" s="57">
        <f t="shared" si="158"/>
        <v>1</v>
      </c>
      <c r="I1457" s="66">
        <v>3.49</v>
      </c>
      <c r="J1457" s="66">
        <v>61.3</v>
      </c>
      <c r="K1457" s="39">
        <v>1</v>
      </c>
      <c r="L1457" s="39">
        <v>2</v>
      </c>
      <c r="M1457" s="39">
        <f>VLOOKUP(L1457,'Stratification Schemes'!$J$2:$L$3,2,TRUE)</f>
        <v>9.59</v>
      </c>
      <c r="N1457" s="39">
        <f>VLOOKUP(L1457,'Stratification Schemes'!$J$2:$L$3,3,TRUE)</f>
        <v>10.42</v>
      </c>
      <c r="O1457" s="39">
        <f t="shared" si="157"/>
        <v>2</v>
      </c>
      <c r="P1457" s="39" t="s">
        <v>38</v>
      </c>
    </row>
    <row r="1458" spans="1:19" x14ac:dyDescent="0.25">
      <c r="A1458" s="61">
        <v>41138</v>
      </c>
      <c r="B1458" s="2">
        <v>2.75E-2</v>
      </c>
      <c r="C1458" s="33">
        <f t="shared" si="159"/>
        <v>41138.027499999997</v>
      </c>
      <c r="D1458" s="33">
        <f t="shared" si="154"/>
        <v>41138</v>
      </c>
      <c r="E1458" s="37">
        <f t="shared" si="155"/>
        <v>0</v>
      </c>
      <c r="F1458" s="33">
        <f t="shared" si="156"/>
        <v>41138</v>
      </c>
      <c r="G1458" s="66" t="s">
        <v>16</v>
      </c>
      <c r="H1458" s="57">
        <f t="shared" si="158"/>
        <v>1</v>
      </c>
      <c r="I1458" s="66">
        <v>2.5299999999999998</v>
      </c>
      <c r="J1458" s="66">
        <v>76.599999999999994</v>
      </c>
      <c r="K1458" s="39">
        <v>1</v>
      </c>
      <c r="L1458" s="39">
        <v>2</v>
      </c>
      <c r="M1458" s="39">
        <f>VLOOKUP(L1458,'Stratification Schemes'!$J$2:$L$3,2,TRUE)</f>
        <v>9.59</v>
      </c>
      <c r="N1458" s="39">
        <f>VLOOKUP(L1458,'Stratification Schemes'!$J$2:$L$3,3,TRUE)</f>
        <v>10.42</v>
      </c>
      <c r="O1458" s="39">
        <f t="shared" si="157"/>
        <v>2</v>
      </c>
      <c r="P1458" s="39" t="s">
        <v>38</v>
      </c>
    </row>
    <row r="1459" spans="1:19" x14ac:dyDescent="0.25">
      <c r="A1459" s="59">
        <v>41138</v>
      </c>
      <c r="B1459" s="2">
        <v>0.25741898148148151</v>
      </c>
      <c r="C1459" s="33">
        <f t="shared" si="159"/>
        <v>41138.257418981484</v>
      </c>
      <c r="D1459" s="33">
        <f t="shared" si="154"/>
        <v>41138.25</v>
      </c>
      <c r="E1459" s="37">
        <f t="shared" si="155"/>
        <v>6</v>
      </c>
      <c r="F1459" s="33">
        <f t="shared" si="156"/>
        <v>41138.25</v>
      </c>
      <c r="G1459" s="66" t="s">
        <v>16</v>
      </c>
      <c r="H1459" s="57">
        <f t="shared" si="158"/>
        <v>1</v>
      </c>
      <c r="I1459" s="66">
        <v>2.5499999999999998</v>
      </c>
      <c r="J1459" s="66">
        <v>76.400000000000006</v>
      </c>
      <c r="K1459" s="39">
        <v>1</v>
      </c>
      <c r="L1459" s="39">
        <v>2</v>
      </c>
      <c r="M1459" s="39">
        <f>VLOOKUP(L1459,'Stratification Schemes'!$J$2:$L$3,2,TRUE)</f>
        <v>9.59</v>
      </c>
      <c r="N1459" s="39">
        <f>VLOOKUP(L1459,'Stratification Schemes'!$J$2:$L$3,3,TRUE)</f>
        <v>10.42</v>
      </c>
      <c r="O1459" s="39">
        <f t="shared" si="157"/>
        <v>2</v>
      </c>
      <c r="P1459" s="39" t="s">
        <v>38</v>
      </c>
    </row>
    <row r="1460" spans="1:19" x14ac:dyDescent="0.25">
      <c r="A1460" s="59">
        <v>41138</v>
      </c>
      <c r="B1460" s="2">
        <v>0.27840277777777778</v>
      </c>
      <c r="C1460" s="33">
        <f t="shared" si="159"/>
        <v>41138.278402777774</v>
      </c>
      <c r="D1460" s="33">
        <f t="shared" si="154"/>
        <v>41138.25</v>
      </c>
      <c r="E1460" s="37">
        <f t="shared" si="155"/>
        <v>6</v>
      </c>
      <c r="F1460" s="33">
        <f t="shared" si="156"/>
        <v>41138.25</v>
      </c>
      <c r="G1460" s="66" t="s">
        <v>16</v>
      </c>
      <c r="H1460" s="57">
        <f t="shared" si="158"/>
        <v>1</v>
      </c>
      <c r="I1460" s="66">
        <v>2.11</v>
      </c>
      <c r="J1460" s="66">
        <v>63.1</v>
      </c>
      <c r="K1460" s="39">
        <v>1</v>
      </c>
      <c r="L1460" s="39">
        <v>2</v>
      </c>
      <c r="M1460" s="39">
        <f>VLOOKUP(L1460,'Stratification Schemes'!$J$2:$L$3,2,TRUE)</f>
        <v>9.59</v>
      </c>
      <c r="N1460" s="39">
        <f>VLOOKUP(L1460,'Stratification Schemes'!$J$2:$L$3,3,TRUE)</f>
        <v>10.42</v>
      </c>
      <c r="O1460" s="39">
        <f t="shared" si="157"/>
        <v>2</v>
      </c>
      <c r="P1460" s="39" t="s">
        <v>38</v>
      </c>
    </row>
    <row r="1461" spans="1:19" x14ac:dyDescent="0.25">
      <c r="A1461" s="59">
        <v>41138</v>
      </c>
      <c r="B1461" s="2">
        <v>0.315462962962963</v>
      </c>
      <c r="C1461" s="33">
        <f t="shared" si="159"/>
        <v>41138.315462962964</v>
      </c>
      <c r="D1461" s="33">
        <f t="shared" si="154"/>
        <v>41138.291666666664</v>
      </c>
      <c r="E1461" s="37">
        <f t="shared" si="155"/>
        <v>7</v>
      </c>
      <c r="F1461" s="33">
        <f t="shared" si="156"/>
        <v>41138.375</v>
      </c>
      <c r="G1461" s="66" t="s">
        <v>16</v>
      </c>
      <c r="H1461" s="57">
        <f t="shared" si="158"/>
        <v>1</v>
      </c>
      <c r="I1461" s="66">
        <v>4.3899999999999997</v>
      </c>
      <c r="J1461" s="66">
        <v>84.3</v>
      </c>
      <c r="K1461" s="39">
        <v>1</v>
      </c>
      <c r="L1461" s="39">
        <v>2</v>
      </c>
      <c r="M1461" s="39">
        <f>VLOOKUP(L1461,'Stratification Schemes'!$J$2:$L$3,2,TRUE)</f>
        <v>9.59</v>
      </c>
      <c r="N1461" s="39">
        <f>VLOOKUP(L1461,'Stratification Schemes'!$J$2:$L$3,3,TRUE)</f>
        <v>10.42</v>
      </c>
      <c r="O1461" s="39">
        <f t="shared" si="157"/>
        <v>2</v>
      </c>
      <c r="P1461" s="39" t="s">
        <v>38</v>
      </c>
    </row>
    <row r="1462" spans="1:19" x14ac:dyDescent="0.25">
      <c r="A1462" s="59">
        <v>41138</v>
      </c>
      <c r="B1462" s="2">
        <v>0.35660879629629627</v>
      </c>
      <c r="C1462" s="33">
        <f t="shared" si="159"/>
        <v>41138.356608796297</v>
      </c>
      <c r="D1462" s="33">
        <f t="shared" si="154"/>
        <v>41138.333333333336</v>
      </c>
      <c r="E1462" s="37">
        <f t="shared" si="155"/>
        <v>8</v>
      </c>
      <c r="F1462" s="33">
        <f t="shared" si="156"/>
        <v>41138.375</v>
      </c>
      <c r="G1462" s="66" t="s">
        <v>16</v>
      </c>
      <c r="H1462" s="57">
        <f t="shared" si="158"/>
        <v>1</v>
      </c>
      <c r="I1462" s="66">
        <v>3.61</v>
      </c>
      <c r="J1462" s="66">
        <v>82</v>
      </c>
      <c r="K1462" s="39">
        <v>1</v>
      </c>
      <c r="L1462" s="39">
        <v>2</v>
      </c>
      <c r="M1462" s="39">
        <f>VLOOKUP(L1462,'Stratification Schemes'!$J$2:$L$3,2,TRUE)</f>
        <v>9.59</v>
      </c>
      <c r="N1462" s="39">
        <f>VLOOKUP(L1462,'Stratification Schemes'!$J$2:$L$3,3,TRUE)</f>
        <v>10.42</v>
      </c>
      <c r="O1462" s="39">
        <f t="shared" si="157"/>
        <v>2</v>
      </c>
      <c r="P1462" s="39" t="s">
        <v>38</v>
      </c>
    </row>
    <row r="1463" spans="1:19" x14ac:dyDescent="0.25">
      <c r="A1463" s="59">
        <v>41138</v>
      </c>
      <c r="B1463" s="2">
        <v>0.36379629629629634</v>
      </c>
      <c r="C1463" s="33">
        <f t="shared" si="159"/>
        <v>41138.363796296297</v>
      </c>
      <c r="D1463" s="33">
        <f t="shared" si="154"/>
        <v>41138.333333333336</v>
      </c>
      <c r="E1463" s="37">
        <f t="shared" si="155"/>
        <v>8</v>
      </c>
      <c r="F1463" s="33">
        <f t="shared" si="156"/>
        <v>41138.375</v>
      </c>
      <c r="G1463" s="66" t="s">
        <v>16</v>
      </c>
      <c r="H1463" s="57">
        <f t="shared" si="158"/>
        <v>1</v>
      </c>
      <c r="I1463" s="66">
        <v>2.15</v>
      </c>
      <c r="J1463" s="66">
        <v>76.2</v>
      </c>
      <c r="K1463" s="39">
        <v>1</v>
      </c>
      <c r="L1463" s="39">
        <v>2</v>
      </c>
      <c r="M1463" s="39">
        <f>VLOOKUP(L1463,'Stratification Schemes'!$J$2:$L$3,2,TRUE)</f>
        <v>9.59</v>
      </c>
      <c r="N1463" s="39">
        <f>VLOOKUP(L1463,'Stratification Schemes'!$J$2:$L$3,3,TRUE)</f>
        <v>10.42</v>
      </c>
      <c r="O1463" s="39">
        <f t="shared" si="157"/>
        <v>2</v>
      </c>
      <c r="P1463" s="39" t="s">
        <v>38</v>
      </c>
    </row>
    <row r="1464" spans="1:19" x14ac:dyDescent="0.25">
      <c r="A1464" s="59">
        <v>41138</v>
      </c>
      <c r="B1464" s="2">
        <v>0.38447916666666665</v>
      </c>
      <c r="C1464" s="33">
        <f t="shared" si="159"/>
        <v>41138.384479166663</v>
      </c>
      <c r="D1464" s="33">
        <f t="shared" si="154"/>
        <v>41138.375</v>
      </c>
      <c r="E1464" s="37">
        <f t="shared" si="155"/>
        <v>9</v>
      </c>
      <c r="F1464" s="33">
        <f t="shared" si="156"/>
        <v>41138.375</v>
      </c>
      <c r="G1464" s="66" t="s">
        <v>16</v>
      </c>
      <c r="H1464" s="57">
        <f t="shared" si="158"/>
        <v>1</v>
      </c>
      <c r="I1464" s="66">
        <v>1.65</v>
      </c>
      <c r="J1464" s="66">
        <v>72.8</v>
      </c>
      <c r="K1464" s="39">
        <v>1</v>
      </c>
      <c r="L1464" s="39">
        <v>2</v>
      </c>
      <c r="M1464" s="39">
        <f>VLOOKUP(L1464,'Stratification Schemes'!$J$2:$L$3,2,TRUE)</f>
        <v>9.59</v>
      </c>
      <c r="N1464" s="39">
        <f>VLOOKUP(L1464,'Stratification Schemes'!$J$2:$L$3,3,TRUE)</f>
        <v>10.42</v>
      </c>
      <c r="O1464" s="39">
        <f t="shared" si="157"/>
        <v>2</v>
      </c>
      <c r="P1464" s="39" t="s">
        <v>38</v>
      </c>
      <c r="Q1464"/>
      <c r="R1464"/>
      <c r="S1464"/>
    </row>
    <row r="1465" spans="1:19" x14ac:dyDescent="0.25">
      <c r="A1465" s="59">
        <v>41138</v>
      </c>
      <c r="B1465" s="2">
        <v>0.40267361111111111</v>
      </c>
      <c r="C1465" s="33">
        <f t="shared" si="159"/>
        <v>41138.402673611112</v>
      </c>
      <c r="D1465" s="33">
        <f t="shared" si="154"/>
        <v>41138.375</v>
      </c>
      <c r="E1465" s="37">
        <f t="shared" si="155"/>
        <v>9</v>
      </c>
      <c r="F1465" s="33">
        <f t="shared" si="156"/>
        <v>41138.375</v>
      </c>
      <c r="G1465" s="66" t="s">
        <v>16</v>
      </c>
      <c r="H1465" s="57">
        <f t="shared" si="158"/>
        <v>1</v>
      </c>
      <c r="I1465" s="66">
        <v>2.0099999999999998</v>
      </c>
      <c r="J1465" s="66">
        <v>89</v>
      </c>
      <c r="K1465" s="39">
        <v>1</v>
      </c>
      <c r="L1465" s="39">
        <v>2</v>
      </c>
      <c r="M1465" s="39">
        <f>VLOOKUP(L1465,'Stratification Schemes'!$J$2:$L$3,2,TRUE)</f>
        <v>9.59</v>
      </c>
      <c r="N1465" s="39">
        <f>VLOOKUP(L1465,'Stratification Schemes'!$J$2:$L$3,3,TRUE)</f>
        <v>10.42</v>
      </c>
      <c r="O1465" s="39">
        <f t="shared" si="157"/>
        <v>2</v>
      </c>
      <c r="P1465" s="39" t="s">
        <v>38</v>
      </c>
    </row>
    <row r="1466" spans="1:19" x14ac:dyDescent="0.25">
      <c r="A1466" s="59">
        <v>41138</v>
      </c>
      <c r="B1466" s="2">
        <v>0.43888888888888888</v>
      </c>
      <c r="C1466" s="33">
        <f t="shared" si="159"/>
        <v>41138.438888888886</v>
      </c>
      <c r="D1466" s="33">
        <f t="shared" si="154"/>
        <v>41138.416666666664</v>
      </c>
      <c r="E1466" s="37">
        <f t="shared" si="155"/>
        <v>10</v>
      </c>
      <c r="F1466" s="33">
        <f t="shared" si="156"/>
        <v>41138.5</v>
      </c>
      <c r="G1466" s="66" t="s">
        <v>16</v>
      </c>
      <c r="H1466" s="57">
        <f t="shared" si="158"/>
        <v>1</v>
      </c>
      <c r="I1466" s="66">
        <v>1.96</v>
      </c>
      <c r="J1466" s="66">
        <v>72.599999999999994</v>
      </c>
      <c r="K1466" s="39">
        <v>1</v>
      </c>
      <c r="L1466" s="39">
        <v>2</v>
      </c>
      <c r="M1466" s="39">
        <f>VLOOKUP(L1466,'Stratification Schemes'!$J$2:$L$3,2,TRUE)</f>
        <v>9.59</v>
      </c>
      <c r="N1466" s="39">
        <f>VLOOKUP(L1466,'Stratification Schemes'!$J$2:$L$3,3,TRUE)</f>
        <v>10.42</v>
      </c>
      <c r="O1466" s="39">
        <f t="shared" si="157"/>
        <v>2</v>
      </c>
      <c r="P1466" s="39" t="s">
        <v>38</v>
      </c>
      <c r="Q1466"/>
      <c r="R1466"/>
      <c r="S1466"/>
    </row>
    <row r="1467" spans="1:19" x14ac:dyDescent="0.25">
      <c r="A1467" s="59">
        <v>41138</v>
      </c>
      <c r="B1467" s="2">
        <v>0.45840277777777777</v>
      </c>
      <c r="C1467" s="33">
        <f t="shared" si="159"/>
        <v>41138.458402777775</v>
      </c>
      <c r="D1467" s="33">
        <f t="shared" si="154"/>
        <v>41138.458333333336</v>
      </c>
      <c r="E1467" s="37">
        <f t="shared" si="155"/>
        <v>11</v>
      </c>
      <c r="F1467" s="33">
        <f t="shared" si="156"/>
        <v>41138.5</v>
      </c>
      <c r="G1467" s="66" t="s">
        <v>16</v>
      </c>
      <c r="H1467" s="57">
        <f t="shared" si="158"/>
        <v>1</v>
      </c>
      <c r="I1467" s="66">
        <v>2.83</v>
      </c>
      <c r="J1467" s="66">
        <v>76.5</v>
      </c>
      <c r="K1467" s="39">
        <v>1</v>
      </c>
      <c r="L1467" s="39">
        <v>2</v>
      </c>
      <c r="M1467" s="39">
        <f>VLOOKUP(L1467,'Stratification Schemes'!$J$2:$L$3,2,TRUE)</f>
        <v>9.59</v>
      </c>
      <c r="N1467" s="39">
        <f>VLOOKUP(L1467,'Stratification Schemes'!$J$2:$L$3,3,TRUE)</f>
        <v>10.42</v>
      </c>
      <c r="O1467" s="39">
        <f t="shared" si="157"/>
        <v>2</v>
      </c>
      <c r="P1467" s="39" t="s">
        <v>38</v>
      </c>
    </row>
    <row r="1468" spans="1:19" x14ac:dyDescent="0.25">
      <c r="A1468" s="59">
        <v>41138</v>
      </c>
      <c r="B1468" s="2">
        <v>0.52984953703703697</v>
      </c>
      <c r="C1468" s="33">
        <f t="shared" si="159"/>
        <v>41138.529849537037</v>
      </c>
      <c r="D1468" s="33">
        <f t="shared" si="154"/>
        <v>41138.5</v>
      </c>
      <c r="E1468" s="37">
        <f t="shared" si="155"/>
        <v>12</v>
      </c>
      <c r="F1468" s="33">
        <f t="shared" si="156"/>
        <v>41138.5</v>
      </c>
      <c r="G1468" s="66" t="s">
        <v>16</v>
      </c>
      <c r="H1468" s="57">
        <f t="shared" si="158"/>
        <v>1</v>
      </c>
      <c r="I1468" s="66">
        <v>1.83</v>
      </c>
      <c r="J1468" s="66">
        <v>94.3</v>
      </c>
      <c r="K1468" s="39">
        <v>1</v>
      </c>
      <c r="L1468" s="39">
        <v>2</v>
      </c>
      <c r="M1468" s="39">
        <f>VLOOKUP(L1468,'Stratification Schemes'!$J$2:$L$3,2,TRUE)</f>
        <v>9.59</v>
      </c>
      <c r="N1468" s="39">
        <f>VLOOKUP(L1468,'Stratification Schemes'!$J$2:$L$3,3,TRUE)</f>
        <v>10.42</v>
      </c>
      <c r="O1468" s="39">
        <f t="shared" si="157"/>
        <v>2</v>
      </c>
      <c r="P1468" s="39" t="s">
        <v>38</v>
      </c>
    </row>
    <row r="1469" spans="1:19" x14ac:dyDescent="0.25">
      <c r="A1469" s="59">
        <v>41138</v>
      </c>
      <c r="B1469" s="2">
        <v>0.58718749999999997</v>
      </c>
      <c r="C1469" s="33">
        <f t="shared" si="159"/>
        <v>41138.587187500001</v>
      </c>
      <c r="D1469" s="33">
        <f t="shared" si="154"/>
        <v>41138.583333333336</v>
      </c>
      <c r="E1469" s="37">
        <f t="shared" si="155"/>
        <v>14</v>
      </c>
      <c r="F1469" s="33">
        <f t="shared" si="156"/>
        <v>41138.625</v>
      </c>
      <c r="G1469" s="66" t="s">
        <v>16</v>
      </c>
      <c r="H1469" s="57">
        <f t="shared" si="158"/>
        <v>1</v>
      </c>
      <c r="I1469" s="66">
        <v>1.74</v>
      </c>
      <c r="J1469" s="66">
        <v>79.8</v>
      </c>
      <c r="K1469" s="39">
        <v>1</v>
      </c>
      <c r="L1469" s="39">
        <v>2</v>
      </c>
      <c r="M1469" s="39">
        <f>VLOOKUP(L1469,'Stratification Schemes'!$J$2:$L$3,2,TRUE)</f>
        <v>9.59</v>
      </c>
      <c r="N1469" s="39">
        <f>VLOOKUP(L1469,'Stratification Schemes'!$J$2:$L$3,3,TRUE)</f>
        <v>10.42</v>
      </c>
      <c r="O1469" s="39">
        <f t="shared" si="157"/>
        <v>2</v>
      </c>
      <c r="P1469" s="39" t="s">
        <v>38</v>
      </c>
    </row>
    <row r="1470" spans="1:19" x14ac:dyDescent="0.25">
      <c r="A1470" s="59">
        <v>41138</v>
      </c>
      <c r="B1470" s="2">
        <v>0.6269675925925926</v>
      </c>
      <c r="C1470" s="33">
        <f t="shared" si="159"/>
        <v>41138.626967592594</v>
      </c>
      <c r="D1470" s="33">
        <f t="shared" si="154"/>
        <v>41138.625</v>
      </c>
      <c r="E1470" s="37">
        <f t="shared" si="155"/>
        <v>15</v>
      </c>
      <c r="F1470" s="33">
        <f t="shared" si="156"/>
        <v>41138.625</v>
      </c>
      <c r="G1470" s="66" t="s">
        <v>16</v>
      </c>
      <c r="H1470" s="57">
        <f t="shared" si="158"/>
        <v>1</v>
      </c>
      <c r="I1470" s="66">
        <v>2.87</v>
      </c>
      <c r="J1470" s="66">
        <v>72.900000000000006</v>
      </c>
      <c r="K1470" s="39">
        <v>1</v>
      </c>
      <c r="L1470" s="39">
        <v>2</v>
      </c>
      <c r="M1470" s="39">
        <f>VLOOKUP(L1470,'Stratification Schemes'!$J$2:$L$3,2,TRUE)</f>
        <v>9.59</v>
      </c>
      <c r="N1470" s="39">
        <f>VLOOKUP(L1470,'Stratification Schemes'!$J$2:$L$3,3,TRUE)</f>
        <v>10.42</v>
      </c>
      <c r="O1470" s="39">
        <f t="shared" si="157"/>
        <v>2</v>
      </c>
      <c r="P1470" s="39" t="s">
        <v>38</v>
      </c>
      <c r="Q1470"/>
      <c r="R1470"/>
      <c r="S1470"/>
    </row>
    <row r="1471" spans="1:19" x14ac:dyDescent="0.25">
      <c r="A1471" s="59">
        <v>41138</v>
      </c>
      <c r="B1471" s="2">
        <v>0.68939814814814815</v>
      </c>
      <c r="C1471" s="33">
        <f t="shared" si="159"/>
        <v>41138.689398148148</v>
      </c>
      <c r="D1471" s="33">
        <f t="shared" si="154"/>
        <v>41138.666666666664</v>
      </c>
      <c r="E1471" s="37">
        <f t="shared" si="155"/>
        <v>16</v>
      </c>
      <c r="F1471" s="33">
        <f t="shared" si="156"/>
        <v>41138.75</v>
      </c>
      <c r="G1471" s="66" t="s">
        <v>16</v>
      </c>
      <c r="H1471" s="57">
        <f t="shared" si="158"/>
        <v>1</v>
      </c>
      <c r="I1471" s="66">
        <v>2.09</v>
      </c>
      <c r="J1471" s="66">
        <v>86.7</v>
      </c>
      <c r="K1471" s="39">
        <v>1</v>
      </c>
      <c r="L1471" s="39">
        <v>2</v>
      </c>
      <c r="M1471" s="39">
        <f>VLOOKUP(L1471,'Stratification Schemes'!$J$2:$L$3,2,TRUE)</f>
        <v>9.59</v>
      </c>
      <c r="N1471" s="39">
        <f>VLOOKUP(L1471,'Stratification Schemes'!$J$2:$L$3,3,TRUE)</f>
        <v>10.42</v>
      </c>
      <c r="O1471" s="39">
        <f t="shared" si="157"/>
        <v>2</v>
      </c>
      <c r="P1471" s="39" t="s">
        <v>38</v>
      </c>
    </row>
    <row r="1472" spans="1:19" x14ac:dyDescent="0.25">
      <c r="A1472" s="59">
        <v>41138</v>
      </c>
      <c r="B1472" s="2">
        <v>0.69390046296296293</v>
      </c>
      <c r="C1472" s="33">
        <f t="shared" si="159"/>
        <v>41138.69390046296</v>
      </c>
      <c r="D1472" s="33">
        <f t="shared" si="154"/>
        <v>41138.666666666664</v>
      </c>
      <c r="E1472" s="37">
        <f t="shared" si="155"/>
        <v>16</v>
      </c>
      <c r="F1472" s="33">
        <f t="shared" si="156"/>
        <v>41138.75</v>
      </c>
      <c r="G1472" s="66" t="s">
        <v>16</v>
      </c>
      <c r="H1472" s="57">
        <f t="shared" si="158"/>
        <v>1</v>
      </c>
      <c r="I1472" s="66">
        <v>2.04</v>
      </c>
      <c r="J1472" s="66">
        <v>69.3</v>
      </c>
      <c r="K1472" s="39">
        <v>1</v>
      </c>
      <c r="L1472" s="39">
        <v>2</v>
      </c>
      <c r="M1472" s="39">
        <f>VLOOKUP(L1472,'Stratification Schemes'!$J$2:$L$3,2,TRUE)</f>
        <v>9.59</v>
      </c>
      <c r="N1472" s="39">
        <f>VLOOKUP(L1472,'Stratification Schemes'!$J$2:$L$3,3,TRUE)</f>
        <v>10.42</v>
      </c>
      <c r="O1472" s="39">
        <f t="shared" si="157"/>
        <v>2</v>
      </c>
      <c r="P1472" s="39" t="s">
        <v>38</v>
      </c>
    </row>
    <row r="1473" spans="1:16" x14ac:dyDescent="0.25">
      <c r="A1473" s="59">
        <v>41138</v>
      </c>
      <c r="B1473" s="2">
        <v>0.71346064814814814</v>
      </c>
      <c r="C1473" s="33">
        <f t="shared" si="159"/>
        <v>41138.713460648149</v>
      </c>
      <c r="D1473" s="33">
        <f t="shared" si="154"/>
        <v>41138.708333333336</v>
      </c>
      <c r="E1473" s="37">
        <f t="shared" si="155"/>
        <v>17</v>
      </c>
      <c r="F1473" s="33">
        <f t="shared" si="156"/>
        <v>41138.75</v>
      </c>
      <c r="G1473" s="66" t="s">
        <v>16</v>
      </c>
      <c r="H1473" s="57">
        <f t="shared" si="158"/>
        <v>1</v>
      </c>
      <c r="I1473" s="66">
        <v>3.24</v>
      </c>
      <c r="J1473" s="66">
        <v>63.1</v>
      </c>
      <c r="K1473" s="39">
        <v>1</v>
      </c>
      <c r="L1473" s="39">
        <v>2</v>
      </c>
      <c r="M1473" s="39">
        <f>VLOOKUP(L1473,'Stratification Schemes'!$J$2:$L$3,2,TRUE)</f>
        <v>9.59</v>
      </c>
      <c r="N1473" s="39">
        <f>VLOOKUP(L1473,'Stratification Schemes'!$J$2:$L$3,3,TRUE)</f>
        <v>10.42</v>
      </c>
      <c r="O1473" s="39">
        <f t="shared" si="157"/>
        <v>2</v>
      </c>
      <c r="P1473" s="39" t="s">
        <v>38</v>
      </c>
    </row>
    <row r="1474" spans="1:16" x14ac:dyDescent="0.25">
      <c r="A1474" s="59">
        <v>41139</v>
      </c>
      <c r="B1474" s="2">
        <v>0.40266203703703707</v>
      </c>
      <c r="C1474" s="33">
        <f t="shared" si="159"/>
        <v>41139.402662037035</v>
      </c>
      <c r="D1474" s="33">
        <f t="shared" ref="D1474:D1537" si="160">A1474+(1/24)*E1474</f>
        <v>41139.375</v>
      </c>
      <c r="E1474" s="37">
        <f t="shared" ref="E1474:E1537" si="161">VALUE(TEXT(C1474,"hh"))</f>
        <v>9</v>
      </c>
      <c r="F1474" s="33">
        <f t="shared" ref="F1474:F1537" si="162">MROUND(C1474,0.125)</f>
        <v>41139.375</v>
      </c>
      <c r="G1474" s="66" t="s">
        <v>16</v>
      </c>
      <c r="H1474" s="57">
        <f t="shared" si="158"/>
        <v>1</v>
      </c>
      <c r="I1474" s="66">
        <v>2.67</v>
      </c>
      <c r="J1474" s="66">
        <v>71.2</v>
      </c>
      <c r="K1474" s="39">
        <v>1</v>
      </c>
      <c r="L1474" s="39">
        <v>2</v>
      </c>
      <c r="M1474" s="39">
        <f>VLOOKUP(L1474,'Stratification Schemes'!$J$2:$L$3,2,TRUE)</f>
        <v>9.59</v>
      </c>
      <c r="N1474" s="39">
        <f>VLOOKUP(L1474,'Stratification Schemes'!$J$2:$L$3,3,TRUE)</f>
        <v>10.42</v>
      </c>
      <c r="O1474" s="39">
        <f t="shared" ref="O1474:O1537" si="163">IF(AND(I1474&gt;M1474,I1474&lt;N1474),1*H1474,2*H1474)</f>
        <v>2</v>
      </c>
      <c r="P1474" s="39" t="s">
        <v>38</v>
      </c>
    </row>
    <row r="1475" spans="1:16" x14ac:dyDescent="0.25">
      <c r="A1475" s="59">
        <v>41139</v>
      </c>
      <c r="B1475" s="2">
        <v>0.41883101851851851</v>
      </c>
      <c r="C1475" s="33">
        <f t="shared" si="159"/>
        <v>41139.41883101852</v>
      </c>
      <c r="D1475" s="33">
        <f t="shared" si="160"/>
        <v>41139.416666666664</v>
      </c>
      <c r="E1475" s="37">
        <f t="shared" si="161"/>
        <v>10</v>
      </c>
      <c r="F1475" s="33">
        <f t="shared" si="162"/>
        <v>41139.375</v>
      </c>
      <c r="G1475" s="66" t="s">
        <v>16</v>
      </c>
      <c r="H1475" s="57">
        <f t="shared" ref="H1475:H1538" si="164">IF(G1475="Up", 1, -1)</f>
        <v>1</v>
      </c>
      <c r="I1475" s="66">
        <v>2.46</v>
      </c>
      <c r="J1475" s="66">
        <v>86.9</v>
      </c>
      <c r="K1475" s="39">
        <v>1</v>
      </c>
      <c r="L1475" s="39">
        <v>2</v>
      </c>
      <c r="M1475" s="39">
        <f>VLOOKUP(L1475,'Stratification Schemes'!$J$2:$L$3,2,TRUE)</f>
        <v>9.59</v>
      </c>
      <c r="N1475" s="39">
        <f>VLOOKUP(L1475,'Stratification Schemes'!$J$2:$L$3,3,TRUE)</f>
        <v>10.42</v>
      </c>
      <c r="O1475" s="39">
        <f t="shared" si="163"/>
        <v>2</v>
      </c>
      <c r="P1475" s="39" t="s">
        <v>38</v>
      </c>
    </row>
    <row r="1476" spans="1:16" x14ac:dyDescent="0.25">
      <c r="A1476" s="59">
        <v>41139</v>
      </c>
      <c r="B1476" s="2">
        <v>0.44466435185185182</v>
      </c>
      <c r="C1476" s="33">
        <f t="shared" si="159"/>
        <v>41139.444664351853</v>
      </c>
      <c r="D1476" s="33">
        <f t="shared" si="160"/>
        <v>41139.416666666664</v>
      </c>
      <c r="E1476" s="37">
        <f t="shared" si="161"/>
        <v>10</v>
      </c>
      <c r="F1476" s="33">
        <f t="shared" si="162"/>
        <v>41139.5</v>
      </c>
      <c r="G1476" s="66" t="s">
        <v>16</v>
      </c>
      <c r="H1476" s="57">
        <f t="shared" si="164"/>
        <v>1</v>
      </c>
      <c r="I1476" s="66">
        <v>1.85</v>
      </c>
      <c r="J1476" s="66">
        <v>78.599999999999994</v>
      </c>
      <c r="K1476" s="39">
        <v>1</v>
      </c>
      <c r="L1476" s="39">
        <v>2</v>
      </c>
      <c r="M1476" s="39">
        <f>VLOOKUP(L1476,'Stratification Schemes'!$J$2:$L$3,2,TRUE)</f>
        <v>9.59</v>
      </c>
      <c r="N1476" s="39">
        <f>VLOOKUP(L1476,'Stratification Schemes'!$J$2:$L$3,3,TRUE)</f>
        <v>10.42</v>
      </c>
      <c r="O1476" s="39">
        <f t="shared" si="163"/>
        <v>2</v>
      </c>
      <c r="P1476" s="39" t="s">
        <v>38</v>
      </c>
    </row>
    <row r="1477" spans="1:16" x14ac:dyDescent="0.25">
      <c r="A1477" s="59">
        <v>41139</v>
      </c>
      <c r="B1477" s="2">
        <v>0.59195601851851853</v>
      </c>
      <c r="C1477" s="33">
        <f t="shared" si="159"/>
        <v>41139.591956018521</v>
      </c>
      <c r="D1477" s="33">
        <f t="shared" si="160"/>
        <v>41139.583333333336</v>
      </c>
      <c r="E1477" s="37">
        <f t="shared" si="161"/>
        <v>14</v>
      </c>
      <c r="F1477" s="33">
        <f t="shared" si="162"/>
        <v>41139.625</v>
      </c>
      <c r="G1477" s="66" t="s">
        <v>16</v>
      </c>
      <c r="H1477" s="57">
        <f t="shared" si="164"/>
        <v>1</v>
      </c>
      <c r="I1477" s="66">
        <v>2.2200000000000002</v>
      </c>
      <c r="J1477" s="66">
        <v>78.099999999999994</v>
      </c>
      <c r="K1477" s="39">
        <v>1</v>
      </c>
      <c r="L1477" s="39">
        <v>2</v>
      </c>
      <c r="M1477" s="39">
        <f>VLOOKUP(L1477,'Stratification Schemes'!$J$2:$L$3,2,TRUE)</f>
        <v>9.59</v>
      </c>
      <c r="N1477" s="39">
        <f>VLOOKUP(L1477,'Stratification Schemes'!$J$2:$L$3,3,TRUE)</f>
        <v>10.42</v>
      </c>
      <c r="O1477" s="39">
        <f t="shared" si="163"/>
        <v>2</v>
      </c>
      <c r="P1477" s="39" t="s">
        <v>38</v>
      </c>
    </row>
    <row r="1478" spans="1:16" x14ac:dyDescent="0.25">
      <c r="A1478" s="59">
        <v>41139</v>
      </c>
      <c r="B1478" s="2">
        <v>0.60575231481481484</v>
      </c>
      <c r="C1478" s="33">
        <f t="shared" si="159"/>
        <v>41139.605752314812</v>
      </c>
      <c r="D1478" s="33">
        <f t="shared" si="160"/>
        <v>41139.583333333336</v>
      </c>
      <c r="E1478" s="37">
        <f t="shared" si="161"/>
        <v>14</v>
      </c>
      <c r="F1478" s="33">
        <f t="shared" si="162"/>
        <v>41139.625</v>
      </c>
      <c r="G1478" s="66" t="s">
        <v>16</v>
      </c>
      <c r="H1478" s="57">
        <f t="shared" si="164"/>
        <v>1</v>
      </c>
      <c r="I1478" s="66">
        <v>3</v>
      </c>
      <c r="J1478" s="66">
        <v>69.099999999999994</v>
      </c>
      <c r="K1478" s="39">
        <v>1</v>
      </c>
      <c r="L1478" s="39">
        <v>2</v>
      </c>
      <c r="M1478" s="39">
        <f>VLOOKUP(L1478,'Stratification Schemes'!$J$2:$L$3,2,TRUE)</f>
        <v>9.59</v>
      </c>
      <c r="N1478" s="39">
        <f>VLOOKUP(L1478,'Stratification Schemes'!$J$2:$L$3,3,TRUE)</f>
        <v>10.42</v>
      </c>
      <c r="O1478" s="39">
        <f t="shared" si="163"/>
        <v>2</v>
      </c>
      <c r="P1478" s="39" t="s">
        <v>38</v>
      </c>
    </row>
    <row r="1479" spans="1:16" x14ac:dyDescent="0.25">
      <c r="A1479" s="59">
        <v>41139</v>
      </c>
      <c r="B1479" s="2">
        <v>0.61085648148148153</v>
      </c>
      <c r="C1479" s="33">
        <f t="shared" si="159"/>
        <v>41139.610856481479</v>
      </c>
      <c r="D1479" s="33">
        <f t="shared" si="160"/>
        <v>41139.583333333336</v>
      </c>
      <c r="E1479" s="37">
        <f t="shared" si="161"/>
        <v>14</v>
      </c>
      <c r="F1479" s="33">
        <f t="shared" si="162"/>
        <v>41139.625</v>
      </c>
      <c r="G1479" s="66" t="s">
        <v>16</v>
      </c>
      <c r="H1479" s="57">
        <f t="shared" si="164"/>
        <v>1</v>
      </c>
      <c r="I1479" s="66">
        <v>1.9</v>
      </c>
      <c r="J1479" s="66">
        <v>83.3</v>
      </c>
      <c r="K1479" s="39">
        <v>1</v>
      </c>
      <c r="L1479" s="39">
        <v>2</v>
      </c>
      <c r="M1479" s="39">
        <f>VLOOKUP(L1479,'Stratification Schemes'!$J$2:$L$3,2,TRUE)</f>
        <v>9.59</v>
      </c>
      <c r="N1479" s="39">
        <f>VLOOKUP(L1479,'Stratification Schemes'!$J$2:$L$3,3,TRUE)</f>
        <v>10.42</v>
      </c>
      <c r="O1479" s="39">
        <f t="shared" si="163"/>
        <v>2</v>
      </c>
      <c r="P1479" s="39" t="s">
        <v>38</v>
      </c>
    </row>
    <row r="1480" spans="1:16" x14ac:dyDescent="0.25">
      <c r="A1480" s="59">
        <v>41139</v>
      </c>
      <c r="B1480" s="2">
        <v>0.79885416666666664</v>
      </c>
      <c r="C1480" s="33">
        <f t="shared" si="159"/>
        <v>41139.798854166664</v>
      </c>
      <c r="D1480" s="33">
        <f t="shared" si="160"/>
        <v>41139.791666666664</v>
      </c>
      <c r="E1480" s="37">
        <f t="shared" si="161"/>
        <v>19</v>
      </c>
      <c r="F1480" s="33">
        <f t="shared" si="162"/>
        <v>41139.75</v>
      </c>
      <c r="G1480" s="66" t="s">
        <v>16</v>
      </c>
      <c r="H1480" s="57">
        <f t="shared" si="164"/>
        <v>1</v>
      </c>
      <c r="I1480" s="66">
        <v>1.93</v>
      </c>
      <c r="J1480" s="66">
        <v>81</v>
      </c>
      <c r="K1480" s="39">
        <v>1</v>
      </c>
      <c r="L1480" s="39">
        <v>2</v>
      </c>
      <c r="M1480" s="39">
        <f>VLOOKUP(L1480,'Stratification Schemes'!$J$2:$L$3,2,TRUE)</f>
        <v>9.59</v>
      </c>
      <c r="N1480" s="39">
        <f>VLOOKUP(L1480,'Stratification Schemes'!$J$2:$L$3,3,TRUE)</f>
        <v>10.42</v>
      </c>
      <c r="O1480" s="39">
        <f t="shared" si="163"/>
        <v>2</v>
      </c>
      <c r="P1480" s="39" t="s">
        <v>38</v>
      </c>
    </row>
    <row r="1481" spans="1:16" x14ac:dyDescent="0.25">
      <c r="A1481" s="59">
        <v>41139</v>
      </c>
      <c r="B1481" s="2">
        <v>0.81748842592592597</v>
      </c>
      <c r="C1481" s="33">
        <f t="shared" si="159"/>
        <v>41139.817488425928</v>
      </c>
      <c r="D1481" s="33">
        <f t="shared" si="160"/>
        <v>41139.791666666664</v>
      </c>
      <c r="E1481" s="37">
        <f t="shared" si="161"/>
        <v>19</v>
      </c>
      <c r="F1481" s="33">
        <f t="shared" si="162"/>
        <v>41139.875</v>
      </c>
      <c r="G1481" s="66" t="s">
        <v>16</v>
      </c>
      <c r="H1481" s="57">
        <f t="shared" si="164"/>
        <v>1</v>
      </c>
      <c r="I1481" s="66">
        <v>2.0299999999999998</v>
      </c>
      <c r="J1481" s="66">
        <v>67.599999999999994</v>
      </c>
      <c r="K1481" s="39">
        <v>1</v>
      </c>
      <c r="L1481" s="39">
        <v>2</v>
      </c>
      <c r="M1481" s="39">
        <f>VLOOKUP(L1481,'Stratification Schemes'!$J$2:$L$3,2,TRUE)</f>
        <v>9.59</v>
      </c>
      <c r="N1481" s="39">
        <f>VLOOKUP(L1481,'Stratification Schemes'!$J$2:$L$3,3,TRUE)</f>
        <v>10.42</v>
      </c>
      <c r="O1481" s="39">
        <f t="shared" si="163"/>
        <v>2</v>
      </c>
      <c r="P1481" s="39" t="s">
        <v>38</v>
      </c>
    </row>
    <row r="1482" spans="1:16" x14ac:dyDescent="0.25">
      <c r="A1482" s="59">
        <v>41139</v>
      </c>
      <c r="B1482" s="2">
        <v>0.82207175925925924</v>
      </c>
      <c r="C1482" s="33">
        <f t="shared" si="159"/>
        <v>41139.822071759256</v>
      </c>
      <c r="D1482" s="33">
        <f t="shared" si="160"/>
        <v>41139.791666666664</v>
      </c>
      <c r="E1482" s="37">
        <f t="shared" si="161"/>
        <v>19</v>
      </c>
      <c r="F1482" s="33">
        <f t="shared" si="162"/>
        <v>41139.875</v>
      </c>
      <c r="G1482" s="66" t="s">
        <v>16</v>
      </c>
      <c r="H1482" s="57">
        <f t="shared" si="164"/>
        <v>1</v>
      </c>
      <c r="I1482" s="66">
        <v>1.84</v>
      </c>
      <c r="J1482" s="66">
        <v>92.7</v>
      </c>
      <c r="K1482" s="39">
        <v>1</v>
      </c>
      <c r="L1482" s="39">
        <v>2</v>
      </c>
      <c r="M1482" s="39">
        <f>VLOOKUP(L1482,'Stratification Schemes'!$J$2:$L$3,2,TRUE)</f>
        <v>9.59</v>
      </c>
      <c r="N1482" s="39">
        <f>VLOOKUP(L1482,'Stratification Schemes'!$J$2:$L$3,3,TRUE)</f>
        <v>10.42</v>
      </c>
      <c r="O1482" s="39">
        <f t="shared" si="163"/>
        <v>2</v>
      </c>
      <c r="P1482" s="39" t="s">
        <v>38</v>
      </c>
    </row>
    <row r="1483" spans="1:16" x14ac:dyDescent="0.25">
      <c r="A1483" s="59">
        <v>41139</v>
      </c>
      <c r="B1483" s="2">
        <v>0.85585648148148152</v>
      </c>
      <c r="C1483" s="33">
        <f t="shared" si="159"/>
        <v>41139.855856481481</v>
      </c>
      <c r="D1483" s="33">
        <f t="shared" si="160"/>
        <v>41139.833333333336</v>
      </c>
      <c r="E1483" s="37">
        <f t="shared" si="161"/>
        <v>20</v>
      </c>
      <c r="F1483" s="33">
        <f t="shared" si="162"/>
        <v>41139.875</v>
      </c>
      <c r="G1483" s="66" t="s">
        <v>16</v>
      </c>
      <c r="H1483" s="57">
        <f t="shared" si="164"/>
        <v>1</v>
      </c>
      <c r="I1483" s="66">
        <v>2.0099999999999998</v>
      </c>
      <c r="J1483" s="66">
        <v>78.7</v>
      </c>
      <c r="K1483" s="39">
        <v>1</v>
      </c>
      <c r="L1483" s="39">
        <v>2</v>
      </c>
      <c r="M1483" s="39">
        <f>VLOOKUP(L1483,'Stratification Schemes'!$J$2:$L$3,2,TRUE)</f>
        <v>9.59</v>
      </c>
      <c r="N1483" s="39">
        <f>VLOOKUP(L1483,'Stratification Schemes'!$J$2:$L$3,3,TRUE)</f>
        <v>10.42</v>
      </c>
      <c r="O1483" s="39">
        <f t="shared" si="163"/>
        <v>2</v>
      </c>
      <c r="P1483" s="39" t="s">
        <v>38</v>
      </c>
    </row>
    <row r="1484" spans="1:16" x14ac:dyDescent="0.25">
      <c r="A1484" s="59">
        <v>41139</v>
      </c>
      <c r="B1484" s="2">
        <v>0.87822916666666673</v>
      </c>
      <c r="C1484" s="33">
        <f t="shared" si="159"/>
        <v>41139.878229166665</v>
      </c>
      <c r="D1484" s="33">
        <f t="shared" si="160"/>
        <v>41139.875</v>
      </c>
      <c r="E1484" s="37">
        <f t="shared" si="161"/>
        <v>21</v>
      </c>
      <c r="F1484" s="33">
        <f t="shared" si="162"/>
        <v>41139.875</v>
      </c>
      <c r="G1484" s="66" t="s">
        <v>16</v>
      </c>
      <c r="H1484" s="57">
        <f t="shared" si="164"/>
        <v>1</v>
      </c>
      <c r="I1484" s="66">
        <v>1.93</v>
      </c>
      <c r="J1484" s="66">
        <v>76.400000000000006</v>
      </c>
      <c r="K1484" s="39">
        <v>1</v>
      </c>
      <c r="L1484" s="39">
        <v>2</v>
      </c>
      <c r="M1484" s="39">
        <f>VLOOKUP(L1484,'Stratification Schemes'!$J$2:$L$3,2,TRUE)</f>
        <v>9.59</v>
      </c>
      <c r="N1484" s="39">
        <f>VLOOKUP(L1484,'Stratification Schemes'!$J$2:$L$3,3,TRUE)</f>
        <v>10.42</v>
      </c>
      <c r="O1484" s="39">
        <f t="shared" si="163"/>
        <v>2</v>
      </c>
      <c r="P1484" s="39" t="s">
        <v>38</v>
      </c>
    </row>
    <row r="1485" spans="1:16" x14ac:dyDescent="0.25">
      <c r="A1485" s="59">
        <v>41139</v>
      </c>
      <c r="B1485" s="2">
        <v>0.88216435185185194</v>
      </c>
      <c r="C1485" s="33">
        <f t="shared" si="159"/>
        <v>41139.882164351853</v>
      </c>
      <c r="D1485" s="33">
        <f t="shared" si="160"/>
        <v>41139.875</v>
      </c>
      <c r="E1485" s="37">
        <f t="shared" si="161"/>
        <v>21</v>
      </c>
      <c r="F1485" s="33">
        <f t="shared" si="162"/>
        <v>41139.875</v>
      </c>
      <c r="G1485" s="66" t="s">
        <v>16</v>
      </c>
      <c r="H1485" s="57">
        <f t="shared" si="164"/>
        <v>1</v>
      </c>
      <c r="I1485" s="66">
        <v>1.87</v>
      </c>
      <c r="J1485" s="66">
        <v>66.900000000000006</v>
      </c>
      <c r="K1485" s="39">
        <v>1</v>
      </c>
      <c r="L1485" s="39">
        <v>2</v>
      </c>
      <c r="M1485" s="39">
        <f>VLOOKUP(L1485,'Stratification Schemes'!$J$2:$L$3,2,TRUE)</f>
        <v>9.59</v>
      </c>
      <c r="N1485" s="39">
        <f>VLOOKUP(L1485,'Stratification Schemes'!$J$2:$L$3,3,TRUE)</f>
        <v>10.42</v>
      </c>
      <c r="O1485" s="39">
        <f t="shared" si="163"/>
        <v>2</v>
      </c>
      <c r="P1485" s="39" t="s">
        <v>38</v>
      </c>
    </row>
    <row r="1486" spans="1:16" x14ac:dyDescent="0.25">
      <c r="A1486" s="59">
        <v>41139</v>
      </c>
      <c r="B1486" s="2">
        <v>0.91900462962962959</v>
      </c>
      <c r="C1486" s="33">
        <f t="shared" si="159"/>
        <v>41139.919004629628</v>
      </c>
      <c r="D1486" s="33">
        <f t="shared" si="160"/>
        <v>41139.916666666664</v>
      </c>
      <c r="E1486" s="37">
        <f t="shared" si="161"/>
        <v>22</v>
      </c>
      <c r="F1486" s="33">
        <f t="shared" si="162"/>
        <v>41139.875</v>
      </c>
      <c r="G1486" s="66" t="s">
        <v>16</v>
      </c>
      <c r="H1486" s="57">
        <f t="shared" si="164"/>
        <v>1</v>
      </c>
      <c r="I1486" s="66">
        <v>2.48</v>
      </c>
      <c r="J1486" s="66">
        <v>90.2</v>
      </c>
      <c r="K1486" s="39">
        <v>1</v>
      </c>
      <c r="L1486" s="39">
        <v>2</v>
      </c>
      <c r="M1486" s="39">
        <f>VLOOKUP(L1486,'Stratification Schemes'!$J$2:$L$3,2,TRUE)</f>
        <v>9.59</v>
      </c>
      <c r="N1486" s="39">
        <f>VLOOKUP(L1486,'Stratification Schemes'!$J$2:$L$3,3,TRUE)</f>
        <v>10.42</v>
      </c>
      <c r="O1486" s="39">
        <f t="shared" si="163"/>
        <v>2</v>
      </c>
      <c r="P1486" s="39" t="s">
        <v>38</v>
      </c>
    </row>
    <row r="1487" spans="1:16" x14ac:dyDescent="0.25">
      <c r="A1487" s="59">
        <v>41139</v>
      </c>
      <c r="B1487" s="2">
        <v>0.92259259259259263</v>
      </c>
      <c r="C1487" s="33">
        <f t="shared" si="159"/>
        <v>41139.922592592593</v>
      </c>
      <c r="D1487" s="33">
        <f t="shared" si="160"/>
        <v>41139.916666666664</v>
      </c>
      <c r="E1487" s="37">
        <f t="shared" si="161"/>
        <v>22</v>
      </c>
      <c r="F1487" s="33">
        <f t="shared" si="162"/>
        <v>41139.875</v>
      </c>
      <c r="G1487" s="66" t="s">
        <v>16</v>
      </c>
      <c r="H1487" s="57">
        <f t="shared" si="164"/>
        <v>1</v>
      </c>
      <c r="I1487" s="66">
        <v>7.18</v>
      </c>
      <c r="J1487" s="66">
        <v>69.599999999999994</v>
      </c>
      <c r="K1487" s="39">
        <v>1</v>
      </c>
      <c r="L1487" s="39">
        <v>2</v>
      </c>
      <c r="M1487" s="39">
        <f>VLOOKUP(L1487,'Stratification Schemes'!$J$2:$L$3,2,TRUE)</f>
        <v>9.59</v>
      </c>
      <c r="N1487" s="39">
        <f>VLOOKUP(L1487,'Stratification Schemes'!$J$2:$L$3,3,TRUE)</f>
        <v>10.42</v>
      </c>
      <c r="O1487" s="39">
        <f t="shared" si="163"/>
        <v>2</v>
      </c>
      <c r="P1487" s="39" t="s">
        <v>38</v>
      </c>
    </row>
    <row r="1488" spans="1:16" x14ac:dyDescent="0.25">
      <c r="A1488" s="59">
        <v>41139</v>
      </c>
      <c r="B1488" s="2">
        <v>0.92493055555555559</v>
      </c>
      <c r="C1488" s="33">
        <f t="shared" si="159"/>
        <v>41139.924930555557</v>
      </c>
      <c r="D1488" s="33">
        <f t="shared" si="160"/>
        <v>41139.916666666664</v>
      </c>
      <c r="E1488" s="37">
        <f t="shared" si="161"/>
        <v>22</v>
      </c>
      <c r="F1488" s="33">
        <f t="shared" si="162"/>
        <v>41139.875</v>
      </c>
      <c r="G1488" s="66" t="s">
        <v>16</v>
      </c>
      <c r="H1488" s="57">
        <f t="shared" si="164"/>
        <v>1</v>
      </c>
      <c r="I1488" s="66">
        <v>2</v>
      </c>
      <c r="J1488" s="66">
        <v>87.6</v>
      </c>
      <c r="K1488" s="39">
        <v>1</v>
      </c>
      <c r="L1488" s="39">
        <v>2</v>
      </c>
      <c r="M1488" s="39">
        <f>VLOOKUP(L1488,'Stratification Schemes'!$J$2:$L$3,2,TRUE)</f>
        <v>9.59</v>
      </c>
      <c r="N1488" s="39">
        <f>VLOOKUP(L1488,'Stratification Schemes'!$J$2:$L$3,3,TRUE)</f>
        <v>10.42</v>
      </c>
      <c r="O1488" s="39">
        <f t="shared" si="163"/>
        <v>2</v>
      </c>
      <c r="P1488" s="39" t="s">
        <v>38</v>
      </c>
    </row>
    <row r="1489" spans="1:19" x14ac:dyDescent="0.25">
      <c r="A1489" s="59">
        <v>41140</v>
      </c>
      <c r="B1489" s="2">
        <v>0.46538194444444447</v>
      </c>
      <c r="C1489" s="33">
        <f t="shared" si="159"/>
        <v>41140.465381944443</v>
      </c>
      <c r="D1489" s="33">
        <f t="shared" si="160"/>
        <v>41140.458333333336</v>
      </c>
      <c r="E1489" s="37">
        <f t="shared" si="161"/>
        <v>11</v>
      </c>
      <c r="F1489" s="33">
        <f t="shared" si="162"/>
        <v>41140.5</v>
      </c>
      <c r="G1489" s="66" t="s">
        <v>16</v>
      </c>
      <c r="H1489" s="57">
        <f t="shared" si="164"/>
        <v>1</v>
      </c>
      <c r="I1489" s="66">
        <v>4.13</v>
      </c>
      <c r="J1489" s="66">
        <v>68.900000000000006</v>
      </c>
      <c r="K1489" s="39">
        <v>1</v>
      </c>
      <c r="L1489" s="39">
        <v>2</v>
      </c>
      <c r="M1489" s="39">
        <f>VLOOKUP(L1489,'Stratification Schemes'!$J$2:$L$3,2,TRUE)</f>
        <v>9.59</v>
      </c>
      <c r="N1489" s="39">
        <f>VLOOKUP(L1489,'Stratification Schemes'!$J$2:$L$3,3,TRUE)</f>
        <v>10.42</v>
      </c>
      <c r="O1489" s="39">
        <f t="shared" si="163"/>
        <v>2</v>
      </c>
      <c r="P1489" s="39" t="s">
        <v>38</v>
      </c>
    </row>
    <row r="1490" spans="1:19" x14ac:dyDescent="0.25">
      <c r="A1490" s="59">
        <v>41140</v>
      </c>
      <c r="B1490" s="2">
        <v>0.48379629629629628</v>
      </c>
      <c r="C1490" s="33">
        <f t="shared" si="159"/>
        <v>41140.483796296299</v>
      </c>
      <c r="D1490" s="33">
        <f t="shared" si="160"/>
        <v>41140.458333333336</v>
      </c>
      <c r="E1490" s="37">
        <f t="shared" si="161"/>
        <v>11</v>
      </c>
      <c r="F1490" s="33">
        <f t="shared" si="162"/>
        <v>41140.5</v>
      </c>
      <c r="G1490" s="66" t="s">
        <v>16</v>
      </c>
      <c r="H1490" s="57">
        <f t="shared" si="164"/>
        <v>1</v>
      </c>
      <c r="I1490" s="66">
        <v>3.46</v>
      </c>
      <c r="J1490" s="66">
        <v>77.099999999999994</v>
      </c>
      <c r="K1490" s="39">
        <v>1</v>
      </c>
      <c r="L1490" s="39">
        <v>2</v>
      </c>
      <c r="M1490" s="39">
        <f>VLOOKUP(L1490,'Stratification Schemes'!$J$2:$L$3,2,TRUE)</f>
        <v>9.59</v>
      </c>
      <c r="N1490" s="39">
        <f>VLOOKUP(L1490,'Stratification Schemes'!$J$2:$L$3,3,TRUE)</f>
        <v>10.42</v>
      </c>
      <c r="O1490" s="39">
        <f t="shared" si="163"/>
        <v>2</v>
      </c>
      <c r="P1490" s="39" t="s">
        <v>38</v>
      </c>
    </row>
    <row r="1491" spans="1:19" x14ac:dyDescent="0.25">
      <c r="A1491" s="59">
        <v>41140</v>
      </c>
      <c r="B1491" s="2">
        <v>0.58499999999999996</v>
      </c>
      <c r="C1491" s="33">
        <f t="shared" si="159"/>
        <v>41140.584999999999</v>
      </c>
      <c r="D1491" s="33">
        <f t="shared" si="160"/>
        <v>41140.583333333336</v>
      </c>
      <c r="E1491" s="37">
        <f t="shared" si="161"/>
        <v>14</v>
      </c>
      <c r="F1491" s="33">
        <f t="shared" si="162"/>
        <v>41140.625</v>
      </c>
      <c r="G1491" s="66" t="s">
        <v>16</v>
      </c>
      <c r="H1491" s="57">
        <f t="shared" si="164"/>
        <v>1</v>
      </c>
      <c r="I1491" s="66">
        <v>1.88</v>
      </c>
      <c r="J1491" s="66">
        <v>73.2</v>
      </c>
      <c r="K1491" s="39">
        <v>1</v>
      </c>
      <c r="L1491" s="39">
        <v>2</v>
      </c>
      <c r="M1491" s="39">
        <f>VLOOKUP(L1491,'Stratification Schemes'!$J$2:$L$3,2,TRUE)</f>
        <v>9.59</v>
      </c>
      <c r="N1491" s="39">
        <f>VLOOKUP(L1491,'Stratification Schemes'!$J$2:$L$3,3,TRUE)</f>
        <v>10.42</v>
      </c>
      <c r="O1491" s="39">
        <f t="shared" si="163"/>
        <v>2</v>
      </c>
      <c r="P1491" s="39" t="s">
        <v>38</v>
      </c>
      <c r="Q1491"/>
      <c r="R1491"/>
      <c r="S1491"/>
    </row>
    <row r="1492" spans="1:19" x14ac:dyDescent="0.25">
      <c r="A1492" s="59">
        <v>41140</v>
      </c>
      <c r="B1492" s="2">
        <v>0.62910879629629635</v>
      </c>
      <c r="C1492" s="33">
        <f t="shared" ref="C1492:C1555" si="165">B1492+A1492</f>
        <v>41140.629108796296</v>
      </c>
      <c r="D1492" s="33">
        <f t="shared" si="160"/>
        <v>41140.625</v>
      </c>
      <c r="E1492" s="37">
        <f t="shared" si="161"/>
        <v>15</v>
      </c>
      <c r="F1492" s="33">
        <f t="shared" si="162"/>
        <v>41140.625</v>
      </c>
      <c r="G1492" s="66" t="s">
        <v>16</v>
      </c>
      <c r="H1492" s="57">
        <f t="shared" si="164"/>
        <v>1</v>
      </c>
      <c r="I1492" s="66">
        <v>2.77</v>
      </c>
      <c r="J1492" s="66">
        <v>58.4</v>
      </c>
      <c r="K1492" s="39">
        <v>1</v>
      </c>
      <c r="L1492" s="39">
        <v>2</v>
      </c>
      <c r="M1492" s="39">
        <f>VLOOKUP(L1492,'Stratification Schemes'!$J$2:$L$3,2,TRUE)</f>
        <v>9.59</v>
      </c>
      <c r="N1492" s="39">
        <f>VLOOKUP(L1492,'Stratification Schemes'!$J$2:$L$3,3,TRUE)</f>
        <v>10.42</v>
      </c>
      <c r="O1492" s="39">
        <f t="shared" si="163"/>
        <v>2</v>
      </c>
      <c r="P1492" s="39" t="s">
        <v>38</v>
      </c>
    </row>
    <row r="1493" spans="1:19" x14ac:dyDescent="0.25">
      <c r="A1493" s="59">
        <v>41140</v>
      </c>
      <c r="B1493" s="2">
        <v>0.65287037037037032</v>
      </c>
      <c r="C1493" s="33">
        <f t="shared" si="165"/>
        <v>41140.652870370373</v>
      </c>
      <c r="D1493" s="33">
        <f t="shared" si="160"/>
        <v>41140.625</v>
      </c>
      <c r="E1493" s="37">
        <f t="shared" si="161"/>
        <v>15</v>
      </c>
      <c r="F1493" s="33">
        <f t="shared" si="162"/>
        <v>41140.625</v>
      </c>
      <c r="G1493" s="66" t="s">
        <v>16</v>
      </c>
      <c r="H1493" s="57">
        <f t="shared" si="164"/>
        <v>1</v>
      </c>
      <c r="I1493" s="66">
        <v>2.3199999999999998</v>
      </c>
      <c r="J1493" s="66">
        <v>63</v>
      </c>
      <c r="K1493" s="39">
        <v>1</v>
      </c>
      <c r="L1493" s="39">
        <v>2</v>
      </c>
      <c r="M1493" s="39">
        <f>VLOOKUP(L1493,'Stratification Schemes'!$J$2:$L$3,2,TRUE)</f>
        <v>9.59</v>
      </c>
      <c r="N1493" s="39">
        <f>VLOOKUP(L1493,'Stratification Schemes'!$J$2:$L$3,3,TRUE)</f>
        <v>10.42</v>
      </c>
      <c r="O1493" s="39">
        <f t="shared" si="163"/>
        <v>2</v>
      </c>
      <c r="P1493" s="39" t="s">
        <v>38</v>
      </c>
    </row>
    <row r="1494" spans="1:19" x14ac:dyDescent="0.25">
      <c r="A1494" s="59">
        <v>41140</v>
      </c>
      <c r="B1494" s="2">
        <v>0.79765046296296294</v>
      </c>
      <c r="C1494" s="33">
        <f t="shared" si="165"/>
        <v>41140.797650462962</v>
      </c>
      <c r="D1494" s="33">
        <f t="shared" si="160"/>
        <v>41140.791666666664</v>
      </c>
      <c r="E1494" s="37">
        <f t="shared" si="161"/>
        <v>19</v>
      </c>
      <c r="F1494" s="33">
        <f t="shared" si="162"/>
        <v>41140.75</v>
      </c>
      <c r="G1494" s="66" t="s">
        <v>16</v>
      </c>
      <c r="H1494" s="57">
        <f t="shared" si="164"/>
        <v>1</v>
      </c>
      <c r="I1494" s="66">
        <v>2.2000000000000002</v>
      </c>
      <c r="J1494" s="66">
        <v>58.4</v>
      </c>
      <c r="K1494" s="39">
        <v>1</v>
      </c>
      <c r="L1494" s="39">
        <v>2</v>
      </c>
      <c r="M1494" s="39">
        <f>VLOOKUP(L1494,'Stratification Schemes'!$J$2:$L$3,2,TRUE)</f>
        <v>9.59</v>
      </c>
      <c r="N1494" s="39">
        <f>VLOOKUP(L1494,'Stratification Schemes'!$J$2:$L$3,3,TRUE)</f>
        <v>10.42</v>
      </c>
      <c r="O1494" s="39">
        <f t="shared" si="163"/>
        <v>2</v>
      </c>
      <c r="P1494" s="39" t="s">
        <v>38</v>
      </c>
    </row>
    <row r="1495" spans="1:19" x14ac:dyDescent="0.25">
      <c r="A1495" s="59">
        <v>41140</v>
      </c>
      <c r="B1495" s="2">
        <v>0.79800925925925925</v>
      </c>
      <c r="C1495" s="33">
        <f t="shared" si="165"/>
        <v>41140.798009259262</v>
      </c>
      <c r="D1495" s="33">
        <f t="shared" si="160"/>
        <v>41140.791666666664</v>
      </c>
      <c r="E1495" s="37">
        <f t="shared" si="161"/>
        <v>19</v>
      </c>
      <c r="F1495" s="33">
        <f t="shared" si="162"/>
        <v>41140.75</v>
      </c>
      <c r="G1495" s="66" t="s">
        <v>16</v>
      </c>
      <c r="H1495" s="57">
        <f t="shared" si="164"/>
        <v>1</v>
      </c>
      <c r="I1495" s="66">
        <v>2.1800000000000002</v>
      </c>
      <c r="J1495" s="66">
        <v>78.2</v>
      </c>
      <c r="K1495" s="39">
        <v>1</v>
      </c>
      <c r="L1495" s="39">
        <v>2</v>
      </c>
      <c r="M1495" s="39">
        <f>VLOOKUP(L1495,'Stratification Schemes'!$J$2:$L$3,2,TRUE)</f>
        <v>9.59</v>
      </c>
      <c r="N1495" s="39">
        <f>VLOOKUP(L1495,'Stratification Schemes'!$J$2:$L$3,3,TRUE)</f>
        <v>10.42</v>
      </c>
      <c r="O1495" s="39">
        <f t="shared" si="163"/>
        <v>2</v>
      </c>
      <c r="P1495" s="39" t="s">
        <v>38</v>
      </c>
    </row>
    <row r="1496" spans="1:19" x14ac:dyDescent="0.25">
      <c r="A1496" s="59">
        <v>41140</v>
      </c>
      <c r="B1496" s="2">
        <v>0.88247685185185187</v>
      </c>
      <c r="C1496" s="33">
        <f t="shared" si="165"/>
        <v>41140.882476851853</v>
      </c>
      <c r="D1496" s="33">
        <f t="shared" si="160"/>
        <v>41140.875</v>
      </c>
      <c r="E1496" s="37">
        <f t="shared" si="161"/>
        <v>21</v>
      </c>
      <c r="F1496" s="33">
        <f t="shared" si="162"/>
        <v>41140.875</v>
      </c>
      <c r="G1496" s="66" t="s">
        <v>16</v>
      </c>
      <c r="H1496" s="57">
        <f t="shared" si="164"/>
        <v>1</v>
      </c>
      <c r="I1496" s="66">
        <v>1.9</v>
      </c>
      <c r="J1496" s="66">
        <v>76.7</v>
      </c>
      <c r="K1496" s="39">
        <v>1</v>
      </c>
      <c r="L1496" s="39">
        <v>2</v>
      </c>
      <c r="M1496" s="39">
        <f>VLOOKUP(L1496,'Stratification Schemes'!$J$2:$L$3,2,TRUE)</f>
        <v>9.59</v>
      </c>
      <c r="N1496" s="39">
        <f>VLOOKUP(L1496,'Stratification Schemes'!$J$2:$L$3,3,TRUE)</f>
        <v>10.42</v>
      </c>
      <c r="O1496" s="39">
        <f t="shared" si="163"/>
        <v>2</v>
      </c>
      <c r="P1496" s="39" t="s">
        <v>38</v>
      </c>
    </row>
    <row r="1497" spans="1:19" x14ac:dyDescent="0.25">
      <c r="A1497" s="59">
        <v>41140</v>
      </c>
      <c r="B1497" s="2">
        <v>0.88284722222222223</v>
      </c>
      <c r="C1497" s="33">
        <f t="shared" si="165"/>
        <v>41140.882847222223</v>
      </c>
      <c r="D1497" s="33">
        <f t="shared" si="160"/>
        <v>41140.875</v>
      </c>
      <c r="E1497" s="37">
        <f t="shared" si="161"/>
        <v>21</v>
      </c>
      <c r="F1497" s="33">
        <f t="shared" si="162"/>
        <v>41140.875</v>
      </c>
      <c r="G1497" s="66" t="s">
        <v>16</v>
      </c>
      <c r="H1497" s="57">
        <f t="shared" si="164"/>
        <v>1</v>
      </c>
      <c r="I1497" s="66">
        <v>2.46</v>
      </c>
      <c r="J1497" s="66">
        <v>69.400000000000006</v>
      </c>
      <c r="K1497" s="39">
        <v>1</v>
      </c>
      <c r="L1497" s="39">
        <v>2</v>
      </c>
      <c r="M1497" s="39">
        <f>VLOOKUP(L1497,'Stratification Schemes'!$J$2:$L$3,2,TRUE)</f>
        <v>9.59</v>
      </c>
      <c r="N1497" s="39">
        <f>VLOOKUP(L1497,'Stratification Schemes'!$J$2:$L$3,3,TRUE)</f>
        <v>10.42</v>
      </c>
      <c r="O1497" s="39">
        <f t="shared" si="163"/>
        <v>2</v>
      </c>
      <c r="P1497" s="39" t="s">
        <v>38</v>
      </c>
    </row>
    <row r="1498" spans="1:19" x14ac:dyDescent="0.25">
      <c r="A1498" s="59">
        <v>41140</v>
      </c>
      <c r="B1498" s="2">
        <v>0.90392361111111119</v>
      </c>
      <c r="C1498" s="33">
        <f t="shared" si="165"/>
        <v>41140.903923611113</v>
      </c>
      <c r="D1498" s="33">
        <f t="shared" si="160"/>
        <v>41140.875</v>
      </c>
      <c r="E1498" s="37">
        <f t="shared" si="161"/>
        <v>21</v>
      </c>
      <c r="F1498" s="33">
        <f t="shared" si="162"/>
        <v>41140.875</v>
      </c>
      <c r="G1498" s="66" t="s">
        <v>16</v>
      </c>
      <c r="H1498" s="57">
        <f t="shared" si="164"/>
        <v>1</v>
      </c>
      <c r="I1498" s="66">
        <v>2.71</v>
      </c>
      <c r="J1498" s="66">
        <v>86.7</v>
      </c>
      <c r="K1498" s="39">
        <v>1</v>
      </c>
      <c r="L1498" s="39">
        <v>2</v>
      </c>
      <c r="M1498" s="39">
        <f>VLOOKUP(L1498,'Stratification Schemes'!$J$2:$L$3,2,TRUE)</f>
        <v>9.59</v>
      </c>
      <c r="N1498" s="39">
        <f>VLOOKUP(L1498,'Stratification Schemes'!$J$2:$L$3,3,TRUE)</f>
        <v>10.42</v>
      </c>
      <c r="O1498" s="39">
        <f t="shared" si="163"/>
        <v>2</v>
      </c>
      <c r="P1498" s="39" t="s">
        <v>38</v>
      </c>
    </row>
    <row r="1499" spans="1:19" x14ac:dyDescent="0.25">
      <c r="A1499" s="59">
        <v>41140</v>
      </c>
      <c r="B1499" s="2">
        <v>0.91798611111111106</v>
      </c>
      <c r="C1499" s="33">
        <f t="shared" si="165"/>
        <v>41140.917986111112</v>
      </c>
      <c r="D1499" s="33">
        <f t="shared" si="160"/>
        <v>41140.916666666664</v>
      </c>
      <c r="E1499" s="37">
        <f t="shared" si="161"/>
        <v>22</v>
      </c>
      <c r="F1499" s="33">
        <f t="shared" si="162"/>
        <v>41140.875</v>
      </c>
      <c r="G1499" s="66" t="s">
        <v>16</v>
      </c>
      <c r="H1499" s="57">
        <f t="shared" si="164"/>
        <v>1</v>
      </c>
      <c r="I1499" s="66">
        <v>2.21</v>
      </c>
      <c r="J1499" s="66">
        <v>84.6</v>
      </c>
      <c r="K1499" s="39">
        <v>1</v>
      </c>
      <c r="L1499" s="39">
        <v>2</v>
      </c>
      <c r="M1499" s="39">
        <f>VLOOKUP(L1499,'Stratification Schemes'!$J$2:$L$3,2,TRUE)</f>
        <v>9.59</v>
      </c>
      <c r="N1499" s="39">
        <f>VLOOKUP(L1499,'Stratification Schemes'!$J$2:$L$3,3,TRUE)</f>
        <v>10.42</v>
      </c>
      <c r="O1499" s="39">
        <f t="shared" si="163"/>
        <v>2</v>
      </c>
      <c r="P1499" s="39" t="s">
        <v>38</v>
      </c>
    </row>
    <row r="1500" spans="1:19" x14ac:dyDescent="0.25">
      <c r="A1500" s="59">
        <v>41140</v>
      </c>
      <c r="B1500" s="2">
        <v>0.9402314814814815</v>
      </c>
      <c r="C1500" s="33">
        <f t="shared" si="165"/>
        <v>41140.94023148148</v>
      </c>
      <c r="D1500" s="33">
        <f t="shared" si="160"/>
        <v>41140.916666666664</v>
      </c>
      <c r="E1500" s="37">
        <f t="shared" si="161"/>
        <v>22</v>
      </c>
      <c r="F1500" s="33">
        <f t="shared" si="162"/>
        <v>41141</v>
      </c>
      <c r="G1500" s="66" t="s">
        <v>16</v>
      </c>
      <c r="H1500" s="57">
        <f t="shared" si="164"/>
        <v>1</v>
      </c>
      <c r="I1500" s="66">
        <v>1.92</v>
      </c>
      <c r="J1500" s="66">
        <v>79.7</v>
      </c>
      <c r="K1500" s="39">
        <v>1</v>
      </c>
      <c r="L1500" s="39">
        <v>2</v>
      </c>
      <c r="M1500" s="39">
        <f>VLOOKUP(L1500,'Stratification Schemes'!$J$2:$L$3,2,TRUE)</f>
        <v>9.59</v>
      </c>
      <c r="N1500" s="39">
        <f>VLOOKUP(L1500,'Stratification Schemes'!$J$2:$L$3,3,TRUE)</f>
        <v>10.42</v>
      </c>
      <c r="O1500" s="39">
        <f t="shared" si="163"/>
        <v>2</v>
      </c>
      <c r="P1500" s="39" t="s">
        <v>38</v>
      </c>
    </row>
    <row r="1501" spans="1:19" x14ac:dyDescent="0.25">
      <c r="A1501" s="59">
        <v>41141</v>
      </c>
      <c r="B1501" s="2">
        <v>2.6099537037037036E-2</v>
      </c>
      <c r="C1501" s="33">
        <f t="shared" si="165"/>
        <v>41141.026099537034</v>
      </c>
      <c r="D1501" s="33">
        <f t="shared" si="160"/>
        <v>41141</v>
      </c>
      <c r="E1501" s="37">
        <f t="shared" si="161"/>
        <v>0</v>
      </c>
      <c r="F1501" s="33">
        <f t="shared" si="162"/>
        <v>41141</v>
      </c>
      <c r="G1501" s="66" t="s">
        <v>16</v>
      </c>
      <c r="H1501" s="57">
        <f t="shared" si="164"/>
        <v>1</v>
      </c>
      <c r="I1501" s="66">
        <v>3.16</v>
      </c>
      <c r="J1501" s="66">
        <v>76.900000000000006</v>
      </c>
      <c r="K1501" s="39">
        <v>1</v>
      </c>
      <c r="L1501" s="39">
        <v>2</v>
      </c>
      <c r="M1501" s="39">
        <f>VLOOKUP(L1501,'Stratification Schemes'!$J$2:$L$3,2,TRUE)</f>
        <v>9.59</v>
      </c>
      <c r="N1501" s="39">
        <f>VLOOKUP(L1501,'Stratification Schemes'!$J$2:$L$3,3,TRUE)</f>
        <v>10.42</v>
      </c>
      <c r="O1501" s="39">
        <f t="shared" si="163"/>
        <v>2</v>
      </c>
      <c r="P1501" s="39" t="s">
        <v>38</v>
      </c>
    </row>
    <row r="1502" spans="1:19" x14ac:dyDescent="0.25">
      <c r="A1502" s="59">
        <v>41141</v>
      </c>
      <c r="B1502" s="2">
        <v>0.27252314814814815</v>
      </c>
      <c r="C1502" s="33">
        <f t="shared" si="165"/>
        <v>41141.272523148145</v>
      </c>
      <c r="D1502" s="33">
        <f t="shared" si="160"/>
        <v>41141.25</v>
      </c>
      <c r="E1502" s="37">
        <f t="shared" si="161"/>
        <v>6</v>
      </c>
      <c r="F1502" s="33">
        <f t="shared" si="162"/>
        <v>41141.25</v>
      </c>
      <c r="G1502" s="66" t="s">
        <v>16</v>
      </c>
      <c r="H1502" s="57">
        <f t="shared" si="164"/>
        <v>1</v>
      </c>
      <c r="I1502" s="66">
        <v>3.3</v>
      </c>
      <c r="J1502" s="66">
        <v>89</v>
      </c>
      <c r="K1502" s="39">
        <v>1</v>
      </c>
      <c r="L1502" s="39">
        <v>2</v>
      </c>
      <c r="M1502" s="39">
        <f>VLOOKUP(L1502,'Stratification Schemes'!$J$2:$L$3,2,TRUE)</f>
        <v>9.59</v>
      </c>
      <c r="N1502" s="39">
        <f>VLOOKUP(L1502,'Stratification Schemes'!$J$2:$L$3,3,TRUE)</f>
        <v>10.42</v>
      </c>
      <c r="O1502" s="39">
        <f t="shared" si="163"/>
        <v>2</v>
      </c>
      <c r="P1502" s="39" t="s">
        <v>38</v>
      </c>
    </row>
    <row r="1503" spans="1:19" x14ac:dyDescent="0.25">
      <c r="A1503" s="59">
        <v>41141</v>
      </c>
      <c r="B1503" s="2">
        <v>0.32005787037037037</v>
      </c>
      <c r="C1503" s="33">
        <f t="shared" si="165"/>
        <v>41141.320057870369</v>
      </c>
      <c r="D1503" s="33">
        <f t="shared" si="160"/>
        <v>41141.291666666664</v>
      </c>
      <c r="E1503" s="37">
        <f t="shared" si="161"/>
        <v>7</v>
      </c>
      <c r="F1503" s="33">
        <f t="shared" si="162"/>
        <v>41141.375</v>
      </c>
      <c r="G1503" s="66" t="s">
        <v>16</v>
      </c>
      <c r="H1503" s="57">
        <f t="shared" si="164"/>
        <v>1</v>
      </c>
      <c r="I1503" s="66">
        <v>1.92</v>
      </c>
      <c r="J1503" s="66">
        <v>77.2</v>
      </c>
      <c r="K1503" s="39">
        <v>1</v>
      </c>
      <c r="L1503" s="39">
        <v>2</v>
      </c>
      <c r="M1503" s="39">
        <f>VLOOKUP(L1503,'Stratification Schemes'!$J$2:$L$3,2,TRUE)</f>
        <v>9.59</v>
      </c>
      <c r="N1503" s="39">
        <f>VLOOKUP(L1503,'Stratification Schemes'!$J$2:$L$3,3,TRUE)</f>
        <v>10.42</v>
      </c>
      <c r="O1503" s="39">
        <f t="shared" si="163"/>
        <v>2</v>
      </c>
      <c r="P1503" s="39" t="s">
        <v>38</v>
      </c>
    </row>
    <row r="1504" spans="1:19" x14ac:dyDescent="0.25">
      <c r="A1504" s="59">
        <v>41141</v>
      </c>
      <c r="B1504" s="2">
        <v>0.33971064814814816</v>
      </c>
      <c r="C1504" s="33">
        <f t="shared" si="165"/>
        <v>41141.33971064815</v>
      </c>
      <c r="D1504" s="33">
        <f t="shared" si="160"/>
        <v>41141.333333333336</v>
      </c>
      <c r="E1504" s="37">
        <f t="shared" si="161"/>
        <v>8</v>
      </c>
      <c r="F1504" s="33">
        <f t="shared" si="162"/>
        <v>41141.375</v>
      </c>
      <c r="G1504" s="66" t="s">
        <v>16</v>
      </c>
      <c r="H1504" s="57">
        <f t="shared" si="164"/>
        <v>1</v>
      </c>
      <c r="I1504" s="66">
        <v>3.43</v>
      </c>
      <c r="J1504" s="66">
        <v>72.5</v>
      </c>
      <c r="K1504" s="39">
        <v>1</v>
      </c>
      <c r="L1504" s="39">
        <v>2</v>
      </c>
      <c r="M1504" s="39">
        <f>VLOOKUP(L1504,'Stratification Schemes'!$J$2:$L$3,2,TRUE)</f>
        <v>9.59</v>
      </c>
      <c r="N1504" s="39">
        <f>VLOOKUP(L1504,'Stratification Schemes'!$J$2:$L$3,3,TRUE)</f>
        <v>10.42</v>
      </c>
      <c r="O1504" s="39">
        <f t="shared" si="163"/>
        <v>2</v>
      </c>
      <c r="P1504" s="39" t="s">
        <v>38</v>
      </c>
    </row>
    <row r="1505" spans="1:16" x14ac:dyDescent="0.25">
      <c r="A1505" s="59">
        <v>41141</v>
      </c>
      <c r="B1505" s="2">
        <v>0.41724537037037041</v>
      </c>
      <c r="C1505" s="33">
        <f t="shared" si="165"/>
        <v>41141.417245370372</v>
      </c>
      <c r="D1505" s="33">
        <f t="shared" si="160"/>
        <v>41141.416666666664</v>
      </c>
      <c r="E1505" s="37">
        <f t="shared" si="161"/>
        <v>10</v>
      </c>
      <c r="F1505" s="33">
        <f t="shared" si="162"/>
        <v>41141.375</v>
      </c>
      <c r="G1505" s="66" t="s">
        <v>16</v>
      </c>
      <c r="H1505" s="57">
        <f t="shared" si="164"/>
        <v>1</v>
      </c>
      <c r="I1505" s="66">
        <v>3.53</v>
      </c>
      <c r="J1505" s="66">
        <v>50.2</v>
      </c>
      <c r="K1505" s="39">
        <v>1</v>
      </c>
      <c r="L1505" s="39">
        <v>2</v>
      </c>
      <c r="M1505" s="39">
        <f>VLOOKUP(L1505,'Stratification Schemes'!$J$2:$L$3,2,TRUE)</f>
        <v>9.59</v>
      </c>
      <c r="N1505" s="39">
        <f>VLOOKUP(L1505,'Stratification Schemes'!$J$2:$L$3,3,TRUE)</f>
        <v>10.42</v>
      </c>
      <c r="O1505" s="39">
        <f t="shared" si="163"/>
        <v>2</v>
      </c>
      <c r="P1505" s="39" t="s">
        <v>38</v>
      </c>
    </row>
    <row r="1506" spans="1:16" x14ac:dyDescent="0.25">
      <c r="A1506" s="59">
        <v>41141</v>
      </c>
      <c r="B1506" s="2">
        <v>0.47921296296296295</v>
      </c>
      <c r="C1506" s="33">
        <f t="shared" si="165"/>
        <v>41141.479212962964</v>
      </c>
      <c r="D1506" s="33">
        <f t="shared" si="160"/>
        <v>41141.458333333336</v>
      </c>
      <c r="E1506" s="37">
        <f t="shared" si="161"/>
        <v>11</v>
      </c>
      <c r="F1506" s="33">
        <f t="shared" si="162"/>
        <v>41141.5</v>
      </c>
      <c r="G1506" s="66" t="s">
        <v>16</v>
      </c>
      <c r="H1506" s="57">
        <f t="shared" si="164"/>
        <v>1</v>
      </c>
      <c r="I1506" s="66">
        <v>3.55</v>
      </c>
      <c r="J1506" s="66">
        <v>79.2</v>
      </c>
      <c r="K1506" s="39">
        <v>1</v>
      </c>
      <c r="L1506" s="39">
        <v>2</v>
      </c>
      <c r="M1506" s="39">
        <f>VLOOKUP(L1506,'Stratification Schemes'!$J$2:$L$3,2,TRUE)</f>
        <v>9.59</v>
      </c>
      <c r="N1506" s="39">
        <f>VLOOKUP(L1506,'Stratification Schemes'!$J$2:$L$3,3,TRUE)</f>
        <v>10.42</v>
      </c>
      <c r="O1506" s="39">
        <f t="shared" si="163"/>
        <v>2</v>
      </c>
      <c r="P1506" s="39" t="s">
        <v>38</v>
      </c>
    </row>
    <row r="1507" spans="1:16" x14ac:dyDescent="0.25">
      <c r="A1507" s="59">
        <v>41141</v>
      </c>
      <c r="B1507" s="2">
        <v>0.58988425925925925</v>
      </c>
      <c r="C1507" s="33">
        <f t="shared" si="165"/>
        <v>41141.589884259258</v>
      </c>
      <c r="D1507" s="33">
        <f t="shared" si="160"/>
        <v>41141.583333333336</v>
      </c>
      <c r="E1507" s="37">
        <f t="shared" si="161"/>
        <v>14</v>
      </c>
      <c r="F1507" s="33">
        <f t="shared" si="162"/>
        <v>41141.625</v>
      </c>
      <c r="G1507" s="66" t="s">
        <v>16</v>
      </c>
      <c r="H1507" s="57">
        <f t="shared" si="164"/>
        <v>1</v>
      </c>
      <c r="I1507" s="66">
        <v>2.34</v>
      </c>
      <c r="J1507" s="66">
        <v>57.9</v>
      </c>
      <c r="K1507" s="39">
        <v>1</v>
      </c>
      <c r="L1507" s="39">
        <v>2</v>
      </c>
      <c r="M1507" s="39">
        <f>VLOOKUP(L1507,'Stratification Schemes'!$J$2:$L$3,2,TRUE)</f>
        <v>9.59</v>
      </c>
      <c r="N1507" s="39">
        <f>VLOOKUP(L1507,'Stratification Schemes'!$J$2:$L$3,3,TRUE)</f>
        <v>10.42</v>
      </c>
      <c r="O1507" s="39">
        <f t="shared" si="163"/>
        <v>2</v>
      </c>
      <c r="P1507" s="39" t="s">
        <v>38</v>
      </c>
    </row>
    <row r="1508" spans="1:16" x14ac:dyDescent="0.25">
      <c r="A1508" s="59">
        <v>41141</v>
      </c>
      <c r="B1508" s="2">
        <v>0.67484953703703709</v>
      </c>
      <c r="C1508" s="33">
        <f t="shared" si="165"/>
        <v>41141.674849537034</v>
      </c>
      <c r="D1508" s="33">
        <f t="shared" si="160"/>
        <v>41141.666666666664</v>
      </c>
      <c r="E1508" s="37">
        <f t="shared" si="161"/>
        <v>16</v>
      </c>
      <c r="F1508" s="33">
        <f t="shared" si="162"/>
        <v>41141.625</v>
      </c>
      <c r="G1508" s="66" t="s">
        <v>16</v>
      </c>
      <c r="H1508" s="57">
        <f t="shared" si="164"/>
        <v>1</v>
      </c>
      <c r="I1508" s="66">
        <v>2.52</v>
      </c>
      <c r="J1508" s="66">
        <v>81</v>
      </c>
      <c r="K1508" s="39">
        <v>1</v>
      </c>
      <c r="L1508" s="39">
        <v>2</v>
      </c>
      <c r="M1508" s="39">
        <f>VLOOKUP(L1508,'Stratification Schemes'!$J$2:$L$3,2,TRUE)</f>
        <v>9.59</v>
      </c>
      <c r="N1508" s="39">
        <f>VLOOKUP(L1508,'Stratification Schemes'!$J$2:$L$3,3,TRUE)</f>
        <v>10.42</v>
      </c>
      <c r="O1508" s="39">
        <f t="shared" si="163"/>
        <v>2</v>
      </c>
      <c r="P1508" s="39" t="s">
        <v>38</v>
      </c>
    </row>
    <row r="1509" spans="1:16" x14ac:dyDescent="0.25">
      <c r="A1509" s="59">
        <v>41141</v>
      </c>
      <c r="B1509" s="2">
        <v>0.7530324074074074</v>
      </c>
      <c r="C1509" s="33">
        <f t="shared" si="165"/>
        <v>41141.753032407411</v>
      </c>
      <c r="D1509" s="33">
        <f t="shared" si="160"/>
        <v>41141.75</v>
      </c>
      <c r="E1509" s="37">
        <f t="shared" si="161"/>
        <v>18</v>
      </c>
      <c r="F1509" s="33">
        <f t="shared" si="162"/>
        <v>41141.75</v>
      </c>
      <c r="G1509" s="66" t="s">
        <v>16</v>
      </c>
      <c r="H1509" s="57">
        <f t="shared" si="164"/>
        <v>1</v>
      </c>
      <c r="I1509" s="66">
        <v>2.2599999999999998</v>
      </c>
      <c r="J1509" s="66">
        <v>83.8</v>
      </c>
      <c r="K1509" s="39">
        <v>1</v>
      </c>
      <c r="L1509" s="39">
        <v>2</v>
      </c>
      <c r="M1509" s="39">
        <f>VLOOKUP(L1509,'Stratification Schemes'!$J$2:$L$3,2,TRUE)</f>
        <v>9.59</v>
      </c>
      <c r="N1509" s="39">
        <f>VLOOKUP(L1509,'Stratification Schemes'!$J$2:$L$3,3,TRUE)</f>
        <v>10.42</v>
      </c>
      <c r="O1509" s="39">
        <f t="shared" si="163"/>
        <v>2</v>
      </c>
      <c r="P1509" s="39" t="s">
        <v>38</v>
      </c>
    </row>
    <row r="1510" spans="1:16" x14ac:dyDescent="0.25">
      <c r="A1510" s="59">
        <v>41141</v>
      </c>
      <c r="B1510" s="2">
        <v>0.85466435185185186</v>
      </c>
      <c r="C1510" s="33">
        <f t="shared" si="165"/>
        <v>41141.854664351849</v>
      </c>
      <c r="D1510" s="33">
        <f t="shared" si="160"/>
        <v>41141.833333333336</v>
      </c>
      <c r="E1510" s="37">
        <f t="shared" si="161"/>
        <v>20</v>
      </c>
      <c r="F1510" s="33">
        <f t="shared" si="162"/>
        <v>41141.875</v>
      </c>
      <c r="G1510" s="66" t="s">
        <v>16</v>
      </c>
      <c r="H1510" s="57">
        <f t="shared" si="164"/>
        <v>1</v>
      </c>
      <c r="I1510" s="66">
        <v>2.2400000000000002</v>
      </c>
      <c r="J1510" s="66">
        <v>84.5</v>
      </c>
      <c r="K1510" s="39">
        <v>1</v>
      </c>
      <c r="L1510" s="39">
        <v>2</v>
      </c>
      <c r="M1510" s="39">
        <f>VLOOKUP(L1510,'Stratification Schemes'!$J$2:$L$3,2,TRUE)</f>
        <v>9.59</v>
      </c>
      <c r="N1510" s="39">
        <f>VLOOKUP(L1510,'Stratification Schemes'!$J$2:$L$3,3,TRUE)</f>
        <v>10.42</v>
      </c>
      <c r="O1510" s="39">
        <f t="shared" si="163"/>
        <v>2</v>
      </c>
      <c r="P1510" s="39" t="s">
        <v>38</v>
      </c>
    </row>
    <row r="1511" spans="1:16" x14ac:dyDescent="0.25">
      <c r="A1511" s="59">
        <v>41141</v>
      </c>
      <c r="B1511" s="2">
        <v>0.86402777777777784</v>
      </c>
      <c r="C1511" s="33">
        <f t="shared" si="165"/>
        <v>41141.864027777781</v>
      </c>
      <c r="D1511" s="33">
        <f t="shared" si="160"/>
        <v>41141.833333333336</v>
      </c>
      <c r="E1511" s="37">
        <f t="shared" si="161"/>
        <v>20</v>
      </c>
      <c r="F1511" s="33">
        <f t="shared" si="162"/>
        <v>41141.875</v>
      </c>
      <c r="G1511" s="66" t="s">
        <v>16</v>
      </c>
      <c r="H1511" s="57">
        <f t="shared" si="164"/>
        <v>1</v>
      </c>
      <c r="I1511" s="66">
        <v>2.39</v>
      </c>
      <c r="J1511" s="66">
        <v>85.9</v>
      </c>
      <c r="K1511" s="39">
        <v>1</v>
      </c>
      <c r="L1511" s="39">
        <v>2</v>
      </c>
      <c r="M1511" s="39">
        <f>VLOOKUP(L1511,'Stratification Schemes'!$J$2:$L$3,2,TRUE)</f>
        <v>9.59</v>
      </c>
      <c r="N1511" s="39">
        <f>VLOOKUP(L1511,'Stratification Schemes'!$J$2:$L$3,3,TRUE)</f>
        <v>10.42</v>
      </c>
      <c r="O1511" s="39">
        <f t="shared" si="163"/>
        <v>2</v>
      </c>
      <c r="P1511" s="39" t="s">
        <v>38</v>
      </c>
    </row>
    <row r="1512" spans="1:16" x14ac:dyDescent="0.25">
      <c r="A1512" s="59">
        <v>41141</v>
      </c>
      <c r="B1512" s="2">
        <v>0.94366898148148148</v>
      </c>
      <c r="C1512" s="33">
        <f t="shared" si="165"/>
        <v>41141.943668981483</v>
      </c>
      <c r="D1512" s="33">
        <f t="shared" si="160"/>
        <v>41141.916666666664</v>
      </c>
      <c r="E1512" s="37">
        <f t="shared" si="161"/>
        <v>22</v>
      </c>
      <c r="F1512" s="33">
        <f t="shared" si="162"/>
        <v>41142</v>
      </c>
      <c r="G1512" s="66" t="s">
        <v>16</v>
      </c>
      <c r="H1512" s="57">
        <f t="shared" si="164"/>
        <v>1</v>
      </c>
      <c r="I1512" s="66">
        <v>2.57</v>
      </c>
      <c r="J1512" s="66">
        <v>94.7</v>
      </c>
      <c r="K1512" s="39">
        <v>1</v>
      </c>
      <c r="L1512" s="39">
        <v>2</v>
      </c>
      <c r="M1512" s="39">
        <f>VLOOKUP(L1512,'Stratification Schemes'!$J$2:$L$3,2,TRUE)</f>
        <v>9.59</v>
      </c>
      <c r="N1512" s="39">
        <f>VLOOKUP(L1512,'Stratification Schemes'!$J$2:$L$3,3,TRUE)</f>
        <v>10.42</v>
      </c>
      <c r="O1512" s="39">
        <f t="shared" si="163"/>
        <v>2</v>
      </c>
      <c r="P1512" s="39" t="s">
        <v>38</v>
      </c>
    </row>
    <row r="1513" spans="1:16" x14ac:dyDescent="0.25">
      <c r="A1513" s="59">
        <v>41142</v>
      </c>
      <c r="B1513" s="2">
        <v>2.9571759259259259E-2</v>
      </c>
      <c r="C1513" s="33">
        <f t="shared" si="165"/>
        <v>41142.02957175926</v>
      </c>
      <c r="D1513" s="33">
        <f t="shared" si="160"/>
        <v>41142</v>
      </c>
      <c r="E1513" s="37">
        <f t="shared" si="161"/>
        <v>0</v>
      </c>
      <c r="F1513" s="33">
        <f t="shared" si="162"/>
        <v>41142</v>
      </c>
      <c r="G1513" s="66" t="s">
        <v>16</v>
      </c>
      <c r="H1513" s="57">
        <f t="shared" si="164"/>
        <v>1</v>
      </c>
      <c r="I1513" s="66">
        <v>1.73</v>
      </c>
      <c r="J1513" s="66">
        <v>65.900000000000006</v>
      </c>
      <c r="K1513" s="39">
        <v>1</v>
      </c>
      <c r="L1513" s="39">
        <v>2</v>
      </c>
      <c r="M1513" s="39">
        <f>VLOOKUP(L1513,'Stratification Schemes'!$J$2:$L$3,2,TRUE)</f>
        <v>9.59</v>
      </c>
      <c r="N1513" s="39">
        <f>VLOOKUP(L1513,'Stratification Schemes'!$J$2:$L$3,3,TRUE)</f>
        <v>10.42</v>
      </c>
      <c r="O1513" s="39">
        <f t="shared" si="163"/>
        <v>2</v>
      </c>
      <c r="P1513" s="39" t="s">
        <v>38</v>
      </c>
    </row>
    <row r="1514" spans="1:16" x14ac:dyDescent="0.25">
      <c r="A1514" s="59">
        <v>41142</v>
      </c>
      <c r="B1514" s="2">
        <v>6.6249999999999989E-2</v>
      </c>
      <c r="C1514" s="33">
        <f t="shared" si="165"/>
        <v>41142.066250000003</v>
      </c>
      <c r="D1514" s="33">
        <f t="shared" si="160"/>
        <v>41142.041666666664</v>
      </c>
      <c r="E1514" s="37">
        <f t="shared" si="161"/>
        <v>1</v>
      </c>
      <c r="F1514" s="33">
        <f t="shared" si="162"/>
        <v>41142.125</v>
      </c>
      <c r="G1514" s="66" t="s">
        <v>16</v>
      </c>
      <c r="H1514" s="57">
        <f t="shared" si="164"/>
        <v>1</v>
      </c>
      <c r="I1514" s="66">
        <v>2.57</v>
      </c>
      <c r="J1514" s="66">
        <v>69.2</v>
      </c>
      <c r="K1514" s="39">
        <v>1</v>
      </c>
      <c r="L1514" s="39">
        <v>2</v>
      </c>
      <c r="M1514" s="39">
        <f>VLOOKUP(L1514,'Stratification Schemes'!$J$2:$L$3,2,TRUE)</f>
        <v>9.59</v>
      </c>
      <c r="N1514" s="39">
        <f>VLOOKUP(L1514,'Stratification Schemes'!$J$2:$L$3,3,TRUE)</f>
        <v>10.42</v>
      </c>
      <c r="O1514" s="39">
        <f t="shared" si="163"/>
        <v>2</v>
      </c>
      <c r="P1514" s="39" t="s">
        <v>38</v>
      </c>
    </row>
    <row r="1515" spans="1:16" x14ac:dyDescent="0.25">
      <c r="A1515" s="59">
        <v>41142</v>
      </c>
      <c r="B1515" s="2">
        <v>7.2662037037037039E-2</v>
      </c>
      <c r="C1515" s="33">
        <f t="shared" si="165"/>
        <v>41142.072662037041</v>
      </c>
      <c r="D1515" s="33">
        <f t="shared" si="160"/>
        <v>41142.041666666664</v>
      </c>
      <c r="E1515" s="37">
        <f t="shared" si="161"/>
        <v>1</v>
      </c>
      <c r="F1515" s="33">
        <f t="shared" si="162"/>
        <v>41142.125</v>
      </c>
      <c r="G1515" s="66" t="s">
        <v>16</v>
      </c>
      <c r="H1515" s="57">
        <f t="shared" si="164"/>
        <v>1</v>
      </c>
      <c r="I1515" s="66">
        <v>3.2</v>
      </c>
      <c r="J1515" s="66">
        <v>101.7</v>
      </c>
      <c r="K1515" s="39">
        <v>1</v>
      </c>
      <c r="L1515" s="39">
        <v>2</v>
      </c>
      <c r="M1515" s="39">
        <f>VLOOKUP(L1515,'Stratification Schemes'!$J$2:$L$3,2,TRUE)</f>
        <v>9.59</v>
      </c>
      <c r="N1515" s="39">
        <f>VLOOKUP(L1515,'Stratification Schemes'!$J$2:$L$3,3,TRUE)</f>
        <v>10.42</v>
      </c>
      <c r="O1515" s="39">
        <f t="shared" si="163"/>
        <v>2</v>
      </c>
      <c r="P1515" s="39" t="s">
        <v>38</v>
      </c>
    </row>
    <row r="1516" spans="1:16" x14ac:dyDescent="0.25">
      <c r="A1516" s="59">
        <v>41142</v>
      </c>
      <c r="B1516" s="2">
        <v>0.3362384259259259</v>
      </c>
      <c r="C1516" s="33">
        <f t="shared" si="165"/>
        <v>41142.336238425924</v>
      </c>
      <c r="D1516" s="33">
        <f t="shared" si="160"/>
        <v>41142.333333333336</v>
      </c>
      <c r="E1516" s="37">
        <f t="shared" si="161"/>
        <v>8</v>
      </c>
      <c r="F1516" s="33">
        <f t="shared" si="162"/>
        <v>41142.375</v>
      </c>
      <c r="G1516" s="66" t="s">
        <v>16</v>
      </c>
      <c r="H1516" s="57">
        <f t="shared" si="164"/>
        <v>1</v>
      </c>
      <c r="I1516" s="66">
        <v>1.82</v>
      </c>
      <c r="J1516" s="66">
        <v>89.4</v>
      </c>
      <c r="K1516" s="39">
        <v>1</v>
      </c>
      <c r="L1516" s="39">
        <v>2</v>
      </c>
      <c r="M1516" s="39">
        <f>VLOOKUP(L1516,'Stratification Schemes'!$J$2:$L$3,2,TRUE)</f>
        <v>9.59</v>
      </c>
      <c r="N1516" s="39">
        <f>VLOOKUP(L1516,'Stratification Schemes'!$J$2:$L$3,3,TRUE)</f>
        <v>10.42</v>
      </c>
      <c r="O1516" s="39">
        <f t="shared" si="163"/>
        <v>2</v>
      </c>
      <c r="P1516" s="39" t="s">
        <v>38</v>
      </c>
    </row>
    <row r="1517" spans="1:16" x14ac:dyDescent="0.25">
      <c r="A1517" s="59">
        <v>41142</v>
      </c>
      <c r="B1517" s="2">
        <v>0.56391203703703707</v>
      </c>
      <c r="C1517" s="33">
        <f t="shared" si="165"/>
        <v>41142.56391203704</v>
      </c>
      <c r="D1517" s="33">
        <f t="shared" si="160"/>
        <v>41142.541666666664</v>
      </c>
      <c r="E1517" s="37">
        <f t="shared" si="161"/>
        <v>13</v>
      </c>
      <c r="F1517" s="33">
        <f t="shared" si="162"/>
        <v>41142.625</v>
      </c>
      <c r="G1517" s="66" t="s">
        <v>16</v>
      </c>
      <c r="H1517" s="57">
        <f t="shared" si="164"/>
        <v>1</v>
      </c>
      <c r="I1517" s="66">
        <v>3.94</v>
      </c>
      <c r="J1517" s="66">
        <v>78.5</v>
      </c>
      <c r="K1517" s="39">
        <v>1</v>
      </c>
      <c r="L1517" s="39">
        <v>2</v>
      </c>
      <c r="M1517" s="39">
        <f>VLOOKUP(L1517,'Stratification Schemes'!$J$2:$L$3,2,TRUE)</f>
        <v>9.59</v>
      </c>
      <c r="N1517" s="39">
        <f>VLOOKUP(L1517,'Stratification Schemes'!$J$2:$L$3,3,TRUE)</f>
        <v>10.42</v>
      </c>
      <c r="O1517" s="39">
        <f t="shared" si="163"/>
        <v>2</v>
      </c>
      <c r="P1517" s="39" t="s">
        <v>38</v>
      </c>
    </row>
    <row r="1518" spans="1:16" x14ac:dyDescent="0.25">
      <c r="A1518" s="59">
        <v>41142</v>
      </c>
      <c r="B1518" s="2">
        <v>0.58344907407407409</v>
      </c>
      <c r="C1518" s="33">
        <f t="shared" si="165"/>
        <v>41142.583449074074</v>
      </c>
      <c r="D1518" s="33">
        <f t="shared" si="160"/>
        <v>41142.583333333336</v>
      </c>
      <c r="E1518" s="37">
        <f t="shared" si="161"/>
        <v>14</v>
      </c>
      <c r="F1518" s="33">
        <f t="shared" si="162"/>
        <v>41142.625</v>
      </c>
      <c r="G1518" s="66" t="s">
        <v>16</v>
      </c>
      <c r="H1518" s="57">
        <f t="shared" si="164"/>
        <v>1</v>
      </c>
      <c r="I1518" s="66">
        <v>2.23</v>
      </c>
      <c r="J1518" s="66">
        <v>91.2</v>
      </c>
      <c r="K1518" s="39">
        <v>1</v>
      </c>
      <c r="L1518" s="39">
        <v>2</v>
      </c>
      <c r="M1518" s="39">
        <f>VLOOKUP(L1518,'Stratification Schemes'!$J$2:$L$3,2,TRUE)</f>
        <v>9.59</v>
      </c>
      <c r="N1518" s="39">
        <f>VLOOKUP(L1518,'Stratification Schemes'!$J$2:$L$3,3,TRUE)</f>
        <v>10.42</v>
      </c>
      <c r="O1518" s="39">
        <f t="shared" si="163"/>
        <v>2</v>
      </c>
      <c r="P1518" s="39" t="s">
        <v>38</v>
      </c>
    </row>
    <row r="1519" spans="1:16" x14ac:dyDescent="0.25">
      <c r="A1519" s="59">
        <v>41142</v>
      </c>
      <c r="B1519" s="2">
        <v>0.62834490740740734</v>
      </c>
      <c r="C1519" s="33">
        <f t="shared" si="165"/>
        <v>41142.628344907411</v>
      </c>
      <c r="D1519" s="33">
        <f t="shared" si="160"/>
        <v>41142.625</v>
      </c>
      <c r="E1519" s="37">
        <f t="shared" si="161"/>
        <v>15</v>
      </c>
      <c r="F1519" s="33">
        <f t="shared" si="162"/>
        <v>41142.625</v>
      </c>
      <c r="G1519" s="66" t="s">
        <v>16</v>
      </c>
      <c r="H1519" s="57">
        <f t="shared" si="164"/>
        <v>1</v>
      </c>
      <c r="I1519" s="66">
        <v>2.1800000000000002</v>
      </c>
      <c r="J1519" s="66">
        <v>72.5</v>
      </c>
      <c r="K1519" s="39">
        <v>1</v>
      </c>
      <c r="L1519" s="39">
        <v>2</v>
      </c>
      <c r="M1519" s="39">
        <f>VLOOKUP(L1519,'Stratification Schemes'!$J$2:$L$3,2,TRUE)</f>
        <v>9.59</v>
      </c>
      <c r="N1519" s="39">
        <f>VLOOKUP(L1519,'Stratification Schemes'!$J$2:$L$3,3,TRUE)</f>
        <v>10.42</v>
      </c>
      <c r="O1519" s="39">
        <f t="shared" si="163"/>
        <v>2</v>
      </c>
      <c r="P1519" s="39" t="s">
        <v>38</v>
      </c>
    </row>
    <row r="1520" spans="1:16" x14ac:dyDescent="0.25">
      <c r="A1520" s="59">
        <v>41142</v>
      </c>
      <c r="B1520" s="2">
        <v>0.64949074074074076</v>
      </c>
      <c r="C1520" s="33">
        <f t="shared" si="165"/>
        <v>41142.64949074074</v>
      </c>
      <c r="D1520" s="33">
        <f t="shared" si="160"/>
        <v>41142.625</v>
      </c>
      <c r="E1520" s="37">
        <f t="shared" si="161"/>
        <v>15</v>
      </c>
      <c r="F1520" s="33">
        <f t="shared" si="162"/>
        <v>41142.625</v>
      </c>
      <c r="G1520" s="66" t="s">
        <v>16</v>
      </c>
      <c r="H1520" s="57">
        <f t="shared" si="164"/>
        <v>1</v>
      </c>
      <c r="I1520" s="66">
        <v>1.77</v>
      </c>
      <c r="J1520" s="66">
        <v>57.7</v>
      </c>
      <c r="K1520" s="39">
        <v>1</v>
      </c>
      <c r="L1520" s="39">
        <v>2</v>
      </c>
      <c r="M1520" s="39">
        <f>VLOOKUP(L1520,'Stratification Schemes'!$J$2:$L$3,2,TRUE)</f>
        <v>9.59</v>
      </c>
      <c r="N1520" s="39">
        <f>VLOOKUP(L1520,'Stratification Schemes'!$J$2:$L$3,3,TRUE)</f>
        <v>10.42</v>
      </c>
      <c r="O1520" s="39">
        <f t="shared" si="163"/>
        <v>2</v>
      </c>
      <c r="P1520" s="39" t="s">
        <v>38</v>
      </c>
    </row>
    <row r="1521" spans="1:16" x14ac:dyDescent="0.25">
      <c r="A1521" s="59">
        <v>41142</v>
      </c>
      <c r="B1521" s="2">
        <v>0.72962962962962974</v>
      </c>
      <c r="C1521" s="33">
        <f t="shared" si="165"/>
        <v>41142.729629629626</v>
      </c>
      <c r="D1521" s="33">
        <f t="shared" si="160"/>
        <v>41142.708333333336</v>
      </c>
      <c r="E1521" s="37">
        <f t="shared" si="161"/>
        <v>17</v>
      </c>
      <c r="F1521" s="33">
        <f t="shared" si="162"/>
        <v>41142.75</v>
      </c>
      <c r="G1521" s="66" t="s">
        <v>16</v>
      </c>
      <c r="H1521" s="57">
        <f t="shared" si="164"/>
        <v>1</v>
      </c>
      <c r="I1521" s="66">
        <v>2.54</v>
      </c>
      <c r="J1521" s="66">
        <v>71.7</v>
      </c>
      <c r="K1521" s="39">
        <v>1</v>
      </c>
      <c r="L1521" s="39">
        <v>2</v>
      </c>
      <c r="M1521" s="39">
        <f>VLOOKUP(L1521,'Stratification Schemes'!$J$2:$L$3,2,TRUE)</f>
        <v>9.59</v>
      </c>
      <c r="N1521" s="39">
        <f>VLOOKUP(L1521,'Stratification Schemes'!$J$2:$L$3,3,TRUE)</f>
        <v>10.42</v>
      </c>
      <c r="O1521" s="39">
        <f t="shared" si="163"/>
        <v>2</v>
      </c>
      <c r="P1521" s="39" t="s">
        <v>38</v>
      </c>
    </row>
    <row r="1522" spans="1:16" x14ac:dyDescent="0.25">
      <c r="A1522" s="59">
        <v>41142</v>
      </c>
      <c r="B1522" s="2">
        <v>0.77311342592592591</v>
      </c>
      <c r="C1522" s="33">
        <f t="shared" si="165"/>
        <v>41142.773113425923</v>
      </c>
      <c r="D1522" s="33">
        <f t="shared" si="160"/>
        <v>41142.75</v>
      </c>
      <c r="E1522" s="37">
        <f t="shared" si="161"/>
        <v>18</v>
      </c>
      <c r="F1522" s="33">
        <f t="shared" si="162"/>
        <v>41142.75</v>
      </c>
      <c r="G1522" s="66" t="s">
        <v>16</v>
      </c>
      <c r="H1522" s="57">
        <f t="shared" si="164"/>
        <v>1</v>
      </c>
      <c r="I1522" s="66">
        <v>1.79</v>
      </c>
      <c r="J1522" s="66">
        <v>94.2</v>
      </c>
      <c r="K1522" s="39">
        <v>1</v>
      </c>
      <c r="L1522" s="39">
        <v>2</v>
      </c>
      <c r="M1522" s="39">
        <f>VLOOKUP(L1522,'Stratification Schemes'!$J$2:$L$3,2,TRUE)</f>
        <v>9.59</v>
      </c>
      <c r="N1522" s="39">
        <f>VLOOKUP(L1522,'Stratification Schemes'!$J$2:$L$3,3,TRUE)</f>
        <v>10.42</v>
      </c>
      <c r="O1522" s="39">
        <f t="shared" si="163"/>
        <v>2</v>
      </c>
      <c r="P1522" s="39" t="s">
        <v>38</v>
      </c>
    </row>
    <row r="1523" spans="1:16" x14ac:dyDescent="0.25">
      <c r="A1523" s="59">
        <v>41142</v>
      </c>
      <c r="B1523" s="2">
        <v>0.80005787037037035</v>
      </c>
      <c r="C1523" s="33">
        <f t="shared" si="165"/>
        <v>41142.800057870372</v>
      </c>
      <c r="D1523" s="33">
        <f t="shared" si="160"/>
        <v>41142.791666666664</v>
      </c>
      <c r="E1523" s="37">
        <f t="shared" si="161"/>
        <v>19</v>
      </c>
      <c r="F1523" s="33">
        <f t="shared" si="162"/>
        <v>41142.75</v>
      </c>
      <c r="G1523" s="66" t="s">
        <v>16</v>
      </c>
      <c r="H1523" s="57">
        <f t="shared" si="164"/>
        <v>1</v>
      </c>
      <c r="I1523" s="66">
        <v>1.95</v>
      </c>
      <c r="J1523" s="66">
        <v>84.1</v>
      </c>
      <c r="K1523" s="39">
        <v>1</v>
      </c>
      <c r="L1523" s="39">
        <v>2</v>
      </c>
      <c r="M1523" s="39">
        <f>VLOOKUP(L1523,'Stratification Schemes'!$J$2:$L$3,2,TRUE)</f>
        <v>9.59</v>
      </c>
      <c r="N1523" s="39">
        <f>VLOOKUP(L1523,'Stratification Schemes'!$J$2:$L$3,3,TRUE)</f>
        <v>10.42</v>
      </c>
      <c r="O1523" s="39">
        <f t="shared" si="163"/>
        <v>2</v>
      </c>
      <c r="P1523" s="39" t="s">
        <v>38</v>
      </c>
    </row>
    <row r="1524" spans="1:16" x14ac:dyDescent="0.25">
      <c r="A1524" s="59">
        <v>41142</v>
      </c>
      <c r="B1524" s="2">
        <v>0.89930555555555547</v>
      </c>
      <c r="C1524" s="33">
        <f t="shared" si="165"/>
        <v>41142.899305555555</v>
      </c>
      <c r="D1524" s="33">
        <f t="shared" si="160"/>
        <v>41142.875</v>
      </c>
      <c r="E1524" s="37">
        <f t="shared" si="161"/>
        <v>21</v>
      </c>
      <c r="F1524" s="33">
        <f t="shared" si="162"/>
        <v>41142.875</v>
      </c>
      <c r="G1524" s="66" t="s">
        <v>16</v>
      </c>
      <c r="H1524" s="57">
        <f t="shared" si="164"/>
        <v>1</v>
      </c>
      <c r="I1524" s="66">
        <v>2.11</v>
      </c>
      <c r="J1524" s="66">
        <v>88.6</v>
      </c>
      <c r="K1524" s="39">
        <v>1</v>
      </c>
      <c r="L1524" s="39">
        <v>2</v>
      </c>
      <c r="M1524" s="39">
        <f>VLOOKUP(L1524,'Stratification Schemes'!$J$2:$L$3,2,TRUE)</f>
        <v>9.59</v>
      </c>
      <c r="N1524" s="39">
        <f>VLOOKUP(L1524,'Stratification Schemes'!$J$2:$L$3,3,TRUE)</f>
        <v>10.42</v>
      </c>
      <c r="O1524" s="39">
        <f t="shared" si="163"/>
        <v>2</v>
      </c>
      <c r="P1524" s="39" t="s">
        <v>38</v>
      </c>
    </row>
    <row r="1525" spans="1:16" x14ac:dyDescent="0.25">
      <c r="A1525" s="59">
        <v>41143</v>
      </c>
      <c r="B1525" s="2">
        <v>7.1296296296296307E-3</v>
      </c>
      <c r="C1525" s="33">
        <f t="shared" si="165"/>
        <v>41143.00712962963</v>
      </c>
      <c r="D1525" s="33">
        <f t="shared" si="160"/>
        <v>41143</v>
      </c>
      <c r="E1525" s="37">
        <f t="shared" si="161"/>
        <v>0</v>
      </c>
      <c r="F1525" s="33">
        <f t="shared" si="162"/>
        <v>41143</v>
      </c>
      <c r="G1525" s="66" t="s">
        <v>16</v>
      </c>
      <c r="H1525" s="57">
        <f t="shared" si="164"/>
        <v>1</v>
      </c>
      <c r="I1525" s="66">
        <v>2.98</v>
      </c>
      <c r="J1525" s="66">
        <v>99.2</v>
      </c>
      <c r="K1525" s="39">
        <v>1</v>
      </c>
      <c r="L1525" s="39">
        <v>2</v>
      </c>
      <c r="M1525" s="39">
        <f>VLOOKUP(L1525,'Stratification Schemes'!$J$2:$L$3,2,TRUE)</f>
        <v>9.59</v>
      </c>
      <c r="N1525" s="39">
        <f>VLOOKUP(L1525,'Stratification Schemes'!$J$2:$L$3,3,TRUE)</f>
        <v>10.42</v>
      </c>
      <c r="O1525" s="39">
        <f t="shared" si="163"/>
        <v>2</v>
      </c>
      <c r="P1525" s="39" t="s">
        <v>38</v>
      </c>
    </row>
    <row r="1526" spans="1:16" x14ac:dyDescent="0.25">
      <c r="A1526" s="59">
        <v>41143</v>
      </c>
      <c r="B1526" s="2">
        <v>0.10957175925925926</v>
      </c>
      <c r="C1526" s="33">
        <f t="shared" si="165"/>
        <v>41143.109571759262</v>
      </c>
      <c r="D1526" s="33">
        <f t="shared" si="160"/>
        <v>41143.083333333336</v>
      </c>
      <c r="E1526" s="37">
        <f t="shared" si="161"/>
        <v>2</v>
      </c>
      <c r="F1526" s="33">
        <f t="shared" si="162"/>
        <v>41143.125</v>
      </c>
      <c r="G1526" s="66" t="s">
        <v>16</v>
      </c>
      <c r="H1526" s="57">
        <f t="shared" si="164"/>
        <v>1</v>
      </c>
      <c r="I1526" s="66">
        <v>3.36</v>
      </c>
      <c r="J1526" s="66">
        <v>61</v>
      </c>
      <c r="K1526" s="39">
        <v>1</v>
      </c>
      <c r="L1526" s="39">
        <v>2</v>
      </c>
      <c r="M1526" s="39">
        <f>VLOOKUP(L1526,'Stratification Schemes'!$J$2:$L$3,2,TRUE)</f>
        <v>9.59</v>
      </c>
      <c r="N1526" s="39">
        <f>VLOOKUP(L1526,'Stratification Schemes'!$J$2:$L$3,3,TRUE)</f>
        <v>10.42</v>
      </c>
      <c r="O1526" s="39">
        <f t="shared" si="163"/>
        <v>2</v>
      </c>
      <c r="P1526" s="39" t="s">
        <v>38</v>
      </c>
    </row>
    <row r="1527" spans="1:16" x14ac:dyDescent="0.25">
      <c r="A1527" s="59">
        <v>41143</v>
      </c>
      <c r="B1527" s="2">
        <v>0.40543981481481484</v>
      </c>
      <c r="C1527" s="33">
        <f t="shared" si="165"/>
        <v>41143.405439814815</v>
      </c>
      <c r="D1527" s="33">
        <f t="shared" si="160"/>
        <v>41143.375</v>
      </c>
      <c r="E1527" s="37">
        <f t="shared" si="161"/>
        <v>9</v>
      </c>
      <c r="F1527" s="33">
        <f t="shared" si="162"/>
        <v>41143.375</v>
      </c>
      <c r="G1527" s="66" t="s">
        <v>16</v>
      </c>
      <c r="H1527" s="57">
        <f t="shared" si="164"/>
        <v>1</v>
      </c>
      <c r="I1527" s="66">
        <v>2.7</v>
      </c>
      <c r="J1527" s="66">
        <v>106.9</v>
      </c>
      <c r="K1527" s="39">
        <v>1</v>
      </c>
      <c r="L1527" s="39">
        <v>2</v>
      </c>
      <c r="M1527" s="39">
        <f>VLOOKUP(L1527,'Stratification Schemes'!$J$2:$L$3,2,TRUE)</f>
        <v>9.59</v>
      </c>
      <c r="N1527" s="39">
        <f>VLOOKUP(L1527,'Stratification Schemes'!$J$2:$L$3,3,TRUE)</f>
        <v>10.42</v>
      </c>
      <c r="O1527" s="39">
        <f t="shared" si="163"/>
        <v>2</v>
      </c>
      <c r="P1527" s="39" t="s">
        <v>38</v>
      </c>
    </row>
    <row r="1528" spans="1:16" x14ac:dyDescent="0.25">
      <c r="A1528" s="59">
        <v>41143</v>
      </c>
      <c r="B1528" s="2">
        <v>0.60917824074074078</v>
      </c>
      <c r="C1528" s="33">
        <f t="shared" si="165"/>
        <v>41143.609178240738</v>
      </c>
      <c r="D1528" s="33">
        <f t="shared" si="160"/>
        <v>41143.583333333336</v>
      </c>
      <c r="E1528" s="37">
        <f t="shared" si="161"/>
        <v>14</v>
      </c>
      <c r="F1528" s="33">
        <f t="shared" si="162"/>
        <v>41143.625</v>
      </c>
      <c r="G1528" s="66" t="s">
        <v>16</v>
      </c>
      <c r="H1528" s="57">
        <f t="shared" si="164"/>
        <v>1</v>
      </c>
      <c r="I1528" s="66">
        <v>1.35</v>
      </c>
      <c r="J1528" s="66">
        <v>60.5</v>
      </c>
      <c r="K1528" s="39">
        <v>1</v>
      </c>
      <c r="L1528" s="39">
        <v>2</v>
      </c>
      <c r="M1528" s="39">
        <f>VLOOKUP(L1528,'Stratification Schemes'!$J$2:$L$3,2,TRUE)</f>
        <v>9.59</v>
      </c>
      <c r="N1528" s="39">
        <f>VLOOKUP(L1528,'Stratification Schemes'!$J$2:$L$3,3,TRUE)</f>
        <v>10.42</v>
      </c>
      <c r="O1528" s="39">
        <f t="shared" si="163"/>
        <v>2</v>
      </c>
      <c r="P1528" s="39" t="s">
        <v>38</v>
      </c>
    </row>
    <row r="1529" spans="1:16" x14ac:dyDescent="0.25">
      <c r="A1529" s="59">
        <v>41143</v>
      </c>
      <c r="B1529" s="2">
        <v>0.63354166666666667</v>
      </c>
      <c r="C1529" s="33">
        <f t="shared" si="165"/>
        <v>41143.63354166667</v>
      </c>
      <c r="D1529" s="33">
        <f t="shared" si="160"/>
        <v>41143.625</v>
      </c>
      <c r="E1529" s="37">
        <f t="shared" si="161"/>
        <v>15</v>
      </c>
      <c r="F1529" s="33">
        <f t="shared" si="162"/>
        <v>41143.625</v>
      </c>
      <c r="G1529" s="66" t="s">
        <v>16</v>
      </c>
      <c r="H1529" s="57">
        <f t="shared" si="164"/>
        <v>1</v>
      </c>
      <c r="I1529" s="66">
        <v>2.02</v>
      </c>
      <c r="J1529" s="66">
        <v>64.2</v>
      </c>
      <c r="K1529" s="39">
        <v>1</v>
      </c>
      <c r="L1529" s="39">
        <v>2</v>
      </c>
      <c r="M1529" s="39">
        <f>VLOOKUP(L1529,'Stratification Schemes'!$J$2:$L$3,2,TRUE)</f>
        <v>9.59</v>
      </c>
      <c r="N1529" s="39">
        <f>VLOOKUP(L1529,'Stratification Schemes'!$J$2:$L$3,3,TRUE)</f>
        <v>10.42</v>
      </c>
      <c r="O1529" s="39">
        <f t="shared" si="163"/>
        <v>2</v>
      </c>
      <c r="P1529" s="39" t="s">
        <v>38</v>
      </c>
    </row>
    <row r="1530" spans="1:16" x14ac:dyDescent="0.25">
      <c r="A1530" s="59">
        <v>41143</v>
      </c>
      <c r="B1530" s="2">
        <v>0.73511574074074071</v>
      </c>
      <c r="C1530" s="33">
        <f t="shared" si="165"/>
        <v>41143.735115740739</v>
      </c>
      <c r="D1530" s="33">
        <f t="shared" si="160"/>
        <v>41143.708333333336</v>
      </c>
      <c r="E1530" s="37">
        <f t="shared" si="161"/>
        <v>17</v>
      </c>
      <c r="F1530" s="33">
        <f t="shared" si="162"/>
        <v>41143.75</v>
      </c>
      <c r="G1530" s="66" t="s">
        <v>16</v>
      </c>
      <c r="H1530" s="57">
        <f t="shared" si="164"/>
        <v>1</v>
      </c>
      <c r="I1530" s="66">
        <v>2.68</v>
      </c>
      <c r="J1530" s="66">
        <v>57.1</v>
      </c>
      <c r="K1530" s="39">
        <v>1</v>
      </c>
      <c r="L1530" s="39">
        <v>2</v>
      </c>
      <c r="M1530" s="39">
        <f>VLOOKUP(L1530,'Stratification Schemes'!$J$2:$L$3,2,TRUE)</f>
        <v>9.59</v>
      </c>
      <c r="N1530" s="39">
        <f>VLOOKUP(L1530,'Stratification Schemes'!$J$2:$L$3,3,TRUE)</f>
        <v>10.42</v>
      </c>
      <c r="O1530" s="39">
        <f t="shared" si="163"/>
        <v>2</v>
      </c>
      <c r="P1530" s="39" t="s">
        <v>38</v>
      </c>
    </row>
    <row r="1531" spans="1:16" x14ac:dyDescent="0.25">
      <c r="A1531" s="59">
        <v>41143</v>
      </c>
      <c r="B1531" s="2">
        <v>0.77202546296296293</v>
      </c>
      <c r="C1531" s="33">
        <f t="shared" si="165"/>
        <v>41143.77202546296</v>
      </c>
      <c r="D1531" s="33">
        <f t="shared" si="160"/>
        <v>41143.75</v>
      </c>
      <c r="E1531" s="37">
        <f t="shared" si="161"/>
        <v>18</v>
      </c>
      <c r="F1531" s="33">
        <f t="shared" si="162"/>
        <v>41143.75</v>
      </c>
      <c r="G1531" s="66" t="s">
        <v>16</v>
      </c>
      <c r="H1531" s="57">
        <f t="shared" si="164"/>
        <v>1</v>
      </c>
      <c r="I1531" s="66">
        <v>1.81</v>
      </c>
      <c r="J1531" s="66">
        <v>68.099999999999994</v>
      </c>
      <c r="K1531" s="39">
        <v>1</v>
      </c>
      <c r="L1531" s="39">
        <v>2</v>
      </c>
      <c r="M1531" s="39">
        <f>VLOOKUP(L1531,'Stratification Schemes'!$J$2:$L$3,2,TRUE)</f>
        <v>9.59</v>
      </c>
      <c r="N1531" s="39">
        <f>VLOOKUP(L1531,'Stratification Schemes'!$J$2:$L$3,3,TRUE)</f>
        <v>10.42</v>
      </c>
      <c r="O1531" s="39">
        <f t="shared" si="163"/>
        <v>2</v>
      </c>
      <c r="P1531" s="39" t="s">
        <v>38</v>
      </c>
    </row>
    <row r="1532" spans="1:16" x14ac:dyDescent="0.25">
      <c r="A1532" s="59">
        <v>41143</v>
      </c>
      <c r="B1532" s="2">
        <v>0.8349537037037037</v>
      </c>
      <c r="C1532" s="33">
        <f t="shared" si="165"/>
        <v>41143.834953703707</v>
      </c>
      <c r="D1532" s="33">
        <f t="shared" si="160"/>
        <v>41143.833333333336</v>
      </c>
      <c r="E1532" s="37">
        <f t="shared" si="161"/>
        <v>20</v>
      </c>
      <c r="F1532" s="33">
        <f t="shared" si="162"/>
        <v>41143.875</v>
      </c>
      <c r="G1532" s="66" t="s">
        <v>16</v>
      </c>
      <c r="H1532" s="57">
        <f t="shared" si="164"/>
        <v>1</v>
      </c>
      <c r="I1532" s="66">
        <v>2.84</v>
      </c>
      <c r="J1532" s="66">
        <v>83.3</v>
      </c>
      <c r="K1532" s="39">
        <v>1</v>
      </c>
      <c r="L1532" s="39">
        <v>2</v>
      </c>
      <c r="M1532" s="39">
        <f>VLOOKUP(L1532,'Stratification Schemes'!$J$2:$L$3,2,TRUE)</f>
        <v>9.59</v>
      </c>
      <c r="N1532" s="39">
        <f>VLOOKUP(L1532,'Stratification Schemes'!$J$2:$L$3,3,TRUE)</f>
        <v>10.42</v>
      </c>
      <c r="O1532" s="39">
        <f t="shared" si="163"/>
        <v>2</v>
      </c>
      <c r="P1532" s="39" t="s">
        <v>38</v>
      </c>
    </row>
    <row r="1533" spans="1:16" x14ac:dyDescent="0.25">
      <c r="A1533" s="59">
        <v>41143</v>
      </c>
      <c r="B1533" s="2">
        <v>0.921412037037037</v>
      </c>
      <c r="C1533" s="33">
        <f t="shared" si="165"/>
        <v>41143.921412037038</v>
      </c>
      <c r="D1533" s="33">
        <f t="shared" si="160"/>
        <v>41143.916666666664</v>
      </c>
      <c r="E1533" s="37">
        <f t="shared" si="161"/>
        <v>22</v>
      </c>
      <c r="F1533" s="33">
        <f t="shared" si="162"/>
        <v>41143.875</v>
      </c>
      <c r="G1533" s="66" t="s">
        <v>16</v>
      </c>
      <c r="H1533" s="57">
        <f t="shared" si="164"/>
        <v>1</v>
      </c>
      <c r="I1533" s="66">
        <v>2.2999999999999998</v>
      </c>
      <c r="J1533" s="66">
        <v>99.6</v>
      </c>
      <c r="K1533" s="39">
        <v>1</v>
      </c>
      <c r="L1533" s="39">
        <v>2</v>
      </c>
      <c r="M1533" s="39">
        <f>VLOOKUP(L1533,'Stratification Schemes'!$J$2:$L$3,2,TRUE)</f>
        <v>9.59</v>
      </c>
      <c r="N1533" s="39">
        <f>VLOOKUP(L1533,'Stratification Schemes'!$J$2:$L$3,3,TRUE)</f>
        <v>10.42</v>
      </c>
      <c r="O1533" s="39">
        <f t="shared" si="163"/>
        <v>2</v>
      </c>
      <c r="P1533" s="39" t="s">
        <v>38</v>
      </c>
    </row>
    <row r="1534" spans="1:16" x14ac:dyDescent="0.25">
      <c r="A1534" s="59">
        <v>41143</v>
      </c>
      <c r="B1534" s="2">
        <v>0.94126157407407407</v>
      </c>
      <c r="C1534" s="33">
        <f t="shared" si="165"/>
        <v>41143.941261574073</v>
      </c>
      <c r="D1534" s="33">
        <f t="shared" si="160"/>
        <v>41143.916666666664</v>
      </c>
      <c r="E1534" s="37">
        <f t="shared" si="161"/>
        <v>22</v>
      </c>
      <c r="F1534" s="33">
        <f t="shared" si="162"/>
        <v>41144</v>
      </c>
      <c r="G1534" s="66" t="s">
        <v>16</v>
      </c>
      <c r="H1534" s="57">
        <f t="shared" si="164"/>
        <v>1</v>
      </c>
      <c r="I1534" s="66">
        <v>2.0299999999999998</v>
      </c>
      <c r="J1534" s="66">
        <v>98.8</v>
      </c>
      <c r="K1534" s="39">
        <v>1</v>
      </c>
      <c r="L1534" s="39">
        <v>2</v>
      </c>
      <c r="M1534" s="39">
        <f>VLOOKUP(L1534,'Stratification Schemes'!$J$2:$L$3,2,TRUE)</f>
        <v>9.59</v>
      </c>
      <c r="N1534" s="39">
        <f>VLOOKUP(L1534,'Stratification Schemes'!$J$2:$L$3,3,TRUE)</f>
        <v>10.42</v>
      </c>
      <c r="O1534" s="39">
        <f t="shared" si="163"/>
        <v>2</v>
      </c>
      <c r="P1534" s="39" t="s">
        <v>38</v>
      </c>
    </row>
    <row r="1535" spans="1:16" x14ac:dyDescent="0.25">
      <c r="A1535" s="59">
        <v>41143</v>
      </c>
      <c r="B1535" s="2">
        <v>0.9614583333333333</v>
      </c>
      <c r="C1535" s="33">
        <f t="shared" si="165"/>
        <v>41143.961458333331</v>
      </c>
      <c r="D1535" s="33">
        <f t="shared" si="160"/>
        <v>41143.958333333336</v>
      </c>
      <c r="E1535" s="37">
        <f t="shared" si="161"/>
        <v>23</v>
      </c>
      <c r="F1535" s="33">
        <f t="shared" si="162"/>
        <v>41144</v>
      </c>
      <c r="G1535" s="66" t="s">
        <v>16</v>
      </c>
      <c r="H1535" s="57">
        <f t="shared" si="164"/>
        <v>1</v>
      </c>
      <c r="I1535" s="66">
        <v>2.84</v>
      </c>
      <c r="J1535" s="66">
        <v>70.400000000000006</v>
      </c>
      <c r="K1535" s="39">
        <v>1</v>
      </c>
      <c r="L1535" s="39">
        <v>2</v>
      </c>
      <c r="M1535" s="39">
        <f>VLOOKUP(L1535,'Stratification Schemes'!$J$2:$L$3,2,TRUE)</f>
        <v>9.59</v>
      </c>
      <c r="N1535" s="39">
        <f>VLOOKUP(L1535,'Stratification Schemes'!$J$2:$L$3,3,TRUE)</f>
        <v>10.42</v>
      </c>
      <c r="O1535" s="39">
        <f t="shared" si="163"/>
        <v>2</v>
      </c>
      <c r="P1535" s="39" t="s">
        <v>38</v>
      </c>
    </row>
    <row r="1536" spans="1:16" x14ac:dyDescent="0.25">
      <c r="A1536" s="59">
        <v>41143</v>
      </c>
      <c r="B1536" s="2">
        <v>0.98615740740740743</v>
      </c>
      <c r="C1536" s="33">
        <f t="shared" si="165"/>
        <v>41143.986157407409</v>
      </c>
      <c r="D1536" s="33">
        <f t="shared" si="160"/>
        <v>41143.958333333336</v>
      </c>
      <c r="E1536" s="37">
        <f t="shared" si="161"/>
        <v>23</v>
      </c>
      <c r="F1536" s="33">
        <f t="shared" si="162"/>
        <v>41144</v>
      </c>
      <c r="G1536" s="66" t="s">
        <v>16</v>
      </c>
      <c r="H1536" s="57">
        <f t="shared" si="164"/>
        <v>1</v>
      </c>
      <c r="I1536" s="66">
        <v>1.76</v>
      </c>
      <c r="J1536" s="66">
        <v>71.099999999999994</v>
      </c>
      <c r="K1536" s="39">
        <v>1</v>
      </c>
      <c r="L1536" s="39">
        <v>2</v>
      </c>
      <c r="M1536" s="39">
        <f>VLOOKUP(L1536,'Stratification Schemes'!$J$2:$L$3,2,TRUE)</f>
        <v>9.59</v>
      </c>
      <c r="N1536" s="39">
        <f>VLOOKUP(L1536,'Stratification Schemes'!$J$2:$L$3,3,TRUE)</f>
        <v>10.42</v>
      </c>
      <c r="O1536" s="39">
        <f t="shared" si="163"/>
        <v>2</v>
      </c>
      <c r="P1536" s="39" t="s">
        <v>38</v>
      </c>
    </row>
    <row r="1537" spans="1:19" x14ac:dyDescent="0.25">
      <c r="A1537" s="59">
        <v>41144</v>
      </c>
      <c r="B1537" s="2">
        <v>2.390046296296296E-2</v>
      </c>
      <c r="C1537" s="33">
        <f t="shared" si="165"/>
        <v>41144.023900462962</v>
      </c>
      <c r="D1537" s="33">
        <f t="shared" si="160"/>
        <v>41144</v>
      </c>
      <c r="E1537" s="37">
        <f t="shared" si="161"/>
        <v>0</v>
      </c>
      <c r="F1537" s="33">
        <f t="shared" si="162"/>
        <v>41144</v>
      </c>
      <c r="G1537" s="66" t="s">
        <v>16</v>
      </c>
      <c r="H1537" s="38">
        <f t="shared" si="164"/>
        <v>1</v>
      </c>
      <c r="I1537" s="66">
        <v>2.11</v>
      </c>
      <c r="J1537" s="66">
        <v>85</v>
      </c>
      <c r="K1537" s="39">
        <v>1</v>
      </c>
      <c r="L1537" s="39">
        <v>2</v>
      </c>
      <c r="M1537" s="39">
        <f>VLOOKUP(L1537,'Stratification Schemes'!$J$2:$L$3,2,TRUE)</f>
        <v>9.59</v>
      </c>
      <c r="N1537" s="39">
        <f>VLOOKUP(L1537,'Stratification Schemes'!$J$2:$L$3,3,TRUE)</f>
        <v>10.42</v>
      </c>
      <c r="O1537" s="39">
        <f t="shared" si="163"/>
        <v>2</v>
      </c>
      <c r="P1537" s="39" t="s">
        <v>38</v>
      </c>
    </row>
    <row r="1538" spans="1:19" x14ac:dyDescent="0.25">
      <c r="A1538" s="59">
        <v>41144</v>
      </c>
      <c r="B1538" s="2">
        <v>2.390046296296296E-2</v>
      </c>
      <c r="C1538" s="33">
        <f t="shared" si="165"/>
        <v>41144.023900462962</v>
      </c>
      <c r="D1538" s="33">
        <f t="shared" ref="D1538:D1601" si="166">A1538+(1/24)*E1538</f>
        <v>41144</v>
      </c>
      <c r="E1538" s="37">
        <f t="shared" ref="E1538:E1601" si="167">VALUE(TEXT(C1538,"hh"))</f>
        <v>0</v>
      </c>
      <c r="F1538" s="33">
        <f t="shared" ref="F1538:F1601" si="168">MROUND(C1538,0.125)</f>
        <v>41144</v>
      </c>
      <c r="G1538" s="66" t="s">
        <v>16</v>
      </c>
      <c r="H1538" s="65">
        <f t="shared" si="164"/>
        <v>1</v>
      </c>
      <c r="I1538" s="66">
        <v>2.1</v>
      </c>
      <c r="J1538" s="66">
        <v>83.8</v>
      </c>
      <c r="K1538" s="39">
        <v>1</v>
      </c>
      <c r="L1538" s="39">
        <v>2</v>
      </c>
      <c r="M1538" s="39">
        <f>VLOOKUP(L1538,'Stratification Schemes'!$J$2:$L$3,2,TRUE)</f>
        <v>9.59</v>
      </c>
      <c r="N1538" s="39">
        <f>VLOOKUP(L1538,'Stratification Schemes'!$J$2:$L$3,3,TRUE)</f>
        <v>10.42</v>
      </c>
      <c r="O1538" s="39">
        <f t="shared" ref="O1538:O1601" si="169">IF(AND(I1538&gt;M1538,I1538&lt;N1538),1*H1538,2*H1538)</f>
        <v>2</v>
      </c>
      <c r="P1538" s="39" t="s">
        <v>38</v>
      </c>
    </row>
    <row r="1539" spans="1:19" x14ac:dyDescent="0.25">
      <c r="A1539" s="59">
        <v>41144</v>
      </c>
      <c r="B1539" s="2">
        <v>2.6342592592592588E-2</v>
      </c>
      <c r="C1539" s="33">
        <f t="shared" si="165"/>
        <v>41144.026342592595</v>
      </c>
      <c r="D1539" s="33">
        <f t="shared" si="166"/>
        <v>41144</v>
      </c>
      <c r="E1539" s="37">
        <f t="shared" si="167"/>
        <v>0</v>
      </c>
      <c r="F1539" s="33">
        <f t="shared" si="168"/>
        <v>41144</v>
      </c>
      <c r="G1539" s="66" t="s">
        <v>16</v>
      </c>
      <c r="H1539" s="65">
        <f t="shared" ref="H1539:H1602" si="170">IF(G1539="Up", 1, -1)</f>
        <v>1</v>
      </c>
      <c r="I1539" s="66">
        <v>1.07</v>
      </c>
      <c r="J1539" s="66">
        <v>70.599999999999994</v>
      </c>
      <c r="K1539" s="39">
        <v>1</v>
      </c>
      <c r="L1539" s="39">
        <v>2</v>
      </c>
      <c r="M1539" s="39">
        <f>VLOOKUP(L1539,'Stratification Schemes'!$J$2:$L$3,2,TRUE)</f>
        <v>9.59</v>
      </c>
      <c r="N1539" s="39">
        <f>VLOOKUP(L1539,'Stratification Schemes'!$J$2:$L$3,3,TRUE)</f>
        <v>10.42</v>
      </c>
      <c r="O1539" s="39">
        <f t="shared" si="169"/>
        <v>2</v>
      </c>
      <c r="P1539" s="39" t="s">
        <v>38</v>
      </c>
    </row>
    <row r="1540" spans="1:19" x14ac:dyDescent="0.25">
      <c r="A1540" s="59">
        <v>41144</v>
      </c>
      <c r="B1540" s="2">
        <v>0.15481481481481482</v>
      </c>
      <c r="C1540" s="33">
        <f t="shared" si="165"/>
        <v>41144.154814814814</v>
      </c>
      <c r="D1540" s="33">
        <f t="shared" si="166"/>
        <v>41144.125</v>
      </c>
      <c r="E1540" s="37">
        <f t="shared" si="167"/>
        <v>3</v>
      </c>
      <c r="F1540" s="33">
        <f t="shared" si="168"/>
        <v>41144.125</v>
      </c>
      <c r="G1540" s="66" t="s">
        <v>16</v>
      </c>
      <c r="H1540" s="65">
        <f t="shared" si="170"/>
        <v>1</v>
      </c>
      <c r="I1540" s="66">
        <v>2.0699999999999998</v>
      </c>
      <c r="J1540" s="66">
        <v>78.599999999999994</v>
      </c>
      <c r="K1540" s="39">
        <v>1</v>
      </c>
      <c r="L1540" s="39">
        <v>2</v>
      </c>
      <c r="M1540" s="39">
        <f>VLOOKUP(L1540,'Stratification Schemes'!$J$2:$L$3,2,TRUE)</f>
        <v>9.59</v>
      </c>
      <c r="N1540" s="39">
        <f>VLOOKUP(L1540,'Stratification Schemes'!$J$2:$L$3,3,TRUE)</f>
        <v>10.42</v>
      </c>
      <c r="O1540" s="39">
        <f t="shared" si="169"/>
        <v>2</v>
      </c>
      <c r="P1540" s="39" t="s">
        <v>38</v>
      </c>
    </row>
    <row r="1541" spans="1:19" x14ac:dyDescent="0.25">
      <c r="A1541" s="59">
        <v>41144</v>
      </c>
      <c r="B1541" s="2">
        <v>0.31722222222222224</v>
      </c>
      <c r="C1541" s="33">
        <f t="shared" si="165"/>
        <v>41144.31722222222</v>
      </c>
      <c r="D1541" s="33">
        <f t="shared" si="166"/>
        <v>41144.291666666664</v>
      </c>
      <c r="E1541" s="37">
        <f t="shared" si="167"/>
        <v>7</v>
      </c>
      <c r="F1541" s="33">
        <f t="shared" si="168"/>
        <v>41144.375</v>
      </c>
      <c r="G1541" s="66" t="s">
        <v>16</v>
      </c>
      <c r="H1541" s="65">
        <f t="shared" si="170"/>
        <v>1</v>
      </c>
      <c r="I1541" s="66">
        <v>2.2999999999999998</v>
      </c>
      <c r="J1541" s="66">
        <v>77.2</v>
      </c>
      <c r="K1541" s="39">
        <v>1</v>
      </c>
      <c r="L1541" s="39">
        <v>2</v>
      </c>
      <c r="M1541" s="39">
        <f>VLOOKUP(L1541,'Stratification Schemes'!$J$2:$L$3,2,TRUE)</f>
        <v>9.59</v>
      </c>
      <c r="N1541" s="39">
        <f>VLOOKUP(L1541,'Stratification Schemes'!$J$2:$L$3,3,TRUE)</f>
        <v>10.42</v>
      </c>
      <c r="O1541" s="39">
        <f t="shared" si="169"/>
        <v>2</v>
      </c>
      <c r="P1541" s="39" t="s">
        <v>38</v>
      </c>
    </row>
    <row r="1542" spans="1:19" x14ac:dyDescent="0.25">
      <c r="A1542" s="59">
        <v>41144</v>
      </c>
      <c r="B1542" s="2">
        <v>0.48615740740740737</v>
      </c>
      <c r="C1542" s="33">
        <f t="shared" si="165"/>
        <v>41144.486157407409</v>
      </c>
      <c r="D1542" s="33">
        <f t="shared" si="166"/>
        <v>41144.458333333336</v>
      </c>
      <c r="E1542" s="37">
        <f t="shared" si="167"/>
        <v>11</v>
      </c>
      <c r="F1542" s="33">
        <f t="shared" si="168"/>
        <v>41144.5</v>
      </c>
      <c r="G1542" s="66" t="s">
        <v>16</v>
      </c>
      <c r="H1542" s="65">
        <f t="shared" si="170"/>
        <v>1</v>
      </c>
      <c r="I1542" s="66">
        <v>1.83</v>
      </c>
      <c r="J1542" s="66">
        <v>84.4</v>
      </c>
      <c r="K1542" s="39">
        <v>1</v>
      </c>
      <c r="L1542" s="39">
        <v>2</v>
      </c>
      <c r="M1542" s="39">
        <f>VLOOKUP(L1542,'Stratification Schemes'!$J$2:$L$3,2,TRUE)</f>
        <v>9.59</v>
      </c>
      <c r="N1542" s="39">
        <f>VLOOKUP(L1542,'Stratification Schemes'!$J$2:$L$3,3,TRUE)</f>
        <v>10.42</v>
      </c>
      <c r="O1542" s="39">
        <f t="shared" si="169"/>
        <v>2</v>
      </c>
      <c r="P1542" s="39" t="s">
        <v>38</v>
      </c>
      <c r="Q1542" s="39"/>
      <c r="R1542" s="39"/>
      <c r="S1542" s="39"/>
    </row>
    <row r="1543" spans="1:19" x14ac:dyDescent="0.25">
      <c r="A1543" s="59">
        <v>41144</v>
      </c>
      <c r="B1543" s="2">
        <v>0.69725694444444442</v>
      </c>
      <c r="C1543" s="33">
        <f t="shared" si="165"/>
        <v>41144.697256944448</v>
      </c>
      <c r="D1543" s="33">
        <f t="shared" si="166"/>
        <v>41144.666666666664</v>
      </c>
      <c r="E1543" s="37">
        <f t="shared" si="167"/>
        <v>16</v>
      </c>
      <c r="F1543" s="33">
        <f t="shared" si="168"/>
        <v>41144.75</v>
      </c>
      <c r="G1543" s="66" t="s">
        <v>16</v>
      </c>
      <c r="H1543" s="65">
        <f t="shared" si="170"/>
        <v>1</v>
      </c>
      <c r="I1543" s="66">
        <v>4.99</v>
      </c>
      <c r="J1543" s="66">
        <v>64</v>
      </c>
      <c r="K1543" s="39">
        <v>1</v>
      </c>
      <c r="L1543" s="39">
        <v>2</v>
      </c>
      <c r="M1543" s="39">
        <f>VLOOKUP(L1543,'Stratification Schemes'!$J$2:$L$3,2,TRUE)</f>
        <v>9.59</v>
      </c>
      <c r="N1543" s="39">
        <f>VLOOKUP(L1543,'Stratification Schemes'!$J$2:$L$3,3,TRUE)</f>
        <v>10.42</v>
      </c>
      <c r="O1543" s="39">
        <f t="shared" si="169"/>
        <v>2</v>
      </c>
      <c r="P1543" s="39" t="s">
        <v>38</v>
      </c>
    </row>
    <row r="1544" spans="1:19" x14ac:dyDescent="0.25">
      <c r="A1544" s="59">
        <v>41144</v>
      </c>
      <c r="B1544" s="2">
        <v>0.81896990740740738</v>
      </c>
      <c r="C1544" s="33">
        <f t="shared" si="165"/>
        <v>41144.818969907406</v>
      </c>
      <c r="D1544" s="33">
        <f t="shared" si="166"/>
        <v>41144.791666666664</v>
      </c>
      <c r="E1544" s="37">
        <f t="shared" si="167"/>
        <v>19</v>
      </c>
      <c r="F1544" s="33">
        <f t="shared" si="168"/>
        <v>41144.875</v>
      </c>
      <c r="G1544" s="66" t="s">
        <v>16</v>
      </c>
      <c r="H1544" s="65">
        <f t="shared" si="170"/>
        <v>1</v>
      </c>
      <c r="I1544" s="66">
        <v>3.64</v>
      </c>
      <c r="J1544" s="66">
        <v>73.5</v>
      </c>
      <c r="K1544" s="39">
        <v>1</v>
      </c>
      <c r="L1544" s="39">
        <v>2</v>
      </c>
      <c r="M1544" s="39">
        <f>VLOOKUP(L1544,'Stratification Schemes'!$J$2:$L$3,2,TRUE)</f>
        <v>9.59</v>
      </c>
      <c r="N1544" s="39">
        <f>VLOOKUP(L1544,'Stratification Schemes'!$J$2:$L$3,3,TRUE)</f>
        <v>10.42</v>
      </c>
      <c r="O1544" s="39">
        <f t="shared" si="169"/>
        <v>2</v>
      </c>
      <c r="P1544" s="39" t="s">
        <v>38</v>
      </c>
    </row>
    <row r="1545" spans="1:19" x14ac:dyDescent="0.25">
      <c r="A1545" s="59">
        <v>41144</v>
      </c>
      <c r="B1545" s="2">
        <v>0.86314814814814811</v>
      </c>
      <c r="C1545" s="33">
        <f t="shared" si="165"/>
        <v>41144.86314814815</v>
      </c>
      <c r="D1545" s="33">
        <f t="shared" si="166"/>
        <v>41144.833333333336</v>
      </c>
      <c r="E1545" s="37">
        <f t="shared" si="167"/>
        <v>20</v>
      </c>
      <c r="F1545" s="33">
        <f t="shared" si="168"/>
        <v>41144.875</v>
      </c>
      <c r="G1545" s="66" t="s">
        <v>16</v>
      </c>
      <c r="H1545" s="65">
        <f t="shared" si="170"/>
        <v>1</v>
      </c>
      <c r="I1545" s="66">
        <v>1.74</v>
      </c>
      <c r="J1545" s="66">
        <v>90.1</v>
      </c>
      <c r="K1545" s="39">
        <v>1</v>
      </c>
      <c r="L1545" s="39">
        <v>2</v>
      </c>
      <c r="M1545" s="39">
        <f>VLOOKUP(L1545,'Stratification Schemes'!$J$2:$L$3,2,TRUE)</f>
        <v>9.59</v>
      </c>
      <c r="N1545" s="39">
        <f>VLOOKUP(L1545,'Stratification Schemes'!$J$2:$L$3,3,TRUE)</f>
        <v>10.42</v>
      </c>
      <c r="O1545" s="39">
        <f t="shared" si="169"/>
        <v>2</v>
      </c>
      <c r="P1545" s="39" t="s">
        <v>38</v>
      </c>
    </row>
    <row r="1546" spans="1:19" x14ac:dyDescent="0.25">
      <c r="A1546" s="59">
        <v>41145</v>
      </c>
      <c r="B1546" s="2">
        <v>7.4421296296296293E-3</v>
      </c>
      <c r="C1546" s="33">
        <f t="shared" si="165"/>
        <v>41145.00744212963</v>
      </c>
      <c r="D1546" s="33">
        <f t="shared" si="166"/>
        <v>41145</v>
      </c>
      <c r="E1546" s="37">
        <f t="shared" si="167"/>
        <v>0</v>
      </c>
      <c r="F1546" s="33">
        <f t="shared" si="168"/>
        <v>41145</v>
      </c>
      <c r="G1546" s="66" t="s">
        <v>16</v>
      </c>
      <c r="H1546" s="65">
        <f t="shared" si="170"/>
        <v>1</v>
      </c>
      <c r="I1546" s="66">
        <v>0</v>
      </c>
      <c r="J1546" s="66">
        <v>63</v>
      </c>
      <c r="K1546" s="39">
        <v>1</v>
      </c>
      <c r="L1546" s="39">
        <v>2</v>
      </c>
      <c r="M1546" s="39">
        <f>VLOOKUP(L1546,'Stratification Schemes'!$J$2:$L$3,2,TRUE)</f>
        <v>9.59</v>
      </c>
      <c r="N1546" s="39">
        <f>VLOOKUP(L1546,'Stratification Schemes'!$J$2:$L$3,3,TRUE)</f>
        <v>10.42</v>
      </c>
      <c r="O1546" s="39">
        <f t="shared" si="169"/>
        <v>2</v>
      </c>
      <c r="P1546" s="39" t="s">
        <v>38</v>
      </c>
    </row>
    <row r="1547" spans="1:19" x14ac:dyDescent="0.25">
      <c r="A1547" s="59">
        <v>41145</v>
      </c>
      <c r="B1547" s="2">
        <v>2.7881944444444445E-2</v>
      </c>
      <c r="C1547" s="33">
        <f t="shared" si="165"/>
        <v>41145.027881944443</v>
      </c>
      <c r="D1547" s="33">
        <f t="shared" si="166"/>
        <v>41145</v>
      </c>
      <c r="E1547" s="37">
        <f t="shared" si="167"/>
        <v>0</v>
      </c>
      <c r="F1547" s="33">
        <f t="shared" si="168"/>
        <v>41145</v>
      </c>
      <c r="G1547" s="66" t="s">
        <v>16</v>
      </c>
      <c r="H1547" s="65">
        <f t="shared" si="170"/>
        <v>1</v>
      </c>
      <c r="I1547" s="66">
        <v>2.57</v>
      </c>
      <c r="J1547" s="66">
        <v>76.8</v>
      </c>
      <c r="K1547" s="39">
        <v>1</v>
      </c>
      <c r="L1547" s="39">
        <v>2</v>
      </c>
      <c r="M1547" s="39">
        <f>VLOOKUP(L1547,'Stratification Schemes'!$J$2:$L$3,2,TRUE)</f>
        <v>9.59</v>
      </c>
      <c r="N1547" s="39">
        <f>VLOOKUP(L1547,'Stratification Schemes'!$J$2:$L$3,3,TRUE)</f>
        <v>10.42</v>
      </c>
      <c r="O1547" s="39">
        <f t="shared" si="169"/>
        <v>2</v>
      </c>
      <c r="P1547" s="39" t="s">
        <v>38</v>
      </c>
    </row>
    <row r="1548" spans="1:19" x14ac:dyDescent="0.25">
      <c r="A1548" s="59">
        <v>41145</v>
      </c>
      <c r="B1548" s="2">
        <v>0.23207175925925927</v>
      </c>
      <c r="C1548" s="33">
        <f t="shared" si="165"/>
        <v>41145.232071759259</v>
      </c>
      <c r="D1548" s="33">
        <f t="shared" si="166"/>
        <v>41145.208333333336</v>
      </c>
      <c r="E1548" s="37">
        <f t="shared" si="167"/>
        <v>5</v>
      </c>
      <c r="F1548" s="33">
        <f t="shared" si="168"/>
        <v>41145.25</v>
      </c>
      <c r="G1548" s="66" t="s">
        <v>16</v>
      </c>
      <c r="H1548" s="65">
        <f t="shared" si="170"/>
        <v>1</v>
      </c>
      <c r="I1548" s="66">
        <v>3.46</v>
      </c>
      <c r="J1548" s="66">
        <v>70.7</v>
      </c>
      <c r="K1548" s="39">
        <v>1</v>
      </c>
      <c r="L1548" s="39">
        <v>2</v>
      </c>
      <c r="M1548" s="39">
        <f>VLOOKUP(L1548,'Stratification Schemes'!$J$2:$L$3,2,TRUE)</f>
        <v>9.59</v>
      </c>
      <c r="N1548" s="39">
        <f>VLOOKUP(L1548,'Stratification Schemes'!$J$2:$L$3,3,TRUE)</f>
        <v>10.42</v>
      </c>
      <c r="O1548" s="39">
        <f t="shared" si="169"/>
        <v>2</v>
      </c>
      <c r="P1548" s="39" t="s">
        <v>38</v>
      </c>
    </row>
    <row r="1549" spans="1:19" x14ac:dyDescent="0.25">
      <c r="A1549" s="59">
        <v>41145</v>
      </c>
      <c r="B1549" s="2">
        <v>0.23284722222222221</v>
      </c>
      <c r="C1549" s="33">
        <f t="shared" si="165"/>
        <v>41145.232847222222</v>
      </c>
      <c r="D1549" s="33">
        <f t="shared" si="166"/>
        <v>41145.208333333336</v>
      </c>
      <c r="E1549" s="37">
        <f t="shared" si="167"/>
        <v>5</v>
      </c>
      <c r="F1549" s="33">
        <f t="shared" si="168"/>
        <v>41145.25</v>
      </c>
      <c r="G1549" s="66" t="s">
        <v>16</v>
      </c>
      <c r="H1549" s="65">
        <f t="shared" si="170"/>
        <v>1</v>
      </c>
      <c r="I1549" s="66">
        <v>1.63</v>
      </c>
      <c r="J1549" s="66">
        <v>101.1</v>
      </c>
      <c r="K1549" s="39">
        <v>1</v>
      </c>
      <c r="L1549" s="39">
        <v>2</v>
      </c>
      <c r="M1549" s="39">
        <f>VLOOKUP(L1549,'Stratification Schemes'!$J$2:$L$3,2,TRUE)</f>
        <v>9.59</v>
      </c>
      <c r="N1549" s="39">
        <f>VLOOKUP(L1549,'Stratification Schemes'!$J$2:$L$3,3,TRUE)</f>
        <v>10.42</v>
      </c>
      <c r="O1549" s="39">
        <f t="shared" si="169"/>
        <v>2</v>
      </c>
      <c r="P1549" s="39" t="s">
        <v>38</v>
      </c>
    </row>
    <row r="1550" spans="1:19" x14ac:dyDescent="0.25">
      <c r="A1550" s="59">
        <v>41145</v>
      </c>
      <c r="B1550" s="2">
        <v>0.25195601851851851</v>
      </c>
      <c r="C1550" s="33">
        <f t="shared" si="165"/>
        <v>41145.251956018517</v>
      </c>
      <c r="D1550" s="33">
        <f t="shared" si="166"/>
        <v>41145.25</v>
      </c>
      <c r="E1550" s="37">
        <f t="shared" si="167"/>
        <v>6</v>
      </c>
      <c r="F1550" s="33">
        <f t="shared" si="168"/>
        <v>41145.25</v>
      </c>
      <c r="G1550" s="66" t="s">
        <v>16</v>
      </c>
      <c r="H1550" s="65">
        <f t="shared" si="170"/>
        <v>1</v>
      </c>
      <c r="I1550" s="66">
        <v>1.88</v>
      </c>
      <c r="J1550" s="66">
        <v>78.7</v>
      </c>
      <c r="K1550" s="39">
        <v>1</v>
      </c>
      <c r="L1550" s="39">
        <v>2</v>
      </c>
      <c r="M1550" s="39">
        <f>VLOOKUP(L1550,'Stratification Schemes'!$J$2:$L$3,2,TRUE)</f>
        <v>9.59</v>
      </c>
      <c r="N1550" s="39">
        <f>VLOOKUP(L1550,'Stratification Schemes'!$J$2:$L$3,3,TRUE)</f>
        <v>10.42</v>
      </c>
      <c r="O1550" s="39">
        <f t="shared" si="169"/>
        <v>2</v>
      </c>
      <c r="P1550" s="39" t="s">
        <v>38</v>
      </c>
    </row>
    <row r="1551" spans="1:19" x14ac:dyDescent="0.25">
      <c r="A1551" s="59">
        <v>41145</v>
      </c>
      <c r="B1551" s="2">
        <v>0.29170138888888891</v>
      </c>
      <c r="C1551" s="33">
        <f t="shared" si="165"/>
        <v>41145.291701388887</v>
      </c>
      <c r="D1551" s="33">
        <f t="shared" si="166"/>
        <v>41145.291666666664</v>
      </c>
      <c r="E1551" s="37">
        <f t="shared" si="167"/>
        <v>7</v>
      </c>
      <c r="F1551" s="33">
        <f t="shared" si="168"/>
        <v>41145.25</v>
      </c>
      <c r="G1551" s="66" t="s">
        <v>16</v>
      </c>
      <c r="H1551" s="65">
        <f t="shared" si="170"/>
        <v>1</v>
      </c>
      <c r="I1551" s="66">
        <v>1.7</v>
      </c>
      <c r="J1551" s="66">
        <v>59.4</v>
      </c>
      <c r="K1551" s="39">
        <v>1</v>
      </c>
      <c r="L1551" s="39">
        <v>2</v>
      </c>
      <c r="M1551" s="39">
        <f>VLOOKUP(L1551,'Stratification Schemes'!$J$2:$L$3,2,TRUE)</f>
        <v>9.59</v>
      </c>
      <c r="N1551" s="39">
        <f>VLOOKUP(L1551,'Stratification Schemes'!$J$2:$L$3,3,TRUE)</f>
        <v>10.42</v>
      </c>
      <c r="O1551" s="39">
        <f t="shared" si="169"/>
        <v>2</v>
      </c>
      <c r="P1551" s="39" t="s">
        <v>38</v>
      </c>
    </row>
    <row r="1552" spans="1:19" x14ac:dyDescent="0.25">
      <c r="A1552" s="59">
        <v>41145</v>
      </c>
      <c r="B1552" s="2">
        <v>0.30081018518518515</v>
      </c>
      <c r="C1552" s="33">
        <f t="shared" si="165"/>
        <v>41145.300810185188</v>
      </c>
      <c r="D1552" s="33">
        <f t="shared" si="166"/>
        <v>41145.291666666664</v>
      </c>
      <c r="E1552" s="37">
        <f t="shared" si="167"/>
        <v>7</v>
      </c>
      <c r="F1552" s="33">
        <f t="shared" si="168"/>
        <v>41145.25</v>
      </c>
      <c r="G1552" s="66" t="s">
        <v>16</v>
      </c>
      <c r="H1552" s="65">
        <f t="shared" si="170"/>
        <v>1</v>
      </c>
      <c r="I1552" s="66">
        <v>1.99</v>
      </c>
      <c r="J1552" s="66">
        <v>71.2</v>
      </c>
      <c r="K1552" s="39">
        <v>1</v>
      </c>
      <c r="L1552" s="39">
        <v>2</v>
      </c>
      <c r="M1552" s="39">
        <f>VLOOKUP(L1552,'Stratification Schemes'!$J$2:$L$3,2,TRUE)</f>
        <v>9.59</v>
      </c>
      <c r="N1552" s="39">
        <f>VLOOKUP(L1552,'Stratification Schemes'!$J$2:$L$3,3,TRUE)</f>
        <v>10.42</v>
      </c>
      <c r="O1552" s="39">
        <f t="shared" si="169"/>
        <v>2</v>
      </c>
      <c r="P1552" s="39" t="s">
        <v>38</v>
      </c>
    </row>
    <row r="1553" spans="1:16" x14ac:dyDescent="0.25">
      <c r="A1553" s="59">
        <v>41145</v>
      </c>
      <c r="B1553" s="2">
        <v>0.46437499999999998</v>
      </c>
      <c r="C1553" s="33">
        <f t="shared" si="165"/>
        <v>41145.464375000003</v>
      </c>
      <c r="D1553" s="33">
        <f t="shared" si="166"/>
        <v>41145.458333333336</v>
      </c>
      <c r="E1553" s="37">
        <f t="shared" si="167"/>
        <v>11</v>
      </c>
      <c r="F1553" s="33">
        <f t="shared" si="168"/>
        <v>41145.5</v>
      </c>
      <c r="G1553" s="66" t="s">
        <v>16</v>
      </c>
      <c r="H1553" s="65">
        <f t="shared" si="170"/>
        <v>1</v>
      </c>
      <c r="I1553" s="66">
        <v>1.66</v>
      </c>
      <c r="J1553" s="66">
        <v>84.3</v>
      </c>
      <c r="K1553" s="39">
        <v>1</v>
      </c>
      <c r="L1553" s="39">
        <v>2</v>
      </c>
      <c r="M1553" s="39">
        <f>VLOOKUP(L1553,'Stratification Schemes'!$J$2:$L$3,2,TRUE)</f>
        <v>9.59</v>
      </c>
      <c r="N1553" s="39">
        <f>VLOOKUP(L1553,'Stratification Schemes'!$J$2:$L$3,3,TRUE)</f>
        <v>10.42</v>
      </c>
      <c r="O1553" s="39">
        <f t="shared" si="169"/>
        <v>2</v>
      </c>
      <c r="P1553" s="39" t="s">
        <v>38</v>
      </c>
    </row>
    <row r="1554" spans="1:16" x14ac:dyDescent="0.25">
      <c r="A1554" s="59">
        <v>41145</v>
      </c>
      <c r="B1554" s="2">
        <v>0.46657407407407409</v>
      </c>
      <c r="C1554" s="33">
        <f t="shared" si="165"/>
        <v>41145.466574074075</v>
      </c>
      <c r="D1554" s="33">
        <f t="shared" si="166"/>
        <v>41145.458333333336</v>
      </c>
      <c r="E1554" s="37">
        <f t="shared" si="167"/>
        <v>11</v>
      </c>
      <c r="F1554" s="33">
        <f t="shared" si="168"/>
        <v>41145.5</v>
      </c>
      <c r="G1554" s="66" t="s">
        <v>16</v>
      </c>
      <c r="H1554" s="65">
        <f t="shared" si="170"/>
        <v>1</v>
      </c>
      <c r="I1554" s="66">
        <v>3.91</v>
      </c>
      <c r="J1554" s="66">
        <v>84.4</v>
      </c>
      <c r="K1554" s="39">
        <v>1</v>
      </c>
      <c r="L1554" s="39">
        <v>2</v>
      </c>
      <c r="M1554" s="39">
        <f>VLOOKUP(L1554,'Stratification Schemes'!$J$2:$L$3,2,TRUE)</f>
        <v>9.59</v>
      </c>
      <c r="N1554" s="39">
        <f>VLOOKUP(L1554,'Stratification Schemes'!$J$2:$L$3,3,TRUE)</f>
        <v>10.42</v>
      </c>
      <c r="O1554" s="39">
        <f t="shared" si="169"/>
        <v>2</v>
      </c>
      <c r="P1554" s="39" t="s">
        <v>38</v>
      </c>
    </row>
    <row r="1555" spans="1:16" x14ac:dyDescent="0.25">
      <c r="A1555" s="59">
        <v>41145</v>
      </c>
      <c r="B1555" s="2">
        <v>0.53079861111111104</v>
      </c>
      <c r="C1555" s="33">
        <f t="shared" si="165"/>
        <v>41145.530798611115</v>
      </c>
      <c r="D1555" s="33">
        <f t="shared" si="166"/>
        <v>41145.5</v>
      </c>
      <c r="E1555" s="37">
        <f t="shared" si="167"/>
        <v>12</v>
      </c>
      <c r="F1555" s="33">
        <f t="shared" si="168"/>
        <v>41145.5</v>
      </c>
      <c r="G1555" s="66" t="s">
        <v>16</v>
      </c>
      <c r="H1555" s="65">
        <f t="shared" si="170"/>
        <v>1</v>
      </c>
      <c r="I1555" s="66">
        <v>2.08</v>
      </c>
      <c r="J1555" s="66">
        <v>97.1</v>
      </c>
      <c r="K1555" s="39">
        <v>1</v>
      </c>
      <c r="L1555" s="39">
        <v>2</v>
      </c>
      <c r="M1555" s="39">
        <f>VLOOKUP(L1555,'Stratification Schemes'!$J$2:$L$3,2,TRUE)</f>
        <v>9.59</v>
      </c>
      <c r="N1555" s="39">
        <f>VLOOKUP(L1555,'Stratification Schemes'!$J$2:$L$3,3,TRUE)</f>
        <v>10.42</v>
      </c>
      <c r="O1555" s="39">
        <f t="shared" si="169"/>
        <v>2</v>
      </c>
      <c r="P1555" s="39" t="s">
        <v>38</v>
      </c>
    </row>
    <row r="1556" spans="1:16" x14ac:dyDescent="0.25">
      <c r="A1556" s="59">
        <v>41145</v>
      </c>
      <c r="B1556" s="2">
        <v>0.58710648148148148</v>
      </c>
      <c r="C1556" s="33">
        <f t="shared" ref="C1556:C1619" si="171">B1556+A1556</f>
        <v>41145.587106481478</v>
      </c>
      <c r="D1556" s="33">
        <f t="shared" si="166"/>
        <v>41145.583333333336</v>
      </c>
      <c r="E1556" s="37">
        <f t="shared" si="167"/>
        <v>14</v>
      </c>
      <c r="F1556" s="33">
        <f t="shared" si="168"/>
        <v>41145.625</v>
      </c>
      <c r="G1556" s="66" t="s">
        <v>16</v>
      </c>
      <c r="H1556" s="65">
        <f t="shared" si="170"/>
        <v>1</v>
      </c>
      <c r="I1556" s="66">
        <v>1.95</v>
      </c>
      <c r="J1556" s="66">
        <v>83.9</v>
      </c>
      <c r="K1556" s="39">
        <v>1</v>
      </c>
      <c r="L1556" s="39">
        <v>2</v>
      </c>
      <c r="M1556" s="39">
        <f>VLOOKUP(L1556,'Stratification Schemes'!$J$2:$L$3,2,TRUE)</f>
        <v>9.59</v>
      </c>
      <c r="N1556" s="39">
        <f>VLOOKUP(L1556,'Stratification Schemes'!$J$2:$L$3,3,TRUE)</f>
        <v>10.42</v>
      </c>
      <c r="O1556" s="39">
        <f t="shared" si="169"/>
        <v>2</v>
      </c>
      <c r="P1556" s="39" t="s">
        <v>38</v>
      </c>
    </row>
    <row r="1557" spans="1:16" x14ac:dyDescent="0.25">
      <c r="A1557" s="59">
        <v>41145</v>
      </c>
      <c r="B1557" s="2">
        <v>0.58804398148148151</v>
      </c>
      <c r="C1557" s="33">
        <f t="shared" si="171"/>
        <v>41145.588043981479</v>
      </c>
      <c r="D1557" s="33">
        <f t="shared" si="166"/>
        <v>41145.583333333336</v>
      </c>
      <c r="E1557" s="37">
        <f t="shared" si="167"/>
        <v>14</v>
      </c>
      <c r="F1557" s="33">
        <f t="shared" si="168"/>
        <v>41145.625</v>
      </c>
      <c r="G1557" s="66" t="s">
        <v>16</v>
      </c>
      <c r="H1557" s="65">
        <f t="shared" si="170"/>
        <v>1</v>
      </c>
      <c r="I1557" s="66">
        <v>6.87</v>
      </c>
      <c r="J1557" s="66">
        <v>71</v>
      </c>
      <c r="K1557" s="39">
        <v>1</v>
      </c>
      <c r="L1557" s="39">
        <v>2</v>
      </c>
      <c r="M1557" s="39">
        <f>VLOOKUP(L1557,'Stratification Schemes'!$J$2:$L$3,2,TRUE)</f>
        <v>9.59</v>
      </c>
      <c r="N1557" s="39">
        <f>VLOOKUP(L1557,'Stratification Schemes'!$J$2:$L$3,3,TRUE)</f>
        <v>10.42</v>
      </c>
      <c r="O1557" s="39">
        <f t="shared" si="169"/>
        <v>2</v>
      </c>
      <c r="P1557" s="39" t="s">
        <v>38</v>
      </c>
    </row>
    <row r="1558" spans="1:16" x14ac:dyDescent="0.25">
      <c r="A1558" s="59">
        <v>41145</v>
      </c>
      <c r="B1558" s="2">
        <v>0.68884259259259262</v>
      </c>
      <c r="C1558" s="33">
        <f t="shared" si="171"/>
        <v>41145.688842592594</v>
      </c>
      <c r="D1558" s="33">
        <f t="shared" si="166"/>
        <v>41145.666666666664</v>
      </c>
      <c r="E1558" s="37">
        <f t="shared" si="167"/>
        <v>16</v>
      </c>
      <c r="F1558" s="33">
        <f t="shared" si="168"/>
        <v>41145.75</v>
      </c>
      <c r="G1558" s="66" t="s">
        <v>16</v>
      </c>
      <c r="H1558" s="65">
        <f t="shared" si="170"/>
        <v>1</v>
      </c>
      <c r="I1558" s="66">
        <v>2.42</v>
      </c>
      <c r="J1558" s="66">
        <v>73.5</v>
      </c>
      <c r="K1558" s="39">
        <v>1</v>
      </c>
      <c r="L1558" s="39">
        <v>2</v>
      </c>
      <c r="M1558" s="39">
        <f>VLOOKUP(L1558,'Stratification Schemes'!$J$2:$L$3,2,TRUE)</f>
        <v>9.59</v>
      </c>
      <c r="N1558" s="39">
        <f>VLOOKUP(L1558,'Stratification Schemes'!$J$2:$L$3,3,TRUE)</f>
        <v>10.42</v>
      </c>
      <c r="O1558" s="39">
        <f t="shared" si="169"/>
        <v>2</v>
      </c>
      <c r="P1558" s="39" t="s">
        <v>38</v>
      </c>
    </row>
    <row r="1559" spans="1:16" x14ac:dyDescent="0.25">
      <c r="A1559" s="59">
        <v>41145</v>
      </c>
      <c r="B1559" s="2">
        <v>0.84365740740740736</v>
      </c>
      <c r="C1559" s="33">
        <f t="shared" si="171"/>
        <v>41145.843657407408</v>
      </c>
      <c r="D1559" s="33">
        <f t="shared" si="166"/>
        <v>41145.833333333336</v>
      </c>
      <c r="E1559" s="37">
        <f t="shared" si="167"/>
        <v>20</v>
      </c>
      <c r="F1559" s="33">
        <f t="shared" si="168"/>
        <v>41145.875</v>
      </c>
      <c r="G1559" s="66" t="s">
        <v>16</v>
      </c>
      <c r="H1559" s="65">
        <f t="shared" si="170"/>
        <v>1</v>
      </c>
      <c r="I1559" s="66">
        <v>1.61</v>
      </c>
      <c r="J1559" s="66">
        <v>82.8</v>
      </c>
      <c r="K1559" s="39">
        <v>1</v>
      </c>
      <c r="L1559" s="39">
        <v>2</v>
      </c>
      <c r="M1559" s="39">
        <f>VLOOKUP(L1559,'Stratification Schemes'!$J$2:$L$3,2,TRUE)</f>
        <v>9.59</v>
      </c>
      <c r="N1559" s="39">
        <f>VLOOKUP(L1559,'Stratification Schemes'!$J$2:$L$3,3,TRUE)</f>
        <v>10.42</v>
      </c>
      <c r="O1559" s="39">
        <f t="shared" si="169"/>
        <v>2</v>
      </c>
      <c r="P1559" s="39" t="s">
        <v>38</v>
      </c>
    </row>
    <row r="1560" spans="1:16" x14ac:dyDescent="0.25">
      <c r="A1560" s="59">
        <v>41145</v>
      </c>
      <c r="B1560" s="2">
        <v>0.89726851851851863</v>
      </c>
      <c r="C1560" s="33">
        <f t="shared" si="171"/>
        <v>41145.897268518522</v>
      </c>
      <c r="D1560" s="33">
        <f t="shared" si="166"/>
        <v>41145.875</v>
      </c>
      <c r="E1560" s="37">
        <f t="shared" si="167"/>
        <v>21</v>
      </c>
      <c r="F1560" s="33">
        <f t="shared" si="168"/>
        <v>41145.875</v>
      </c>
      <c r="G1560" s="66" t="s">
        <v>16</v>
      </c>
      <c r="H1560" s="65">
        <f t="shared" si="170"/>
        <v>1</v>
      </c>
      <c r="I1560" s="66">
        <v>2.56</v>
      </c>
      <c r="J1560" s="66">
        <v>69.2</v>
      </c>
      <c r="K1560" s="39">
        <v>1</v>
      </c>
      <c r="L1560" s="39">
        <v>2</v>
      </c>
      <c r="M1560" s="39">
        <f>VLOOKUP(L1560,'Stratification Schemes'!$J$2:$L$3,2,TRUE)</f>
        <v>9.59</v>
      </c>
      <c r="N1560" s="39">
        <f>VLOOKUP(L1560,'Stratification Schemes'!$J$2:$L$3,3,TRUE)</f>
        <v>10.42</v>
      </c>
      <c r="O1560" s="39">
        <f t="shared" si="169"/>
        <v>2</v>
      </c>
      <c r="P1560" s="39" t="s">
        <v>38</v>
      </c>
    </row>
    <row r="1561" spans="1:16" x14ac:dyDescent="0.25">
      <c r="A1561" s="59">
        <v>41145</v>
      </c>
      <c r="B1561" s="2">
        <v>0.94273148148148145</v>
      </c>
      <c r="C1561" s="33">
        <f t="shared" si="171"/>
        <v>41145.942731481482</v>
      </c>
      <c r="D1561" s="33">
        <f t="shared" si="166"/>
        <v>41145.916666666664</v>
      </c>
      <c r="E1561" s="37">
        <f t="shared" si="167"/>
        <v>22</v>
      </c>
      <c r="F1561" s="33">
        <f t="shared" si="168"/>
        <v>41146</v>
      </c>
      <c r="G1561" s="66" t="s">
        <v>16</v>
      </c>
      <c r="H1561" s="65">
        <f t="shared" si="170"/>
        <v>1</v>
      </c>
      <c r="I1561" s="66">
        <v>1.69</v>
      </c>
      <c r="J1561" s="66">
        <v>83.9</v>
      </c>
      <c r="K1561" s="39">
        <v>1</v>
      </c>
      <c r="L1561" s="39">
        <v>2</v>
      </c>
      <c r="M1561" s="39">
        <f>VLOOKUP(L1561,'Stratification Schemes'!$J$2:$L$3,2,TRUE)</f>
        <v>9.59</v>
      </c>
      <c r="N1561" s="39">
        <f>VLOOKUP(L1561,'Stratification Schemes'!$J$2:$L$3,3,TRUE)</f>
        <v>10.42</v>
      </c>
      <c r="O1561" s="39">
        <f t="shared" si="169"/>
        <v>2</v>
      </c>
      <c r="P1561" s="39" t="s">
        <v>38</v>
      </c>
    </row>
    <row r="1562" spans="1:16" x14ac:dyDescent="0.25">
      <c r="A1562" s="59">
        <v>41145</v>
      </c>
      <c r="B1562" s="2">
        <v>0.96429398148148149</v>
      </c>
      <c r="C1562" s="33">
        <f t="shared" si="171"/>
        <v>41145.96429398148</v>
      </c>
      <c r="D1562" s="33">
        <f t="shared" si="166"/>
        <v>41145.958333333336</v>
      </c>
      <c r="E1562" s="37">
        <f t="shared" si="167"/>
        <v>23</v>
      </c>
      <c r="F1562" s="33">
        <f t="shared" si="168"/>
        <v>41146</v>
      </c>
      <c r="G1562" s="66" t="s">
        <v>16</v>
      </c>
      <c r="H1562" s="65">
        <f t="shared" si="170"/>
        <v>1</v>
      </c>
      <c r="I1562" s="66">
        <v>1.66</v>
      </c>
      <c r="J1562" s="66">
        <v>80.5</v>
      </c>
      <c r="K1562" s="39">
        <v>1</v>
      </c>
      <c r="L1562" s="39">
        <v>2</v>
      </c>
      <c r="M1562" s="39">
        <f>VLOOKUP(L1562,'Stratification Schemes'!$J$2:$L$3,2,TRUE)</f>
        <v>9.59</v>
      </c>
      <c r="N1562" s="39">
        <f>VLOOKUP(L1562,'Stratification Schemes'!$J$2:$L$3,3,TRUE)</f>
        <v>10.42</v>
      </c>
      <c r="O1562" s="39">
        <f t="shared" si="169"/>
        <v>2</v>
      </c>
      <c r="P1562" s="39" t="s">
        <v>38</v>
      </c>
    </row>
    <row r="1563" spans="1:16" x14ac:dyDescent="0.25">
      <c r="A1563" s="59">
        <v>41146</v>
      </c>
      <c r="B1563" s="2">
        <v>2.4421296296296296E-3</v>
      </c>
      <c r="C1563" s="33">
        <f t="shared" si="171"/>
        <v>41146.002442129633</v>
      </c>
      <c r="D1563" s="33">
        <f t="shared" si="166"/>
        <v>41146</v>
      </c>
      <c r="E1563" s="37">
        <f t="shared" si="167"/>
        <v>0</v>
      </c>
      <c r="F1563" s="33">
        <f t="shared" si="168"/>
        <v>41146</v>
      </c>
      <c r="G1563" s="66" t="s">
        <v>16</v>
      </c>
      <c r="H1563" s="65">
        <f t="shared" si="170"/>
        <v>1</v>
      </c>
      <c r="I1563" s="66">
        <v>2.71</v>
      </c>
      <c r="J1563" s="66">
        <v>66.599999999999994</v>
      </c>
      <c r="K1563" s="39">
        <v>1</v>
      </c>
      <c r="L1563" s="39">
        <v>2</v>
      </c>
      <c r="M1563" s="39">
        <f>VLOOKUP(L1563,'Stratification Schemes'!$J$2:$L$3,2,TRUE)</f>
        <v>9.59</v>
      </c>
      <c r="N1563" s="39">
        <f>VLOOKUP(L1563,'Stratification Schemes'!$J$2:$L$3,3,TRUE)</f>
        <v>10.42</v>
      </c>
      <c r="O1563" s="39">
        <f t="shared" si="169"/>
        <v>2</v>
      </c>
      <c r="P1563" s="39" t="s">
        <v>38</v>
      </c>
    </row>
    <row r="1564" spans="1:16" x14ac:dyDescent="0.25">
      <c r="A1564" s="59">
        <v>41146</v>
      </c>
      <c r="B1564" s="2">
        <v>2.5138888888888891E-2</v>
      </c>
      <c r="C1564" s="33">
        <f t="shared" si="171"/>
        <v>41146.025138888886</v>
      </c>
      <c r="D1564" s="33">
        <f t="shared" si="166"/>
        <v>41146</v>
      </c>
      <c r="E1564" s="37">
        <f t="shared" si="167"/>
        <v>0</v>
      </c>
      <c r="F1564" s="33">
        <f t="shared" si="168"/>
        <v>41146</v>
      </c>
      <c r="G1564" s="66" t="s">
        <v>16</v>
      </c>
      <c r="H1564" s="65">
        <f t="shared" si="170"/>
        <v>1</v>
      </c>
      <c r="I1564" s="66">
        <v>1.77</v>
      </c>
      <c r="J1564" s="66">
        <v>83.1</v>
      </c>
      <c r="K1564" s="39">
        <v>1</v>
      </c>
      <c r="L1564" s="39">
        <v>2</v>
      </c>
      <c r="M1564" s="39">
        <f>VLOOKUP(L1564,'Stratification Schemes'!$J$2:$L$3,2,TRUE)</f>
        <v>9.59</v>
      </c>
      <c r="N1564" s="39">
        <f>VLOOKUP(L1564,'Stratification Schemes'!$J$2:$L$3,3,TRUE)</f>
        <v>10.42</v>
      </c>
      <c r="O1564" s="39">
        <f t="shared" si="169"/>
        <v>2</v>
      </c>
      <c r="P1564" s="39" t="s">
        <v>38</v>
      </c>
    </row>
    <row r="1565" spans="1:16" x14ac:dyDescent="0.25">
      <c r="A1565" s="59">
        <v>41146</v>
      </c>
      <c r="B1565" s="2">
        <v>4.8935185185185186E-2</v>
      </c>
      <c r="C1565" s="33">
        <f t="shared" si="171"/>
        <v>41146.048935185187</v>
      </c>
      <c r="D1565" s="33">
        <f t="shared" si="166"/>
        <v>41146.041666666664</v>
      </c>
      <c r="E1565" s="37">
        <f t="shared" si="167"/>
        <v>1</v>
      </c>
      <c r="F1565" s="33">
        <f t="shared" si="168"/>
        <v>41146</v>
      </c>
      <c r="G1565" s="66" t="s">
        <v>16</v>
      </c>
      <c r="H1565" s="65">
        <f t="shared" si="170"/>
        <v>1</v>
      </c>
      <c r="I1565" s="66">
        <v>2.2000000000000002</v>
      </c>
      <c r="J1565" s="66">
        <v>86.7</v>
      </c>
      <c r="K1565" s="39">
        <v>1</v>
      </c>
      <c r="L1565" s="39">
        <v>2</v>
      </c>
      <c r="M1565" s="39">
        <f>VLOOKUP(L1565,'Stratification Schemes'!$J$2:$L$3,2,TRUE)</f>
        <v>9.59</v>
      </c>
      <c r="N1565" s="39">
        <f>VLOOKUP(L1565,'Stratification Schemes'!$J$2:$L$3,3,TRUE)</f>
        <v>10.42</v>
      </c>
      <c r="O1565" s="39">
        <f t="shared" si="169"/>
        <v>2</v>
      </c>
      <c r="P1565" s="39" t="s">
        <v>38</v>
      </c>
    </row>
    <row r="1566" spans="1:16" x14ac:dyDescent="0.25">
      <c r="A1566" s="59">
        <v>41146</v>
      </c>
      <c r="B1566" s="2">
        <v>4.9814814814814812E-2</v>
      </c>
      <c r="C1566" s="33">
        <f t="shared" si="171"/>
        <v>41146.049814814818</v>
      </c>
      <c r="D1566" s="33">
        <f t="shared" si="166"/>
        <v>41146.041666666664</v>
      </c>
      <c r="E1566" s="37">
        <f t="shared" si="167"/>
        <v>1</v>
      </c>
      <c r="F1566" s="33">
        <f t="shared" si="168"/>
        <v>41146</v>
      </c>
      <c r="G1566" s="66" t="s">
        <v>16</v>
      </c>
      <c r="H1566" s="65">
        <f t="shared" si="170"/>
        <v>1</v>
      </c>
      <c r="I1566" s="66">
        <v>1.95</v>
      </c>
      <c r="J1566" s="66">
        <v>63.9</v>
      </c>
      <c r="K1566" s="39">
        <v>1</v>
      </c>
      <c r="L1566" s="39">
        <v>2</v>
      </c>
      <c r="M1566" s="39">
        <f>VLOOKUP(L1566,'Stratification Schemes'!$J$2:$L$3,2,TRUE)</f>
        <v>9.59</v>
      </c>
      <c r="N1566" s="39">
        <f>VLOOKUP(L1566,'Stratification Schemes'!$J$2:$L$3,3,TRUE)</f>
        <v>10.42</v>
      </c>
      <c r="O1566" s="39">
        <f t="shared" si="169"/>
        <v>2</v>
      </c>
      <c r="P1566" s="39" t="s">
        <v>38</v>
      </c>
    </row>
    <row r="1567" spans="1:16" x14ac:dyDescent="0.25">
      <c r="A1567" s="59">
        <v>41146</v>
      </c>
      <c r="B1567" s="2">
        <v>0.11321759259259261</v>
      </c>
      <c r="C1567" s="33">
        <f t="shared" si="171"/>
        <v>41146.113217592596</v>
      </c>
      <c r="D1567" s="33">
        <f t="shared" si="166"/>
        <v>41146.083333333336</v>
      </c>
      <c r="E1567" s="37">
        <f t="shared" si="167"/>
        <v>2</v>
      </c>
      <c r="F1567" s="33">
        <f t="shared" si="168"/>
        <v>41146.125</v>
      </c>
      <c r="G1567" s="66" t="s">
        <v>16</v>
      </c>
      <c r="H1567" s="65">
        <f t="shared" si="170"/>
        <v>1</v>
      </c>
      <c r="I1567" s="66">
        <v>2.58</v>
      </c>
      <c r="J1567" s="66">
        <v>67.400000000000006</v>
      </c>
      <c r="K1567" s="39">
        <v>1</v>
      </c>
      <c r="L1567" s="39">
        <v>2</v>
      </c>
      <c r="M1567" s="39">
        <f>VLOOKUP(L1567,'Stratification Schemes'!$J$2:$L$3,2,TRUE)</f>
        <v>9.59</v>
      </c>
      <c r="N1567" s="39">
        <f>VLOOKUP(L1567,'Stratification Schemes'!$J$2:$L$3,3,TRUE)</f>
        <v>10.42</v>
      </c>
      <c r="O1567" s="39">
        <f t="shared" si="169"/>
        <v>2</v>
      </c>
      <c r="P1567" s="39" t="s">
        <v>38</v>
      </c>
    </row>
    <row r="1568" spans="1:16" x14ac:dyDescent="0.25">
      <c r="A1568" s="59">
        <v>41146</v>
      </c>
      <c r="B1568" s="2">
        <v>0.13158564814814813</v>
      </c>
      <c r="C1568" s="33">
        <f t="shared" si="171"/>
        <v>41146.131585648145</v>
      </c>
      <c r="D1568" s="33">
        <f t="shared" si="166"/>
        <v>41146.125</v>
      </c>
      <c r="E1568" s="37">
        <f t="shared" si="167"/>
        <v>3</v>
      </c>
      <c r="F1568" s="33">
        <f t="shared" si="168"/>
        <v>41146.125</v>
      </c>
      <c r="G1568" s="66" t="s">
        <v>16</v>
      </c>
      <c r="H1568" s="65">
        <f t="shared" si="170"/>
        <v>1</v>
      </c>
      <c r="I1568" s="66">
        <v>1.66</v>
      </c>
      <c r="J1568" s="66">
        <v>76.7</v>
      </c>
      <c r="K1568" s="39">
        <v>1</v>
      </c>
      <c r="L1568" s="39">
        <v>2</v>
      </c>
      <c r="M1568" s="39">
        <f>VLOOKUP(L1568,'Stratification Schemes'!$J$2:$L$3,2,TRUE)</f>
        <v>9.59</v>
      </c>
      <c r="N1568" s="39">
        <f>VLOOKUP(L1568,'Stratification Schemes'!$J$2:$L$3,3,TRUE)</f>
        <v>10.42</v>
      </c>
      <c r="O1568" s="39">
        <f t="shared" si="169"/>
        <v>2</v>
      </c>
      <c r="P1568" s="39" t="s">
        <v>38</v>
      </c>
    </row>
    <row r="1569" spans="1:19" x14ac:dyDescent="0.25">
      <c r="A1569" s="59">
        <v>41146</v>
      </c>
      <c r="B1569" s="2">
        <v>0.33555555555555555</v>
      </c>
      <c r="C1569" s="33">
        <f t="shared" si="171"/>
        <v>41146.335555555554</v>
      </c>
      <c r="D1569" s="33">
        <f t="shared" si="166"/>
        <v>41146.333333333336</v>
      </c>
      <c r="E1569" s="37">
        <f t="shared" si="167"/>
        <v>8</v>
      </c>
      <c r="F1569" s="33">
        <f t="shared" si="168"/>
        <v>41146.375</v>
      </c>
      <c r="G1569" s="66" t="s">
        <v>16</v>
      </c>
      <c r="H1569" s="65">
        <f t="shared" si="170"/>
        <v>1</v>
      </c>
      <c r="I1569" s="66">
        <v>1.98</v>
      </c>
      <c r="J1569" s="66">
        <v>96.1</v>
      </c>
      <c r="K1569" s="39">
        <v>1</v>
      </c>
      <c r="L1569" s="39">
        <v>2</v>
      </c>
      <c r="M1569" s="39">
        <f>VLOOKUP(L1569,'Stratification Schemes'!$J$2:$L$3,2,TRUE)</f>
        <v>9.59</v>
      </c>
      <c r="N1569" s="39">
        <f>VLOOKUP(L1569,'Stratification Schemes'!$J$2:$L$3,3,TRUE)</f>
        <v>10.42</v>
      </c>
      <c r="O1569" s="39">
        <f t="shared" si="169"/>
        <v>2</v>
      </c>
      <c r="P1569" s="39" t="s">
        <v>38</v>
      </c>
    </row>
    <row r="1570" spans="1:19" x14ac:dyDescent="0.25">
      <c r="A1570" s="59">
        <v>41146</v>
      </c>
      <c r="B1570" s="2">
        <v>0.33601851851851849</v>
      </c>
      <c r="C1570" s="33">
        <f t="shared" si="171"/>
        <v>41146.336018518516</v>
      </c>
      <c r="D1570" s="33">
        <f t="shared" si="166"/>
        <v>41146.333333333336</v>
      </c>
      <c r="E1570" s="37">
        <f t="shared" si="167"/>
        <v>8</v>
      </c>
      <c r="F1570" s="33">
        <f t="shared" si="168"/>
        <v>41146.375</v>
      </c>
      <c r="G1570" s="66" t="s">
        <v>16</v>
      </c>
      <c r="H1570" s="65">
        <f t="shared" si="170"/>
        <v>1</v>
      </c>
      <c r="I1570" s="66">
        <v>1.59</v>
      </c>
      <c r="J1570" s="66">
        <v>79.8</v>
      </c>
      <c r="K1570" s="39">
        <v>1</v>
      </c>
      <c r="L1570" s="39">
        <v>2</v>
      </c>
      <c r="M1570" s="39">
        <f>VLOOKUP(L1570,'Stratification Schemes'!$J$2:$L$3,2,TRUE)</f>
        <v>9.59</v>
      </c>
      <c r="N1570" s="39">
        <f>VLOOKUP(L1570,'Stratification Schemes'!$J$2:$L$3,3,TRUE)</f>
        <v>10.42</v>
      </c>
      <c r="O1570" s="39">
        <f t="shared" si="169"/>
        <v>2</v>
      </c>
      <c r="P1570" s="39" t="s">
        <v>38</v>
      </c>
    </row>
    <row r="1571" spans="1:19" x14ac:dyDescent="0.25">
      <c r="A1571" s="59">
        <v>41146</v>
      </c>
      <c r="B1571" s="2">
        <v>0.34196759259259263</v>
      </c>
      <c r="C1571" s="33">
        <f t="shared" si="171"/>
        <v>41146.341967592591</v>
      </c>
      <c r="D1571" s="33">
        <f t="shared" si="166"/>
        <v>41146.333333333336</v>
      </c>
      <c r="E1571" s="37">
        <f t="shared" si="167"/>
        <v>8</v>
      </c>
      <c r="F1571" s="33">
        <f t="shared" si="168"/>
        <v>41146.375</v>
      </c>
      <c r="G1571" s="66" t="s">
        <v>16</v>
      </c>
      <c r="H1571" s="65">
        <f t="shared" si="170"/>
        <v>1</v>
      </c>
      <c r="I1571" s="66">
        <v>2.4300000000000002</v>
      </c>
      <c r="J1571" s="66">
        <v>80.099999999999994</v>
      </c>
      <c r="K1571" s="39">
        <v>1</v>
      </c>
      <c r="L1571" s="39">
        <v>2</v>
      </c>
      <c r="M1571" s="39">
        <f>VLOOKUP(L1571,'Stratification Schemes'!$J$2:$L$3,2,TRUE)</f>
        <v>9.59</v>
      </c>
      <c r="N1571" s="39">
        <f>VLOOKUP(L1571,'Stratification Schemes'!$J$2:$L$3,3,TRUE)</f>
        <v>10.42</v>
      </c>
      <c r="O1571" s="39">
        <f t="shared" si="169"/>
        <v>2</v>
      </c>
      <c r="P1571" s="39" t="s">
        <v>38</v>
      </c>
    </row>
    <row r="1572" spans="1:19" x14ac:dyDescent="0.25">
      <c r="A1572" s="59">
        <v>41146</v>
      </c>
      <c r="B1572" s="2">
        <v>0.36108796296296292</v>
      </c>
      <c r="C1572" s="33">
        <f t="shared" si="171"/>
        <v>41146.361087962963</v>
      </c>
      <c r="D1572" s="33">
        <f t="shared" si="166"/>
        <v>41146.333333333336</v>
      </c>
      <c r="E1572" s="37">
        <f t="shared" si="167"/>
        <v>8</v>
      </c>
      <c r="F1572" s="33">
        <f t="shared" si="168"/>
        <v>41146.375</v>
      </c>
      <c r="G1572" s="66" t="s">
        <v>16</v>
      </c>
      <c r="H1572" s="65">
        <f t="shared" si="170"/>
        <v>1</v>
      </c>
      <c r="I1572" s="66">
        <v>1.95</v>
      </c>
      <c r="J1572" s="66">
        <v>95.8</v>
      </c>
      <c r="K1572" s="39">
        <v>1</v>
      </c>
      <c r="L1572" s="39">
        <v>2</v>
      </c>
      <c r="M1572" s="39">
        <f>VLOOKUP(L1572,'Stratification Schemes'!$J$2:$L$3,2,TRUE)</f>
        <v>9.59</v>
      </c>
      <c r="N1572" s="39">
        <f>VLOOKUP(L1572,'Stratification Schemes'!$J$2:$L$3,3,TRUE)</f>
        <v>10.42</v>
      </c>
      <c r="O1572" s="39">
        <f t="shared" si="169"/>
        <v>2</v>
      </c>
      <c r="P1572" s="39" t="s">
        <v>38</v>
      </c>
    </row>
    <row r="1573" spans="1:19" x14ac:dyDescent="0.25">
      <c r="A1573" s="59">
        <v>41146</v>
      </c>
      <c r="B1573" s="2">
        <v>0.37659722222222225</v>
      </c>
      <c r="C1573" s="33">
        <f t="shared" si="171"/>
        <v>41146.376597222225</v>
      </c>
      <c r="D1573" s="33">
        <f t="shared" si="166"/>
        <v>41146.375</v>
      </c>
      <c r="E1573" s="37">
        <f t="shared" si="167"/>
        <v>9</v>
      </c>
      <c r="F1573" s="33">
        <f t="shared" si="168"/>
        <v>41146.375</v>
      </c>
      <c r="G1573" s="66" t="s">
        <v>16</v>
      </c>
      <c r="H1573" s="65">
        <f t="shared" si="170"/>
        <v>1</v>
      </c>
      <c r="I1573" s="66">
        <v>1.65</v>
      </c>
      <c r="J1573" s="66">
        <v>104.5</v>
      </c>
      <c r="K1573" s="39">
        <v>1</v>
      </c>
      <c r="L1573" s="39">
        <v>2</v>
      </c>
      <c r="M1573" s="39">
        <f>VLOOKUP(L1573,'Stratification Schemes'!$J$2:$L$3,2,TRUE)</f>
        <v>9.59</v>
      </c>
      <c r="N1573" s="39">
        <f>VLOOKUP(L1573,'Stratification Schemes'!$J$2:$L$3,3,TRUE)</f>
        <v>10.42</v>
      </c>
      <c r="O1573" s="39">
        <f t="shared" si="169"/>
        <v>2</v>
      </c>
      <c r="P1573" s="39" t="s">
        <v>38</v>
      </c>
    </row>
    <row r="1574" spans="1:19" x14ac:dyDescent="0.25">
      <c r="A1574" s="59">
        <v>41146</v>
      </c>
      <c r="B1574" s="2">
        <v>0.46555555555555556</v>
      </c>
      <c r="C1574" s="33">
        <f t="shared" si="171"/>
        <v>41146.465555555558</v>
      </c>
      <c r="D1574" s="33">
        <f t="shared" si="166"/>
        <v>41146.458333333336</v>
      </c>
      <c r="E1574" s="37">
        <f t="shared" si="167"/>
        <v>11</v>
      </c>
      <c r="F1574" s="33">
        <f t="shared" si="168"/>
        <v>41146.5</v>
      </c>
      <c r="G1574" s="66" t="s">
        <v>16</v>
      </c>
      <c r="H1574" s="65">
        <f t="shared" si="170"/>
        <v>1</v>
      </c>
      <c r="I1574" s="66">
        <v>1.74</v>
      </c>
      <c r="J1574" s="66">
        <v>88.4</v>
      </c>
      <c r="K1574" s="39">
        <v>1</v>
      </c>
      <c r="L1574" s="39">
        <v>2</v>
      </c>
      <c r="M1574" s="39">
        <f>VLOOKUP(L1574,'Stratification Schemes'!$J$2:$L$3,2,TRUE)</f>
        <v>9.59</v>
      </c>
      <c r="N1574" s="39">
        <f>VLOOKUP(L1574,'Stratification Schemes'!$J$2:$L$3,3,TRUE)</f>
        <v>10.42</v>
      </c>
      <c r="O1574" s="39">
        <f t="shared" si="169"/>
        <v>2</v>
      </c>
      <c r="P1574" s="39" t="s">
        <v>38</v>
      </c>
    </row>
    <row r="1575" spans="1:19" x14ac:dyDescent="0.25">
      <c r="A1575" s="59">
        <v>41146</v>
      </c>
      <c r="B1575" s="2">
        <v>0.58627314814814813</v>
      </c>
      <c r="C1575" s="33">
        <f t="shared" si="171"/>
        <v>41146.586273148147</v>
      </c>
      <c r="D1575" s="33">
        <f t="shared" si="166"/>
        <v>41146.583333333336</v>
      </c>
      <c r="E1575" s="37">
        <f t="shared" si="167"/>
        <v>14</v>
      </c>
      <c r="F1575" s="33">
        <f t="shared" si="168"/>
        <v>41146.625</v>
      </c>
      <c r="G1575" s="66" t="s">
        <v>16</v>
      </c>
      <c r="H1575" s="65">
        <f t="shared" si="170"/>
        <v>1</v>
      </c>
      <c r="I1575" s="66">
        <v>3.03</v>
      </c>
      <c r="J1575" s="66">
        <v>67.8</v>
      </c>
      <c r="K1575" s="39">
        <v>1</v>
      </c>
      <c r="L1575" s="39">
        <v>2</v>
      </c>
      <c r="M1575" s="39">
        <f>VLOOKUP(L1575,'Stratification Schemes'!$J$2:$L$3,2,TRUE)</f>
        <v>9.59</v>
      </c>
      <c r="N1575" s="39">
        <f>VLOOKUP(L1575,'Stratification Schemes'!$J$2:$L$3,3,TRUE)</f>
        <v>10.42</v>
      </c>
      <c r="O1575" s="39">
        <f t="shared" si="169"/>
        <v>2</v>
      </c>
      <c r="P1575" s="39" t="s">
        <v>38</v>
      </c>
    </row>
    <row r="1576" spans="1:19" x14ac:dyDescent="0.25">
      <c r="A1576" s="59">
        <v>41146</v>
      </c>
      <c r="B1576" s="2">
        <v>0.63006944444444446</v>
      </c>
      <c r="C1576" s="33">
        <f t="shared" si="171"/>
        <v>41146.630069444444</v>
      </c>
      <c r="D1576" s="33">
        <f t="shared" si="166"/>
        <v>41146.625</v>
      </c>
      <c r="E1576" s="37">
        <f t="shared" si="167"/>
        <v>15</v>
      </c>
      <c r="F1576" s="33">
        <f t="shared" si="168"/>
        <v>41146.625</v>
      </c>
      <c r="G1576" s="66" t="s">
        <v>16</v>
      </c>
      <c r="H1576" s="65">
        <f t="shared" si="170"/>
        <v>1</v>
      </c>
      <c r="I1576" s="66">
        <v>2.81</v>
      </c>
      <c r="J1576" s="66">
        <v>68.8</v>
      </c>
      <c r="K1576" s="39">
        <v>1</v>
      </c>
      <c r="L1576" s="39">
        <v>2</v>
      </c>
      <c r="M1576" s="39">
        <f>VLOOKUP(L1576,'Stratification Schemes'!$J$2:$L$3,2,TRUE)</f>
        <v>9.59</v>
      </c>
      <c r="N1576" s="39">
        <f>VLOOKUP(L1576,'Stratification Schemes'!$J$2:$L$3,3,TRUE)</f>
        <v>10.42</v>
      </c>
      <c r="O1576" s="39">
        <f t="shared" si="169"/>
        <v>2</v>
      </c>
      <c r="P1576" s="39" t="s">
        <v>38</v>
      </c>
    </row>
    <row r="1577" spans="1:19" x14ac:dyDescent="0.25">
      <c r="A1577" s="59">
        <v>41146</v>
      </c>
      <c r="B1577" s="2">
        <v>0.63381944444444438</v>
      </c>
      <c r="C1577" s="33">
        <f t="shared" si="171"/>
        <v>41146.633819444447</v>
      </c>
      <c r="D1577" s="33">
        <f t="shared" si="166"/>
        <v>41146.625</v>
      </c>
      <c r="E1577" s="37">
        <f t="shared" si="167"/>
        <v>15</v>
      </c>
      <c r="F1577" s="33">
        <f t="shared" si="168"/>
        <v>41146.625</v>
      </c>
      <c r="G1577" s="66" t="s">
        <v>16</v>
      </c>
      <c r="H1577" s="65">
        <f t="shared" si="170"/>
        <v>1</v>
      </c>
      <c r="I1577" s="66">
        <v>1.56</v>
      </c>
      <c r="J1577" s="66">
        <v>78</v>
      </c>
      <c r="K1577" s="39">
        <v>1</v>
      </c>
      <c r="L1577" s="39">
        <v>2</v>
      </c>
      <c r="M1577" s="39">
        <f>VLOOKUP(L1577,'Stratification Schemes'!$J$2:$L$3,2,TRUE)</f>
        <v>9.59</v>
      </c>
      <c r="N1577" s="39">
        <f>VLOOKUP(L1577,'Stratification Schemes'!$J$2:$L$3,3,TRUE)</f>
        <v>10.42</v>
      </c>
      <c r="O1577" s="39">
        <f t="shared" si="169"/>
        <v>2</v>
      </c>
      <c r="P1577" s="39" t="s">
        <v>38</v>
      </c>
    </row>
    <row r="1578" spans="1:19" x14ac:dyDescent="0.25">
      <c r="A1578" s="59">
        <v>41146</v>
      </c>
      <c r="B1578" s="2">
        <v>0.63472222222222219</v>
      </c>
      <c r="C1578" s="33">
        <f t="shared" si="171"/>
        <v>41146.634722222225</v>
      </c>
      <c r="D1578" s="33">
        <f t="shared" si="166"/>
        <v>41146.625</v>
      </c>
      <c r="E1578" s="37">
        <f t="shared" si="167"/>
        <v>15</v>
      </c>
      <c r="F1578" s="33">
        <f t="shared" si="168"/>
        <v>41146.625</v>
      </c>
      <c r="G1578" s="66" t="s">
        <v>16</v>
      </c>
      <c r="H1578" s="65">
        <f t="shared" si="170"/>
        <v>1</v>
      </c>
      <c r="I1578" s="66">
        <v>1.69</v>
      </c>
      <c r="J1578" s="66">
        <v>85.1</v>
      </c>
      <c r="K1578" s="39">
        <v>1</v>
      </c>
      <c r="L1578" s="39">
        <v>2</v>
      </c>
      <c r="M1578" s="39">
        <f>VLOOKUP(L1578,'Stratification Schemes'!$J$2:$L$3,2,TRUE)</f>
        <v>9.59</v>
      </c>
      <c r="N1578" s="39">
        <f>VLOOKUP(L1578,'Stratification Schemes'!$J$2:$L$3,3,TRUE)</f>
        <v>10.42</v>
      </c>
      <c r="O1578" s="39">
        <f t="shared" si="169"/>
        <v>2</v>
      </c>
      <c r="P1578" s="39" t="s">
        <v>38</v>
      </c>
    </row>
    <row r="1579" spans="1:19" x14ac:dyDescent="0.25">
      <c r="A1579" s="59">
        <v>41146</v>
      </c>
      <c r="B1579" s="2">
        <v>0.65597222222222229</v>
      </c>
      <c r="C1579" s="33">
        <f t="shared" si="171"/>
        <v>41146.655972222223</v>
      </c>
      <c r="D1579" s="33">
        <f t="shared" si="166"/>
        <v>41146.625</v>
      </c>
      <c r="E1579" s="37">
        <f t="shared" si="167"/>
        <v>15</v>
      </c>
      <c r="F1579" s="33">
        <f t="shared" si="168"/>
        <v>41146.625</v>
      </c>
      <c r="G1579" s="66" t="s">
        <v>16</v>
      </c>
      <c r="H1579" s="65">
        <f t="shared" si="170"/>
        <v>1</v>
      </c>
      <c r="I1579" s="66">
        <v>1.57</v>
      </c>
      <c r="J1579" s="66">
        <v>94.7</v>
      </c>
      <c r="K1579" s="39">
        <v>1</v>
      </c>
      <c r="L1579" s="39">
        <v>2</v>
      </c>
      <c r="M1579" s="39">
        <f>VLOOKUP(L1579,'Stratification Schemes'!$J$2:$L$3,2,TRUE)</f>
        <v>9.59</v>
      </c>
      <c r="N1579" s="39">
        <f>VLOOKUP(L1579,'Stratification Schemes'!$J$2:$L$3,3,TRUE)</f>
        <v>10.42</v>
      </c>
      <c r="O1579" s="39">
        <f t="shared" si="169"/>
        <v>2</v>
      </c>
      <c r="P1579" s="39" t="s">
        <v>38</v>
      </c>
    </row>
    <row r="1580" spans="1:19" x14ac:dyDescent="0.25">
      <c r="A1580" s="59">
        <v>41146</v>
      </c>
      <c r="B1580" s="2">
        <v>0.70848379629629632</v>
      </c>
      <c r="C1580" s="33">
        <f t="shared" si="171"/>
        <v>41146.708483796298</v>
      </c>
      <c r="D1580" s="33">
        <f t="shared" si="166"/>
        <v>41146.708333333336</v>
      </c>
      <c r="E1580" s="37">
        <f t="shared" si="167"/>
        <v>17</v>
      </c>
      <c r="F1580" s="33">
        <f t="shared" si="168"/>
        <v>41146.75</v>
      </c>
      <c r="G1580" s="66" t="s">
        <v>16</v>
      </c>
      <c r="H1580" s="65">
        <f t="shared" si="170"/>
        <v>1</v>
      </c>
      <c r="I1580" s="66">
        <v>1.93</v>
      </c>
      <c r="J1580" s="66">
        <v>91.7</v>
      </c>
      <c r="K1580" s="39">
        <v>1</v>
      </c>
      <c r="L1580" s="39">
        <v>2</v>
      </c>
      <c r="M1580" s="39">
        <f>VLOOKUP(L1580,'Stratification Schemes'!$J$2:$L$3,2,TRUE)</f>
        <v>9.59</v>
      </c>
      <c r="N1580" s="39">
        <f>VLOOKUP(L1580,'Stratification Schemes'!$J$2:$L$3,3,TRUE)</f>
        <v>10.42</v>
      </c>
      <c r="O1580" s="39">
        <f t="shared" si="169"/>
        <v>2</v>
      </c>
      <c r="P1580" s="39" t="s">
        <v>38</v>
      </c>
    </row>
    <row r="1581" spans="1:19" x14ac:dyDescent="0.25">
      <c r="A1581" s="59">
        <v>41146</v>
      </c>
      <c r="B1581" s="2">
        <v>0.7133449074074073</v>
      </c>
      <c r="C1581" s="33">
        <f t="shared" si="171"/>
        <v>41146.71334490741</v>
      </c>
      <c r="D1581" s="33">
        <f t="shared" si="166"/>
        <v>41146.708333333336</v>
      </c>
      <c r="E1581" s="37">
        <f t="shared" si="167"/>
        <v>17</v>
      </c>
      <c r="F1581" s="33">
        <f t="shared" si="168"/>
        <v>41146.75</v>
      </c>
      <c r="G1581" s="66" t="s">
        <v>16</v>
      </c>
      <c r="H1581" s="65">
        <f t="shared" si="170"/>
        <v>1</v>
      </c>
      <c r="I1581" s="66">
        <v>1.63</v>
      </c>
      <c r="J1581" s="66">
        <v>79.900000000000006</v>
      </c>
      <c r="K1581" s="39">
        <v>1</v>
      </c>
      <c r="L1581" s="39">
        <v>2</v>
      </c>
      <c r="M1581" s="39">
        <f>VLOOKUP(L1581,'Stratification Schemes'!$J$2:$L$3,2,TRUE)</f>
        <v>9.59</v>
      </c>
      <c r="N1581" s="39">
        <f>VLOOKUP(L1581,'Stratification Schemes'!$J$2:$L$3,3,TRUE)</f>
        <v>10.42</v>
      </c>
      <c r="O1581" s="39">
        <f t="shared" si="169"/>
        <v>2</v>
      </c>
      <c r="P1581" s="39" t="s">
        <v>38</v>
      </c>
    </row>
    <row r="1582" spans="1:19" x14ac:dyDescent="0.25">
      <c r="A1582" s="59">
        <v>41146</v>
      </c>
      <c r="B1582" s="2">
        <v>0.71392361111111102</v>
      </c>
      <c r="C1582" s="33">
        <f t="shared" si="171"/>
        <v>41146.713923611111</v>
      </c>
      <c r="D1582" s="33">
        <f t="shared" si="166"/>
        <v>41146.708333333336</v>
      </c>
      <c r="E1582" s="37">
        <f t="shared" si="167"/>
        <v>17</v>
      </c>
      <c r="F1582" s="33">
        <f t="shared" si="168"/>
        <v>41146.75</v>
      </c>
      <c r="G1582" s="66" t="s">
        <v>16</v>
      </c>
      <c r="H1582" s="65">
        <f t="shared" si="170"/>
        <v>1</v>
      </c>
      <c r="I1582" s="66">
        <v>2.36</v>
      </c>
      <c r="J1582" s="66">
        <v>72.7</v>
      </c>
      <c r="K1582" s="39">
        <v>1</v>
      </c>
      <c r="L1582" s="39">
        <v>2</v>
      </c>
      <c r="M1582" s="39">
        <f>VLOOKUP(L1582,'Stratification Schemes'!$J$2:$L$3,2,TRUE)</f>
        <v>9.59</v>
      </c>
      <c r="N1582" s="39">
        <f>VLOOKUP(L1582,'Stratification Schemes'!$J$2:$L$3,3,TRUE)</f>
        <v>10.42</v>
      </c>
      <c r="O1582" s="39">
        <f t="shared" si="169"/>
        <v>2</v>
      </c>
      <c r="P1582" s="39" t="s">
        <v>38</v>
      </c>
      <c r="Q1582"/>
      <c r="R1582"/>
      <c r="S1582"/>
    </row>
    <row r="1583" spans="1:19" x14ac:dyDescent="0.25">
      <c r="A1583" s="59">
        <v>41146</v>
      </c>
      <c r="B1583" s="2">
        <v>0.73033564814814822</v>
      </c>
      <c r="C1583" s="33">
        <f t="shared" si="171"/>
        <v>41146.73033564815</v>
      </c>
      <c r="D1583" s="33">
        <f t="shared" si="166"/>
        <v>41146.708333333336</v>
      </c>
      <c r="E1583" s="37">
        <f t="shared" si="167"/>
        <v>17</v>
      </c>
      <c r="F1583" s="33">
        <f t="shared" si="168"/>
        <v>41146.75</v>
      </c>
      <c r="G1583" s="66" t="s">
        <v>16</v>
      </c>
      <c r="H1583" s="65">
        <f t="shared" si="170"/>
        <v>1</v>
      </c>
      <c r="I1583" s="66">
        <v>1.72</v>
      </c>
      <c r="J1583" s="66">
        <v>71.599999999999994</v>
      </c>
      <c r="K1583" s="39">
        <v>1</v>
      </c>
      <c r="L1583" s="39">
        <v>2</v>
      </c>
      <c r="M1583" s="39">
        <f>VLOOKUP(L1583,'Stratification Schemes'!$J$2:$L$3,2,TRUE)</f>
        <v>9.59</v>
      </c>
      <c r="N1583" s="39">
        <f>VLOOKUP(L1583,'Stratification Schemes'!$J$2:$L$3,3,TRUE)</f>
        <v>10.42</v>
      </c>
      <c r="O1583" s="39">
        <f t="shared" si="169"/>
        <v>2</v>
      </c>
      <c r="P1583" s="39" t="s">
        <v>38</v>
      </c>
    </row>
    <row r="1584" spans="1:19" x14ac:dyDescent="0.25">
      <c r="A1584" s="59">
        <v>41146</v>
      </c>
      <c r="B1584" s="2">
        <v>0.77265046296296302</v>
      </c>
      <c r="C1584" s="33">
        <f t="shared" si="171"/>
        <v>41146.772650462961</v>
      </c>
      <c r="D1584" s="33">
        <f t="shared" si="166"/>
        <v>41146.75</v>
      </c>
      <c r="E1584" s="37">
        <f t="shared" si="167"/>
        <v>18</v>
      </c>
      <c r="F1584" s="33">
        <f t="shared" si="168"/>
        <v>41146.75</v>
      </c>
      <c r="G1584" s="66" t="s">
        <v>16</v>
      </c>
      <c r="H1584" s="65">
        <f t="shared" si="170"/>
        <v>1</v>
      </c>
      <c r="I1584" s="66">
        <v>1.92</v>
      </c>
      <c r="J1584" s="66">
        <v>79.099999999999994</v>
      </c>
      <c r="K1584" s="39">
        <v>1</v>
      </c>
      <c r="L1584" s="39">
        <v>2</v>
      </c>
      <c r="M1584" s="39">
        <f>VLOOKUP(L1584,'Stratification Schemes'!$J$2:$L$3,2,TRUE)</f>
        <v>9.59</v>
      </c>
      <c r="N1584" s="39">
        <f>VLOOKUP(L1584,'Stratification Schemes'!$J$2:$L$3,3,TRUE)</f>
        <v>10.42</v>
      </c>
      <c r="O1584" s="39">
        <f t="shared" si="169"/>
        <v>2</v>
      </c>
      <c r="P1584" s="39" t="s">
        <v>38</v>
      </c>
    </row>
    <row r="1585" spans="1:16" x14ac:dyDescent="0.25">
      <c r="A1585" s="59">
        <v>41146</v>
      </c>
      <c r="B1585" s="2">
        <v>0.77385416666666673</v>
      </c>
      <c r="C1585" s="33">
        <f t="shared" si="171"/>
        <v>41146.773854166669</v>
      </c>
      <c r="D1585" s="33">
        <f t="shared" si="166"/>
        <v>41146.75</v>
      </c>
      <c r="E1585" s="37">
        <f t="shared" si="167"/>
        <v>18</v>
      </c>
      <c r="F1585" s="33">
        <f t="shared" si="168"/>
        <v>41146.75</v>
      </c>
      <c r="G1585" s="66" t="s">
        <v>16</v>
      </c>
      <c r="H1585" s="65">
        <f t="shared" si="170"/>
        <v>1</v>
      </c>
      <c r="I1585" s="66">
        <v>1.76</v>
      </c>
      <c r="J1585" s="66">
        <v>75.2</v>
      </c>
      <c r="K1585" s="39">
        <v>1</v>
      </c>
      <c r="L1585" s="39">
        <v>2</v>
      </c>
      <c r="M1585" s="39">
        <f>VLOOKUP(L1585,'Stratification Schemes'!$J$2:$L$3,2,TRUE)</f>
        <v>9.59</v>
      </c>
      <c r="N1585" s="39">
        <f>VLOOKUP(L1585,'Stratification Schemes'!$J$2:$L$3,3,TRUE)</f>
        <v>10.42</v>
      </c>
      <c r="O1585" s="39">
        <f t="shared" si="169"/>
        <v>2</v>
      </c>
      <c r="P1585" s="39" t="s">
        <v>38</v>
      </c>
    </row>
    <row r="1586" spans="1:16" x14ac:dyDescent="0.25">
      <c r="A1586" s="59">
        <v>41146</v>
      </c>
      <c r="B1586" s="2">
        <v>0.77784722222222225</v>
      </c>
      <c r="C1586" s="33">
        <f t="shared" si="171"/>
        <v>41146.77784722222</v>
      </c>
      <c r="D1586" s="33">
        <f t="shared" si="166"/>
        <v>41146.75</v>
      </c>
      <c r="E1586" s="37">
        <f t="shared" si="167"/>
        <v>18</v>
      </c>
      <c r="F1586" s="33">
        <f t="shared" si="168"/>
        <v>41146.75</v>
      </c>
      <c r="G1586" s="66" t="s">
        <v>16</v>
      </c>
      <c r="H1586" s="65">
        <f t="shared" si="170"/>
        <v>1</v>
      </c>
      <c r="I1586" s="66">
        <v>1.78</v>
      </c>
      <c r="J1586" s="66">
        <v>80.900000000000006</v>
      </c>
      <c r="K1586" s="39">
        <v>1</v>
      </c>
      <c r="L1586" s="39">
        <v>2</v>
      </c>
      <c r="M1586" s="39">
        <f>VLOOKUP(L1586,'Stratification Schemes'!$J$2:$L$3,2,TRUE)</f>
        <v>9.59</v>
      </c>
      <c r="N1586" s="39">
        <f>VLOOKUP(L1586,'Stratification Schemes'!$J$2:$L$3,3,TRUE)</f>
        <v>10.42</v>
      </c>
      <c r="O1586" s="39">
        <f t="shared" si="169"/>
        <v>2</v>
      </c>
      <c r="P1586" s="39" t="s">
        <v>38</v>
      </c>
    </row>
    <row r="1587" spans="1:16" x14ac:dyDescent="0.25">
      <c r="A1587" s="59">
        <v>41146</v>
      </c>
      <c r="B1587" s="2">
        <v>0.80099537037037039</v>
      </c>
      <c r="C1587" s="33">
        <f t="shared" si="171"/>
        <v>41146.800995370373</v>
      </c>
      <c r="D1587" s="33">
        <f t="shared" si="166"/>
        <v>41146.791666666664</v>
      </c>
      <c r="E1587" s="37">
        <f t="shared" si="167"/>
        <v>19</v>
      </c>
      <c r="F1587" s="33">
        <f t="shared" si="168"/>
        <v>41146.75</v>
      </c>
      <c r="G1587" s="66" t="s">
        <v>16</v>
      </c>
      <c r="H1587" s="65">
        <f t="shared" si="170"/>
        <v>1</v>
      </c>
      <c r="I1587" s="66">
        <v>1.84</v>
      </c>
      <c r="J1587" s="66">
        <v>63.2</v>
      </c>
      <c r="K1587" s="39">
        <v>1</v>
      </c>
      <c r="L1587" s="39">
        <v>2</v>
      </c>
      <c r="M1587" s="39">
        <f>VLOOKUP(L1587,'Stratification Schemes'!$J$2:$L$3,2,TRUE)</f>
        <v>9.59</v>
      </c>
      <c r="N1587" s="39">
        <f>VLOOKUP(L1587,'Stratification Schemes'!$J$2:$L$3,3,TRUE)</f>
        <v>10.42</v>
      </c>
      <c r="O1587" s="39">
        <f t="shared" si="169"/>
        <v>2</v>
      </c>
      <c r="P1587" s="39" t="s">
        <v>38</v>
      </c>
    </row>
    <row r="1588" spans="1:16" x14ac:dyDescent="0.25">
      <c r="A1588" s="59">
        <v>41146</v>
      </c>
      <c r="B1588" s="2">
        <v>0.81293981481481481</v>
      </c>
      <c r="C1588" s="33">
        <f t="shared" si="171"/>
        <v>41146.812939814816</v>
      </c>
      <c r="D1588" s="33">
        <f t="shared" si="166"/>
        <v>41146.791666666664</v>
      </c>
      <c r="E1588" s="37">
        <f t="shared" si="167"/>
        <v>19</v>
      </c>
      <c r="F1588" s="33">
        <f t="shared" si="168"/>
        <v>41146.875</v>
      </c>
      <c r="G1588" s="66" t="s">
        <v>16</v>
      </c>
      <c r="H1588" s="65">
        <f t="shared" si="170"/>
        <v>1</v>
      </c>
      <c r="I1588" s="66">
        <v>2.36</v>
      </c>
      <c r="J1588" s="66">
        <v>74.7</v>
      </c>
      <c r="K1588" s="39">
        <v>1</v>
      </c>
      <c r="L1588" s="39">
        <v>2</v>
      </c>
      <c r="M1588" s="39">
        <f>VLOOKUP(L1588,'Stratification Schemes'!$J$2:$L$3,2,TRUE)</f>
        <v>9.59</v>
      </c>
      <c r="N1588" s="39">
        <f>VLOOKUP(L1588,'Stratification Schemes'!$J$2:$L$3,3,TRUE)</f>
        <v>10.42</v>
      </c>
      <c r="O1588" s="39">
        <f t="shared" si="169"/>
        <v>2</v>
      </c>
      <c r="P1588" s="39" t="s">
        <v>38</v>
      </c>
    </row>
    <row r="1589" spans="1:16" x14ac:dyDescent="0.25">
      <c r="A1589" s="59">
        <v>41146</v>
      </c>
      <c r="B1589" s="2">
        <v>0.8208333333333333</v>
      </c>
      <c r="C1589" s="33">
        <f t="shared" si="171"/>
        <v>41146.820833333331</v>
      </c>
      <c r="D1589" s="33">
        <f t="shared" si="166"/>
        <v>41146.791666666664</v>
      </c>
      <c r="E1589" s="37">
        <f t="shared" si="167"/>
        <v>19</v>
      </c>
      <c r="F1589" s="33">
        <f t="shared" si="168"/>
        <v>41146.875</v>
      </c>
      <c r="G1589" s="66" t="s">
        <v>16</v>
      </c>
      <c r="H1589" s="65">
        <f t="shared" si="170"/>
        <v>1</v>
      </c>
      <c r="I1589" s="66">
        <v>6.85</v>
      </c>
      <c r="J1589" s="66">
        <v>63</v>
      </c>
      <c r="K1589" s="39">
        <v>1</v>
      </c>
      <c r="L1589" s="39">
        <v>2</v>
      </c>
      <c r="M1589" s="39">
        <f>VLOOKUP(L1589,'Stratification Schemes'!$J$2:$L$3,2,TRUE)</f>
        <v>9.59</v>
      </c>
      <c r="N1589" s="39">
        <f>VLOOKUP(L1589,'Stratification Schemes'!$J$2:$L$3,3,TRUE)</f>
        <v>10.42</v>
      </c>
      <c r="O1589" s="39">
        <f t="shared" si="169"/>
        <v>2</v>
      </c>
      <c r="P1589" s="39" t="s">
        <v>38</v>
      </c>
    </row>
    <row r="1590" spans="1:16" x14ac:dyDescent="0.25">
      <c r="A1590" s="59">
        <v>41146</v>
      </c>
      <c r="B1590" s="2">
        <v>0.98421296296296301</v>
      </c>
      <c r="C1590" s="33">
        <f t="shared" si="171"/>
        <v>41146.984212962961</v>
      </c>
      <c r="D1590" s="33">
        <f t="shared" si="166"/>
        <v>41146.958333333336</v>
      </c>
      <c r="E1590" s="37">
        <f t="shared" si="167"/>
        <v>23</v>
      </c>
      <c r="F1590" s="33">
        <f t="shared" si="168"/>
        <v>41147</v>
      </c>
      <c r="G1590" s="66" t="s">
        <v>16</v>
      </c>
      <c r="H1590" s="65">
        <f t="shared" si="170"/>
        <v>1</v>
      </c>
      <c r="I1590" s="66">
        <v>5.03</v>
      </c>
      <c r="J1590" s="66">
        <v>68.400000000000006</v>
      </c>
      <c r="K1590" s="39">
        <v>1</v>
      </c>
      <c r="L1590" s="39">
        <v>2</v>
      </c>
      <c r="M1590" s="39">
        <f>VLOOKUP(L1590,'Stratification Schemes'!$J$2:$L$3,2,TRUE)</f>
        <v>9.59</v>
      </c>
      <c r="N1590" s="39">
        <f>VLOOKUP(L1590,'Stratification Schemes'!$J$2:$L$3,3,TRUE)</f>
        <v>10.42</v>
      </c>
      <c r="O1590" s="39">
        <f t="shared" si="169"/>
        <v>2</v>
      </c>
      <c r="P1590" s="39" t="s">
        <v>38</v>
      </c>
    </row>
    <row r="1591" spans="1:16" x14ac:dyDescent="0.25">
      <c r="A1591" s="59">
        <v>41146</v>
      </c>
      <c r="B1591" s="2">
        <v>0.98564814814814816</v>
      </c>
      <c r="C1591" s="33">
        <f t="shared" si="171"/>
        <v>41146.985648148147</v>
      </c>
      <c r="D1591" s="33">
        <f t="shared" si="166"/>
        <v>41146.958333333336</v>
      </c>
      <c r="E1591" s="37">
        <f t="shared" si="167"/>
        <v>23</v>
      </c>
      <c r="F1591" s="33">
        <f t="shared" si="168"/>
        <v>41147</v>
      </c>
      <c r="G1591" s="66" t="s">
        <v>16</v>
      </c>
      <c r="H1591" s="65">
        <f t="shared" si="170"/>
        <v>1</v>
      </c>
      <c r="I1591" s="66">
        <v>2.44</v>
      </c>
      <c r="J1591" s="66">
        <v>71.400000000000006</v>
      </c>
      <c r="K1591" s="39">
        <v>1</v>
      </c>
      <c r="L1591" s="39">
        <v>2</v>
      </c>
      <c r="M1591" s="39">
        <f>VLOOKUP(L1591,'Stratification Schemes'!$J$2:$L$3,2,TRUE)</f>
        <v>9.59</v>
      </c>
      <c r="N1591" s="39">
        <f>VLOOKUP(L1591,'Stratification Schemes'!$J$2:$L$3,3,TRUE)</f>
        <v>10.42</v>
      </c>
      <c r="O1591" s="39">
        <f t="shared" si="169"/>
        <v>2</v>
      </c>
      <c r="P1591" s="39" t="s">
        <v>38</v>
      </c>
    </row>
    <row r="1592" spans="1:16" x14ac:dyDescent="0.25">
      <c r="A1592" s="59">
        <v>41147</v>
      </c>
      <c r="B1592" s="2">
        <v>0.64738425925925924</v>
      </c>
      <c r="C1592" s="33">
        <f t="shared" si="171"/>
        <v>41147.64738425926</v>
      </c>
      <c r="D1592" s="33">
        <f t="shared" si="166"/>
        <v>41147.625</v>
      </c>
      <c r="E1592" s="37">
        <f t="shared" si="167"/>
        <v>15</v>
      </c>
      <c r="F1592" s="33">
        <f t="shared" si="168"/>
        <v>41147.625</v>
      </c>
      <c r="G1592" s="66" t="s">
        <v>16</v>
      </c>
      <c r="H1592" s="65">
        <f t="shared" si="170"/>
        <v>1</v>
      </c>
      <c r="I1592" s="66">
        <v>1.6</v>
      </c>
      <c r="J1592" s="66">
        <v>75.400000000000006</v>
      </c>
      <c r="K1592" s="39">
        <v>1</v>
      </c>
      <c r="L1592" s="39">
        <v>2</v>
      </c>
      <c r="M1592" s="39">
        <f>VLOOKUP(L1592,'Stratification Schemes'!$J$2:$L$3,2,TRUE)</f>
        <v>9.59</v>
      </c>
      <c r="N1592" s="39">
        <f>VLOOKUP(L1592,'Stratification Schemes'!$J$2:$L$3,3,TRUE)</f>
        <v>10.42</v>
      </c>
      <c r="O1592" s="39">
        <f t="shared" si="169"/>
        <v>2</v>
      </c>
      <c r="P1592" s="39" t="s">
        <v>38</v>
      </c>
    </row>
    <row r="1593" spans="1:16" x14ac:dyDescent="0.25">
      <c r="A1593" s="59">
        <v>41147</v>
      </c>
      <c r="B1593" s="2">
        <v>0.67422453703703711</v>
      </c>
      <c r="C1593" s="33">
        <f t="shared" si="171"/>
        <v>41147.674224537041</v>
      </c>
      <c r="D1593" s="33">
        <f t="shared" si="166"/>
        <v>41147.666666666664</v>
      </c>
      <c r="E1593" s="37">
        <f t="shared" si="167"/>
        <v>16</v>
      </c>
      <c r="F1593" s="33">
        <f t="shared" si="168"/>
        <v>41147.625</v>
      </c>
      <c r="G1593" s="66" t="s">
        <v>16</v>
      </c>
      <c r="H1593" s="65">
        <f t="shared" si="170"/>
        <v>1</v>
      </c>
      <c r="I1593" s="66">
        <v>1.88</v>
      </c>
      <c r="J1593" s="66">
        <v>79.2</v>
      </c>
      <c r="K1593" s="39">
        <v>1</v>
      </c>
      <c r="L1593" s="39">
        <v>2</v>
      </c>
      <c r="M1593" s="39">
        <f>VLOOKUP(L1593,'Stratification Schemes'!$J$2:$L$3,2,TRUE)</f>
        <v>9.59</v>
      </c>
      <c r="N1593" s="39">
        <f>VLOOKUP(L1593,'Stratification Schemes'!$J$2:$L$3,3,TRUE)</f>
        <v>10.42</v>
      </c>
      <c r="O1593" s="39">
        <f t="shared" si="169"/>
        <v>2</v>
      </c>
      <c r="P1593" s="39" t="s">
        <v>38</v>
      </c>
    </row>
    <row r="1594" spans="1:16" x14ac:dyDescent="0.25">
      <c r="A1594" s="59">
        <v>41147</v>
      </c>
      <c r="B1594" s="2">
        <v>0.73631944444444442</v>
      </c>
      <c r="C1594" s="33">
        <f t="shared" si="171"/>
        <v>41147.736319444448</v>
      </c>
      <c r="D1594" s="33">
        <f t="shared" si="166"/>
        <v>41147.708333333336</v>
      </c>
      <c r="E1594" s="37">
        <f t="shared" si="167"/>
        <v>17</v>
      </c>
      <c r="F1594" s="33">
        <f t="shared" si="168"/>
        <v>41147.75</v>
      </c>
      <c r="G1594" s="66" t="s">
        <v>16</v>
      </c>
      <c r="H1594" s="65">
        <f t="shared" si="170"/>
        <v>1</v>
      </c>
      <c r="I1594" s="66">
        <v>1.89</v>
      </c>
      <c r="J1594" s="66">
        <v>72.2</v>
      </c>
      <c r="K1594" s="39">
        <v>1</v>
      </c>
      <c r="L1594" s="39">
        <v>2</v>
      </c>
      <c r="M1594" s="39">
        <f>VLOOKUP(L1594,'Stratification Schemes'!$J$2:$L$3,2,TRUE)</f>
        <v>9.59</v>
      </c>
      <c r="N1594" s="39">
        <f>VLOOKUP(L1594,'Stratification Schemes'!$J$2:$L$3,3,TRUE)</f>
        <v>10.42</v>
      </c>
      <c r="O1594" s="39">
        <f t="shared" si="169"/>
        <v>2</v>
      </c>
      <c r="P1594" s="39" t="s">
        <v>38</v>
      </c>
    </row>
    <row r="1595" spans="1:16" x14ac:dyDescent="0.25">
      <c r="A1595" s="59">
        <v>41148</v>
      </c>
      <c r="B1595" s="2">
        <v>0.59193287037037035</v>
      </c>
      <c r="C1595" s="33">
        <f t="shared" si="171"/>
        <v>41148.591932870368</v>
      </c>
      <c r="D1595" s="33">
        <f t="shared" si="166"/>
        <v>41148.583333333336</v>
      </c>
      <c r="E1595" s="37">
        <f t="shared" si="167"/>
        <v>14</v>
      </c>
      <c r="F1595" s="33">
        <f t="shared" si="168"/>
        <v>41148.625</v>
      </c>
      <c r="G1595" s="66" t="s">
        <v>16</v>
      </c>
      <c r="H1595" s="65">
        <f t="shared" si="170"/>
        <v>1</v>
      </c>
      <c r="I1595" s="66">
        <v>1.91</v>
      </c>
      <c r="J1595" s="66">
        <v>66.599999999999994</v>
      </c>
      <c r="K1595" s="39">
        <v>1</v>
      </c>
      <c r="L1595" s="39">
        <v>2</v>
      </c>
      <c r="M1595" s="39">
        <f>VLOOKUP(L1595,'Stratification Schemes'!$J$2:$L$3,2,TRUE)</f>
        <v>9.59</v>
      </c>
      <c r="N1595" s="39">
        <f>VLOOKUP(L1595,'Stratification Schemes'!$J$2:$L$3,3,TRUE)</f>
        <v>10.42</v>
      </c>
      <c r="O1595" s="39">
        <f t="shared" si="169"/>
        <v>2</v>
      </c>
      <c r="P1595" s="39" t="s">
        <v>38</v>
      </c>
    </row>
    <row r="1596" spans="1:16" x14ac:dyDescent="0.25">
      <c r="A1596" s="59">
        <v>41148</v>
      </c>
      <c r="B1596" s="2">
        <v>0.69504629629629633</v>
      </c>
      <c r="C1596" s="33">
        <f t="shared" si="171"/>
        <v>41148.6950462963</v>
      </c>
      <c r="D1596" s="33">
        <f t="shared" si="166"/>
        <v>41148.666666666664</v>
      </c>
      <c r="E1596" s="37">
        <f t="shared" si="167"/>
        <v>16</v>
      </c>
      <c r="F1596" s="33">
        <f t="shared" si="168"/>
        <v>41148.75</v>
      </c>
      <c r="G1596" s="66" t="s">
        <v>16</v>
      </c>
      <c r="H1596" s="65">
        <f t="shared" si="170"/>
        <v>1</v>
      </c>
      <c r="I1596" s="66">
        <v>3.75</v>
      </c>
      <c r="J1596" s="66">
        <v>61.2</v>
      </c>
      <c r="K1596" s="39">
        <v>1</v>
      </c>
      <c r="L1596" s="39">
        <v>2</v>
      </c>
      <c r="M1596" s="39">
        <f>VLOOKUP(L1596,'Stratification Schemes'!$J$2:$L$3,2,TRUE)</f>
        <v>9.59</v>
      </c>
      <c r="N1596" s="39">
        <f>VLOOKUP(L1596,'Stratification Schemes'!$J$2:$L$3,3,TRUE)</f>
        <v>10.42</v>
      </c>
      <c r="O1596" s="39">
        <f t="shared" si="169"/>
        <v>2</v>
      </c>
      <c r="P1596" s="39" t="s">
        <v>38</v>
      </c>
    </row>
    <row r="1597" spans="1:16" x14ac:dyDescent="0.25">
      <c r="A1597" s="59">
        <v>41149</v>
      </c>
      <c r="B1597" s="36">
        <v>0.98851851851851846</v>
      </c>
      <c r="C1597" s="33">
        <f t="shared" si="171"/>
        <v>41149.988518518519</v>
      </c>
      <c r="D1597" s="33">
        <f t="shared" si="166"/>
        <v>41149.958333333336</v>
      </c>
      <c r="E1597" s="37">
        <f t="shared" si="167"/>
        <v>23</v>
      </c>
      <c r="F1597" s="33">
        <f t="shared" si="168"/>
        <v>41150</v>
      </c>
      <c r="G1597" s="66" t="s">
        <v>16</v>
      </c>
      <c r="H1597" s="65">
        <f t="shared" si="170"/>
        <v>1</v>
      </c>
      <c r="I1597" s="66">
        <v>7.88</v>
      </c>
      <c r="J1597" s="66">
        <v>44.9</v>
      </c>
      <c r="K1597" s="39">
        <v>1</v>
      </c>
      <c r="L1597" s="39">
        <v>2</v>
      </c>
      <c r="M1597" s="39">
        <f>VLOOKUP(L1597,'Stratification Schemes'!$J$2:$L$3,2,TRUE)</f>
        <v>9.59</v>
      </c>
      <c r="N1597" s="39">
        <f>VLOOKUP(L1597,'Stratification Schemes'!$J$2:$L$3,3,TRUE)</f>
        <v>10.42</v>
      </c>
      <c r="O1597" s="39">
        <f t="shared" si="169"/>
        <v>2</v>
      </c>
      <c r="P1597" s="39" t="s">
        <v>38</v>
      </c>
    </row>
    <row r="1598" spans="1:16" x14ac:dyDescent="0.25">
      <c r="A1598" s="59">
        <v>41150</v>
      </c>
      <c r="B1598" s="2">
        <v>0.61149305555555555</v>
      </c>
      <c r="C1598" s="33">
        <f t="shared" si="171"/>
        <v>41150.611493055556</v>
      </c>
      <c r="D1598" s="33">
        <f t="shared" si="166"/>
        <v>41150.583333333336</v>
      </c>
      <c r="E1598" s="37">
        <f t="shared" si="167"/>
        <v>14</v>
      </c>
      <c r="F1598" s="33">
        <f t="shared" si="168"/>
        <v>41150.625</v>
      </c>
      <c r="G1598" s="66" t="s">
        <v>16</v>
      </c>
      <c r="H1598" s="65">
        <f t="shared" si="170"/>
        <v>1</v>
      </c>
      <c r="I1598" s="66">
        <v>3.89</v>
      </c>
      <c r="J1598" s="66">
        <v>82.3</v>
      </c>
      <c r="K1598" s="39">
        <v>1</v>
      </c>
      <c r="L1598" s="39">
        <v>2</v>
      </c>
      <c r="M1598" s="39">
        <f>VLOOKUP(L1598,'Stratification Schemes'!$J$2:$L$3,2,TRUE)</f>
        <v>9.59</v>
      </c>
      <c r="N1598" s="39">
        <f>VLOOKUP(L1598,'Stratification Schemes'!$J$2:$L$3,3,TRUE)</f>
        <v>10.42</v>
      </c>
      <c r="O1598" s="39">
        <f t="shared" si="169"/>
        <v>2</v>
      </c>
      <c r="P1598" s="39" t="s">
        <v>38</v>
      </c>
    </row>
    <row r="1599" spans="1:16" x14ac:dyDescent="0.25">
      <c r="A1599" s="59">
        <v>41150</v>
      </c>
      <c r="B1599" s="2">
        <v>0.6272685185185185</v>
      </c>
      <c r="C1599" s="33">
        <f t="shared" si="171"/>
        <v>41150.627268518518</v>
      </c>
      <c r="D1599" s="33">
        <f t="shared" si="166"/>
        <v>41150.625</v>
      </c>
      <c r="E1599" s="37">
        <f t="shared" si="167"/>
        <v>15</v>
      </c>
      <c r="F1599" s="33">
        <f t="shared" si="168"/>
        <v>41150.625</v>
      </c>
      <c r="G1599" s="66" t="s">
        <v>16</v>
      </c>
      <c r="H1599" s="65">
        <f t="shared" si="170"/>
        <v>1</v>
      </c>
      <c r="I1599" s="66">
        <v>3.79</v>
      </c>
      <c r="J1599" s="66">
        <v>60.6</v>
      </c>
      <c r="K1599" s="39">
        <v>1</v>
      </c>
      <c r="L1599" s="39">
        <v>2</v>
      </c>
      <c r="M1599" s="39">
        <f>VLOOKUP(L1599,'Stratification Schemes'!$J$2:$L$3,2,TRUE)</f>
        <v>9.59</v>
      </c>
      <c r="N1599" s="39">
        <f>VLOOKUP(L1599,'Stratification Schemes'!$J$2:$L$3,3,TRUE)</f>
        <v>10.42</v>
      </c>
      <c r="O1599" s="39">
        <f t="shared" si="169"/>
        <v>2</v>
      </c>
      <c r="P1599" s="39" t="s">
        <v>38</v>
      </c>
    </row>
    <row r="1600" spans="1:16" x14ac:dyDescent="0.25">
      <c r="A1600" s="59">
        <v>41150</v>
      </c>
      <c r="B1600" s="2">
        <v>0.63245370370370368</v>
      </c>
      <c r="C1600" s="33">
        <f t="shared" si="171"/>
        <v>41150.632453703707</v>
      </c>
      <c r="D1600" s="33">
        <f t="shared" si="166"/>
        <v>41150.625</v>
      </c>
      <c r="E1600" s="37">
        <f t="shared" si="167"/>
        <v>15</v>
      </c>
      <c r="F1600" s="33">
        <f t="shared" si="168"/>
        <v>41150.625</v>
      </c>
      <c r="G1600" s="66" t="s">
        <v>16</v>
      </c>
      <c r="H1600" s="65">
        <f t="shared" si="170"/>
        <v>1</v>
      </c>
      <c r="I1600" s="66">
        <v>2.77</v>
      </c>
      <c r="J1600" s="66">
        <v>69.099999999999994</v>
      </c>
      <c r="K1600" s="39">
        <v>1</v>
      </c>
      <c r="L1600" s="39">
        <v>2</v>
      </c>
      <c r="M1600" s="39">
        <f>VLOOKUP(L1600,'Stratification Schemes'!$J$2:$L$3,2,TRUE)</f>
        <v>9.59</v>
      </c>
      <c r="N1600" s="39">
        <f>VLOOKUP(L1600,'Stratification Schemes'!$J$2:$L$3,3,TRUE)</f>
        <v>10.42</v>
      </c>
      <c r="O1600" s="39">
        <f t="shared" si="169"/>
        <v>2</v>
      </c>
      <c r="P1600" s="39" t="s">
        <v>38</v>
      </c>
    </row>
    <row r="1601" spans="1:16" x14ac:dyDescent="0.25">
      <c r="A1601" s="59">
        <v>41150</v>
      </c>
      <c r="B1601" s="2">
        <v>0.73336805555555562</v>
      </c>
      <c r="C1601" s="33">
        <f t="shared" si="171"/>
        <v>41150.733368055553</v>
      </c>
      <c r="D1601" s="33">
        <f t="shared" si="166"/>
        <v>41150.708333333336</v>
      </c>
      <c r="E1601" s="37">
        <f t="shared" si="167"/>
        <v>17</v>
      </c>
      <c r="F1601" s="33">
        <f t="shared" si="168"/>
        <v>41150.75</v>
      </c>
      <c r="G1601" s="66" t="s">
        <v>16</v>
      </c>
      <c r="H1601" s="65">
        <f t="shared" si="170"/>
        <v>1</v>
      </c>
      <c r="I1601" s="66">
        <v>4.55</v>
      </c>
      <c r="J1601" s="66">
        <v>59.3</v>
      </c>
      <c r="K1601" s="39">
        <v>1</v>
      </c>
      <c r="L1601" s="39">
        <v>2</v>
      </c>
      <c r="M1601" s="39">
        <f>VLOOKUP(L1601,'Stratification Schemes'!$J$2:$L$3,2,TRUE)</f>
        <v>9.59</v>
      </c>
      <c r="N1601" s="39">
        <f>VLOOKUP(L1601,'Stratification Schemes'!$J$2:$L$3,3,TRUE)</f>
        <v>10.42</v>
      </c>
      <c r="O1601" s="39">
        <f t="shared" si="169"/>
        <v>2</v>
      </c>
      <c r="P1601" s="39" t="s">
        <v>38</v>
      </c>
    </row>
    <row r="1602" spans="1:16" x14ac:dyDescent="0.25">
      <c r="A1602" s="59">
        <v>41150</v>
      </c>
      <c r="B1602" s="2">
        <v>0.7378703703703704</v>
      </c>
      <c r="C1602" s="33">
        <f t="shared" si="171"/>
        <v>41150.737870370373</v>
      </c>
      <c r="D1602" s="33">
        <f t="shared" ref="D1602:D1647" si="172">A1602+(1/24)*E1602</f>
        <v>41150.708333333336</v>
      </c>
      <c r="E1602" s="37">
        <f t="shared" ref="E1602:E1647" si="173">VALUE(TEXT(C1602,"hh"))</f>
        <v>17</v>
      </c>
      <c r="F1602" s="33">
        <f t="shared" ref="F1602:F1647" si="174">MROUND(C1602,0.125)</f>
        <v>41150.75</v>
      </c>
      <c r="G1602" s="66" t="s">
        <v>16</v>
      </c>
      <c r="H1602" s="65">
        <f t="shared" si="170"/>
        <v>1</v>
      </c>
      <c r="I1602" s="66">
        <v>1.46</v>
      </c>
      <c r="J1602" s="66">
        <v>52.1</v>
      </c>
      <c r="K1602" s="39">
        <v>1</v>
      </c>
      <c r="L1602" s="39">
        <v>2</v>
      </c>
      <c r="M1602" s="39">
        <f>VLOOKUP(L1602,'Stratification Schemes'!$J$2:$L$3,2,TRUE)</f>
        <v>9.59</v>
      </c>
      <c r="N1602" s="39">
        <f>VLOOKUP(L1602,'Stratification Schemes'!$J$2:$L$3,3,TRUE)</f>
        <v>10.42</v>
      </c>
      <c r="O1602" s="39">
        <f t="shared" ref="O1602:O1647" si="175">IF(AND(I1602&gt;M1602,I1602&lt;N1602),1*H1602,2*H1602)</f>
        <v>2</v>
      </c>
      <c r="P1602" s="39" t="s">
        <v>38</v>
      </c>
    </row>
    <row r="1603" spans="1:16" x14ac:dyDescent="0.25">
      <c r="A1603" s="59">
        <v>41150</v>
      </c>
      <c r="B1603" s="2">
        <v>0.81891203703703708</v>
      </c>
      <c r="C1603" s="33">
        <f t="shared" si="171"/>
        <v>41150.818912037037</v>
      </c>
      <c r="D1603" s="33">
        <f t="shared" si="172"/>
        <v>41150.791666666664</v>
      </c>
      <c r="E1603" s="37">
        <f t="shared" si="173"/>
        <v>19</v>
      </c>
      <c r="F1603" s="33">
        <f t="shared" si="174"/>
        <v>41150.875</v>
      </c>
      <c r="G1603" s="66" t="s">
        <v>16</v>
      </c>
      <c r="H1603" s="65">
        <f t="shared" ref="H1603:H1647" si="176">IF(G1603="Up", 1, -1)</f>
        <v>1</v>
      </c>
      <c r="I1603" s="66">
        <v>2.97</v>
      </c>
      <c r="J1603" s="66">
        <v>66.400000000000006</v>
      </c>
      <c r="K1603" s="39">
        <v>1</v>
      </c>
      <c r="L1603" s="39">
        <v>2</v>
      </c>
      <c r="M1603" s="39">
        <f>VLOOKUP(L1603,'Stratification Schemes'!$J$2:$L$3,2,TRUE)</f>
        <v>9.59</v>
      </c>
      <c r="N1603" s="39">
        <f>VLOOKUP(L1603,'Stratification Schemes'!$J$2:$L$3,3,TRUE)</f>
        <v>10.42</v>
      </c>
      <c r="O1603" s="39">
        <f t="shared" si="175"/>
        <v>2</v>
      </c>
      <c r="P1603" s="39" t="s">
        <v>38</v>
      </c>
    </row>
    <row r="1604" spans="1:16" x14ac:dyDescent="0.25">
      <c r="A1604" s="59">
        <v>41150</v>
      </c>
      <c r="B1604" s="2">
        <v>0.83711805555555552</v>
      </c>
      <c r="C1604" s="33">
        <f t="shared" si="171"/>
        <v>41150.837118055555</v>
      </c>
      <c r="D1604" s="33">
        <f t="shared" si="172"/>
        <v>41150.833333333336</v>
      </c>
      <c r="E1604" s="37">
        <f t="shared" si="173"/>
        <v>20</v>
      </c>
      <c r="F1604" s="33">
        <f t="shared" si="174"/>
        <v>41150.875</v>
      </c>
      <c r="G1604" s="66" t="s">
        <v>16</v>
      </c>
      <c r="H1604" s="65">
        <f t="shared" si="176"/>
        <v>1</v>
      </c>
      <c r="I1604" s="66">
        <v>2.71</v>
      </c>
      <c r="J1604" s="66">
        <v>75.2</v>
      </c>
      <c r="K1604" s="39">
        <v>1</v>
      </c>
      <c r="L1604" s="39">
        <v>2</v>
      </c>
      <c r="M1604" s="39">
        <f>VLOOKUP(L1604,'Stratification Schemes'!$J$2:$L$3,2,TRUE)</f>
        <v>9.59</v>
      </c>
      <c r="N1604" s="39">
        <f>VLOOKUP(L1604,'Stratification Schemes'!$J$2:$L$3,3,TRUE)</f>
        <v>10.42</v>
      </c>
      <c r="O1604" s="39">
        <f t="shared" si="175"/>
        <v>2</v>
      </c>
      <c r="P1604" s="39" t="s">
        <v>38</v>
      </c>
    </row>
    <row r="1605" spans="1:16" x14ac:dyDescent="0.25">
      <c r="A1605" s="59">
        <v>41150</v>
      </c>
      <c r="B1605" s="2">
        <v>0.8421412037037036</v>
      </c>
      <c r="C1605" s="33">
        <f t="shared" si="171"/>
        <v>41150.842141203706</v>
      </c>
      <c r="D1605" s="33">
        <f t="shared" si="172"/>
        <v>41150.833333333336</v>
      </c>
      <c r="E1605" s="37">
        <f t="shared" si="173"/>
        <v>20</v>
      </c>
      <c r="F1605" s="33">
        <f t="shared" si="174"/>
        <v>41150.875</v>
      </c>
      <c r="G1605" s="66" t="s">
        <v>16</v>
      </c>
      <c r="H1605" s="65">
        <f t="shared" si="176"/>
        <v>1</v>
      </c>
      <c r="I1605" s="66">
        <v>1.53</v>
      </c>
      <c r="J1605" s="66">
        <v>78.900000000000006</v>
      </c>
      <c r="K1605" s="39">
        <v>1</v>
      </c>
      <c r="L1605" s="39">
        <v>2</v>
      </c>
      <c r="M1605" s="39">
        <f>VLOOKUP(L1605,'Stratification Schemes'!$J$2:$L$3,2,TRUE)</f>
        <v>9.59</v>
      </c>
      <c r="N1605" s="39">
        <f>VLOOKUP(L1605,'Stratification Schemes'!$J$2:$L$3,3,TRUE)</f>
        <v>10.42</v>
      </c>
      <c r="O1605" s="39">
        <f t="shared" si="175"/>
        <v>2</v>
      </c>
      <c r="P1605" s="39" t="s">
        <v>38</v>
      </c>
    </row>
    <row r="1606" spans="1:16" x14ac:dyDescent="0.25">
      <c r="A1606" s="59">
        <v>41150</v>
      </c>
      <c r="B1606" s="2">
        <v>0.88401620370370371</v>
      </c>
      <c r="C1606" s="33">
        <f t="shared" si="171"/>
        <v>41150.884016203701</v>
      </c>
      <c r="D1606" s="33">
        <f t="shared" si="172"/>
        <v>41150.875</v>
      </c>
      <c r="E1606" s="37">
        <f t="shared" si="173"/>
        <v>21</v>
      </c>
      <c r="F1606" s="33">
        <f t="shared" si="174"/>
        <v>41150.875</v>
      </c>
      <c r="G1606" s="66" t="s">
        <v>16</v>
      </c>
      <c r="H1606" s="65">
        <f t="shared" si="176"/>
        <v>1</v>
      </c>
      <c r="I1606" s="66">
        <v>2.5299999999999998</v>
      </c>
      <c r="J1606" s="66">
        <v>70.7</v>
      </c>
      <c r="K1606" s="39">
        <v>1</v>
      </c>
      <c r="L1606" s="39">
        <v>2</v>
      </c>
      <c r="M1606" s="39">
        <f>VLOOKUP(L1606,'Stratification Schemes'!$J$2:$L$3,2,TRUE)</f>
        <v>9.59</v>
      </c>
      <c r="N1606" s="39">
        <f>VLOOKUP(L1606,'Stratification Schemes'!$J$2:$L$3,3,TRUE)</f>
        <v>10.42</v>
      </c>
      <c r="O1606" s="39">
        <f t="shared" si="175"/>
        <v>2</v>
      </c>
      <c r="P1606" s="39" t="s">
        <v>38</v>
      </c>
    </row>
    <row r="1607" spans="1:16" x14ac:dyDescent="0.25">
      <c r="A1607" s="59">
        <v>41150</v>
      </c>
      <c r="B1607" s="2">
        <v>0.92392361111111121</v>
      </c>
      <c r="C1607" s="33">
        <f t="shared" si="171"/>
        <v>41150.92392361111</v>
      </c>
      <c r="D1607" s="33">
        <f t="shared" si="172"/>
        <v>41150.916666666664</v>
      </c>
      <c r="E1607" s="37">
        <f t="shared" si="173"/>
        <v>22</v>
      </c>
      <c r="F1607" s="33">
        <f t="shared" si="174"/>
        <v>41150.875</v>
      </c>
      <c r="G1607" s="66" t="s">
        <v>16</v>
      </c>
      <c r="H1607" s="65">
        <f t="shared" si="176"/>
        <v>1</v>
      </c>
      <c r="I1607" s="66">
        <v>2.97</v>
      </c>
      <c r="J1607" s="66">
        <v>76</v>
      </c>
      <c r="K1607" s="39">
        <v>1</v>
      </c>
      <c r="L1607" s="39">
        <v>2</v>
      </c>
      <c r="M1607" s="39">
        <f>VLOOKUP(L1607,'Stratification Schemes'!$J$2:$L$3,2,TRUE)</f>
        <v>9.59</v>
      </c>
      <c r="N1607" s="39">
        <f>VLOOKUP(L1607,'Stratification Schemes'!$J$2:$L$3,3,TRUE)</f>
        <v>10.42</v>
      </c>
      <c r="O1607" s="39">
        <f t="shared" si="175"/>
        <v>2</v>
      </c>
      <c r="P1607" s="39" t="s">
        <v>38</v>
      </c>
    </row>
    <row r="1608" spans="1:16" x14ac:dyDescent="0.25">
      <c r="A1608" s="59">
        <v>41150</v>
      </c>
      <c r="B1608" s="2">
        <v>0.9377199074074074</v>
      </c>
      <c r="C1608" s="33">
        <f t="shared" si="171"/>
        <v>41150.937719907408</v>
      </c>
      <c r="D1608" s="33">
        <f t="shared" si="172"/>
        <v>41150.916666666664</v>
      </c>
      <c r="E1608" s="37">
        <f t="shared" si="173"/>
        <v>22</v>
      </c>
      <c r="F1608" s="33">
        <f t="shared" si="174"/>
        <v>41151</v>
      </c>
      <c r="G1608" s="66" t="s">
        <v>16</v>
      </c>
      <c r="H1608" s="65">
        <f t="shared" si="176"/>
        <v>1</v>
      </c>
      <c r="I1608" s="66">
        <v>5.28</v>
      </c>
      <c r="J1608" s="66">
        <v>68.400000000000006</v>
      </c>
      <c r="K1608" s="39">
        <v>1</v>
      </c>
      <c r="L1608" s="39">
        <v>2</v>
      </c>
      <c r="M1608" s="39">
        <f>VLOOKUP(L1608,'Stratification Schemes'!$J$2:$L$3,2,TRUE)</f>
        <v>9.59</v>
      </c>
      <c r="N1608" s="39">
        <f>VLOOKUP(L1608,'Stratification Schemes'!$J$2:$L$3,3,TRUE)</f>
        <v>10.42</v>
      </c>
      <c r="O1608" s="39">
        <f t="shared" si="175"/>
        <v>2</v>
      </c>
      <c r="P1608" s="39" t="s">
        <v>38</v>
      </c>
    </row>
    <row r="1609" spans="1:16" x14ac:dyDescent="0.25">
      <c r="A1609" s="59">
        <v>41150</v>
      </c>
      <c r="B1609" s="2">
        <v>0.9418171296296296</v>
      </c>
      <c r="C1609" s="33">
        <f t="shared" si="171"/>
        <v>41150.941817129627</v>
      </c>
      <c r="D1609" s="33">
        <f t="shared" si="172"/>
        <v>41150.916666666664</v>
      </c>
      <c r="E1609" s="37">
        <f t="shared" si="173"/>
        <v>22</v>
      </c>
      <c r="F1609" s="33">
        <f t="shared" si="174"/>
        <v>41151</v>
      </c>
      <c r="G1609" s="66" t="s">
        <v>16</v>
      </c>
      <c r="H1609" s="65">
        <f t="shared" si="176"/>
        <v>1</v>
      </c>
      <c r="I1609" s="66">
        <v>4.3</v>
      </c>
      <c r="J1609" s="66">
        <v>89.7</v>
      </c>
      <c r="K1609" s="39">
        <v>1</v>
      </c>
      <c r="L1609" s="39">
        <v>2</v>
      </c>
      <c r="M1609" s="39">
        <f>VLOOKUP(L1609,'Stratification Schemes'!$J$2:$L$3,2,TRUE)</f>
        <v>9.59</v>
      </c>
      <c r="N1609" s="39">
        <f>VLOOKUP(L1609,'Stratification Schemes'!$J$2:$L$3,3,TRUE)</f>
        <v>10.42</v>
      </c>
      <c r="O1609" s="39">
        <f t="shared" si="175"/>
        <v>2</v>
      </c>
      <c r="P1609" s="39" t="s">
        <v>38</v>
      </c>
    </row>
    <row r="1610" spans="1:16" x14ac:dyDescent="0.25">
      <c r="A1610" s="59">
        <v>41150</v>
      </c>
      <c r="B1610" s="2">
        <v>0.94378472222222232</v>
      </c>
      <c r="C1610" s="33">
        <f t="shared" si="171"/>
        <v>41150.943784722222</v>
      </c>
      <c r="D1610" s="33">
        <f t="shared" si="172"/>
        <v>41150.916666666664</v>
      </c>
      <c r="E1610" s="37">
        <f t="shared" si="173"/>
        <v>22</v>
      </c>
      <c r="F1610" s="33">
        <f t="shared" si="174"/>
        <v>41151</v>
      </c>
      <c r="G1610" s="66" t="s">
        <v>16</v>
      </c>
      <c r="H1610" s="65">
        <f t="shared" si="176"/>
        <v>1</v>
      </c>
      <c r="I1610" s="66">
        <v>5.68</v>
      </c>
      <c r="J1610" s="66">
        <v>64.7</v>
      </c>
      <c r="K1610" s="39">
        <v>1</v>
      </c>
      <c r="L1610" s="39">
        <v>2</v>
      </c>
      <c r="M1610" s="39">
        <f>VLOOKUP(L1610,'Stratification Schemes'!$J$2:$L$3,2,TRUE)</f>
        <v>9.59</v>
      </c>
      <c r="N1610" s="39">
        <f>VLOOKUP(L1610,'Stratification Schemes'!$J$2:$L$3,3,TRUE)</f>
        <v>10.42</v>
      </c>
      <c r="O1610" s="39">
        <f t="shared" si="175"/>
        <v>2</v>
      </c>
      <c r="P1610" s="39" t="s">
        <v>38</v>
      </c>
    </row>
    <row r="1611" spans="1:16" x14ac:dyDescent="0.25">
      <c r="A1611" s="59">
        <v>41151</v>
      </c>
      <c r="B1611" s="2">
        <v>0.35694444444444445</v>
      </c>
      <c r="C1611" s="33">
        <f t="shared" si="171"/>
        <v>41151.356944444444</v>
      </c>
      <c r="D1611" s="33">
        <f t="shared" si="172"/>
        <v>41151.333333333336</v>
      </c>
      <c r="E1611" s="37">
        <f t="shared" si="173"/>
        <v>8</v>
      </c>
      <c r="F1611" s="33">
        <f t="shared" si="174"/>
        <v>41151.375</v>
      </c>
      <c r="G1611" s="66" t="s">
        <v>16</v>
      </c>
      <c r="H1611" s="65">
        <f t="shared" si="176"/>
        <v>1</v>
      </c>
      <c r="I1611" s="66">
        <v>1.74</v>
      </c>
      <c r="J1611" s="66">
        <v>152.6</v>
      </c>
      <c r="K1611" s="39">
        <v>1</v>
      </c>
      <c r="L1611" s="39">
        <v>2</v>
      </c>
      <c r="M1611" s="39">
        <f>VLOOKUP(L1611,'Stratification Schemes'!$J$2:$L$3,2,TRUE)</f>
        <v>9.59</v>
      </c>
      <c r="N1611" s="39">
        <f>VLOOKUP(L1611,'Stratification Schemes'!$J$2:$L$3,3,TRUE)</f>
        <v>10.42</v>
      </c>
      <c r="O1611" s="39">
        <f t="shared" si="175"/>
        <v>2</v>
      </c>
      <c r="P1611" s="39" t="s">
        <v>38</v>
      </c>
    </row>
    <row r="1612" spans="1:16" x14ac:dyDescent="0.25">
      <c r="A1612" s="59">
        <v>41151</v>
      </c>
      <c r="B1612" s="2">
        <v>0.56684027777777779</v>
      </c>
      <c r="C1612" s="33">
        <f t="shared" si="171"/>
        <v>41151.566840277781</v>
      </c>
      <c r="D1612" s="33">
        <f t="shared" si="172"/>
        <v>41151.541666666664</v>
      </c>
      <c r="E1612" s="37">
        <f t="shared" si="173"/>
        <v>13</v>
      </c>
      <c r="F1612" s="33">
        <f t="shared" si="174"/>
        <v>41151.625</v>
      </c>
      <c r="G1612" s="66" t="s">
        <v>16</v>
      </c>
      <c r="H1612" s="65">
        <f t="shared" si="176"/>
        <v>1</v>
      </c>
      <c r="I1612" s="66">
        <v>4.96</v>
      </c>
      <c r="J1612" s="66">
        <v>58.6</v>
      </c>
      <c r="K1612" s="39">
        <v>1</v>
      </c>
      <c r="L1612" s="39">
        <v>2</v>
      </c>
      <c r="M1612" s="39">
        <f>VLOOKUP(L1612,'Stratification Schemes'!$J$2:$L$3,2,TRUE)</f>
        <v>9.59</v>
      </c>
      <c r="N1612" s="39">
        <f>VLOOKUP(L1612,'Stratification Schemes'!$J$2:$L$3,3,TRUE)</f>
        <v>10.42</v>
      </c>
      <c r="O1612" s="39">
        <f t="shared" si="175"/>
        <v>2</v>
      </c>
      <c r="P1612" s="39" t="s">
        <v>38</v>
      </c>
    </row>
    <row r="1613" spans="1:16" x14ac:dyDescent="0.25">
      <c r="A1613" s="59">
        <v>41151</v>
      </c>
      <c r="B1613" s="2">
        <v>0.56841435185185185</v>
      </c>
      <c r="C1613" s="33">
        <f t="shared" si="171"/>
        <v>41151.568414351852</v>
      </c>
      <c r="D1613" s="33">
        <f t="shared" si="172"/>
        <v>41151.541666666664</v>
      </c>
      <c r="E1613" s="37">
        <f t="shared" si="173"/>
        <v>13</v>
      </c>
      <c r="F1613" s="33">
        <f t="shared" si="174"/>
        <v>41151.625</v>
      </c>
      <c r="G1613" s="66" t="s">
        <v>16</v>
      </c>
      <c r="H1613" s="65">
        <f t="shared" si="176"/>
        <v>1</v>
      </c>
      <c r="I1613" s="66">
        <v>1.83</v>
      </c>
      <c r="J1613" s="66">
        <v>84.4</v>
      </c>
      <c r="K1613" s="39">
        <v>1</v>
      </c>
      <c r="L1613" s="39">
        <v>2</v>
      </c>
      <c r="M1613" s="39">
        <f>VLOOKUP(L1613,'Stratification Schemes'!$J$2:$L$3,2,TRUE)</f>
        <v>9.59</v>
      </c>
      <c r="N1613" s="39">
        <f>VLOOKUP(L1613,'Stratification Schemes'!$J$2:$L$3,3,TRUE)</f>
        <v>10.42</v>
      </c>
      <c r="O1613" s="39">
        <f t="shared" si="175"/>
        <v>2</v>
      </c>
      <c r="P1613" s="39" t="s">
        <v>38</v>
      </c>
    </row>
    <row r="1614" spans="1:16" x14ac:dyDescent="0.25">
      <c r="A1614" s="59">
        <v>41151</v>
      </c>
      <c r="B1614" s="2">
        <v>0.85637731481481483</v>
      </c>
      <c r="C1614" s="33">
        <f t="shared" si="171"/>
        <v>41151.856377314813</v>
      </c>
      <c r="D1614" s="33">
        <f t="shared" si="172"/>
        <v>41151.833333333336</v>
      </c>
      <c r="E1614" s="37">
        <f t="shared" si="173"/>
        <v>20</v>
      </c>
      <c r="F1614" s="33">
        <f t="shared" si="174"/>
        <v>41151.875</v>
      </c>
      <c r="G1614" s="66" t="s">
        <v>16</v>
      </c>
      <c r="H1614" s="65">
        <f t="shared" si="176"/>
        <v>1</v>
      </c>
      <c r="I1614" s="66">
        <v>2.79</v>
      </c>
      <c r="J1614" s="66">
        <v>68.3</v>
      </c>
      <c r="K1614" s="39">
        <v>1</v>
      </c>
      <c r="L1614" s="39">
        <v>2</v>
      </c>
      <c r="M1614" s="39">
        <f>VLOOKUP(L1614,'Stratification Schemes'!$J$2:$L$3,2,TRUE)</f>
        <v>9.59</v>
      </c>
      <c r="N1614" s="39">
        <f>VLOOKUP(L1614,'Stratification Schemes'!$J$2:$L$3,3,TRUE)</f>
        <v>10.42</v>
      </c>
      <c r="O1614" s="39">
        <f t="shared" si="175"/>
        <v>2</v>
      </c>
      <c r="P1614" s="39" t="s">
        <v>38</v>
      </c>
    </row>
    <row r="1615" spans="1:16" x14ac:dyDescent="0.25">
      <c r="A1615" s="59">
        <v>41151</v>
      </c>
      <c r="B1615" s="2">
        <v>0.92136574074074085</v>
      </c>
      <c r="C1615" s="33">
        <f t="shared" si="171"/>
        <v>41151.921365740738</v>
      </c>
      <c r="D1615" s="33">
        <f t="shared" si="172"/>
        <v>41151.916666666664</v>
      </c>
      <c r="E1615" s="37">
        <f t="shared" si="173"/>
        <v>22</v>
      </c>
      <c r="F1615" s="33">
        <f t="shared" si="174"/>
        <v>41151.875</v>
      </c>
      <c r="G1615" s="66" t="s">
        <v>16</v>
      </c>
      <c r="H1615" s="65">
        <f t="shared" si="176"/>
        <v>1</v>
      </c>
      <c r="I1615" s="66">
        <v>3.04</v>
      </c>
      <c r="J1615" s="66">
        <v>64.599999999999994</v>
      </c>
      <c r="K1615" s="39">
        <v>1</v>
      </c>
      <c r="L1615" s="39">
        <v>2</v>
      </c>
      <c r="M1615" s="39">
        <f>VLOOKUP(L1615,'Stratification Schemes'!$J$2:$L$3,2,TRUE)</f>
        <v>9.59</v>
      </c>
      <c r="N1615" s="39">
        <f>VLOOKUP(L1615,'Stratification Schemes'!$J$2:$L$3,3,TRUE)</f>
        <v>10.42</v>
      </c>
      <c r="O1615" s="39">
        <f t="shared" si="175"/>
        <v>2</v>
      </c>
      <c r="P1615" s="39" t="s">
        <v>38</v>
      </c>
    </row>
    <row r="1616" spans="1:16" x14ac:dyDescent="0.25">
      <c r="A1616" s="59">
        <v>41151</v>
      </c>
      <c r="B1616" s="2">
        <v>0.9651967592592593</v>
      </c>
      <c r="C1616" s="33">
        <f t="shared" si="171"/>
        <v>41151.965196759258</v>
      </c>
      <c r="D1616" s="33">
        <f t="shared" si="172"/>
        <v>41151.958333333336</v>
      </c>
      <c r="E1616" s="37">
        <f t="shared" si="173"/>
        <v>23</v>
      </c>
      <c r="F1616" s="33">
        <f t="shared" si="174"/>
        <v>41152</v>
      </c>
      <c r="G1616" s="66" t="s">
        <v>16</v>
      </c>
      <c r="H1616" s="65">
        <f t="shared" si="176"/>
        <v>1</v>
      </c>
      <c r="I1616" s="66">
        <v>6.05</v>
      </c>
      <c r="J1616" s="66">
        <v>64.8</v>
      </c>
      <c r="K1616" s="39">
        <v>1</v>
      </c>
      <c r="L1616" s="39">
        <v>2</v>
      </c>
      <c r="M1616" s="39">
        <f>VLOOKUP(L1616,'Stratification Schemes'!$J$2:$L$3,2,TRUE)</f>
        <v>9.59</v>
      </c>
      <c r="N1616" s="39">
        <f>VLOOKUP(L1616,'Stratification Schemes'!$J$2:$L$3,3,TRUE)</f>
        <v>10.42</v>
      </c>
      <c r="O1616" s="39">
        <f t="shared" si="175"/>
        <v>2</v>
      </c>
      <c r="P1616" s="39" t="s">
        <v>38</v>
      </c>
    </row>
    <row r="1617" spans="1:16" x14ac:dyDescent="0.25">
      <c r="A1617" s="59">
        <v>41152</v>
      </c>
      <c r="B1617" s="2">
        <v>0.67142361111111104</v>
      </c>
      <c r="C1617" s="33">
        <f t="shared" si="171"/>
        <v>41152.671423611115</v>
      </c>
      <c r="D1617" s="33">
        <f t="shared" si="172"/>
        <v>41152.666666666664</v>
      </c>
      <c r="E1617" s="37">
        <f t="shared" si="173"/>
        <v>16</v>
      </c>
      <c r="F1617" s="33">
        <f t="shared" si="174"/>
        <v>41152.625</v>
      </c>
      <c r="G1617" s="66" t="s">
        <v>16</v>
      </c>
      <c r="H1617" s="65">
        <f t="shared" si="176"/>
        <v>1</v>
      </c>
      <c r="I1617" s="66">
        <v>2.58</v>
      </c>
      <c r="J1617" s="66">
        <v>61.3</v>
      </c>
      <c r="K1617" s="39">
        <v>1</v>
      </c>
      <c r="L1617" s="39">
        <v>2</v>
      </c>
      <c r="M1617" s="39">
        <f>VLOOKUP(L1617,'Stratification Schemes'!$J$2:$L$3,2,TRUE)</f>
        <v>9.59</v>
      </c>
      <c r="N1617" s="39">
        <f>VLOOKUP(L1617,'Stratification Schemes'!$J$2:$L$3,3,TRUE)</f>
        <v>10.42</v>
      </c>
      <c r="O1617" s="39">
        <f t="shared" si="175"/>
        <v>2</v>
      </c>
      <c r="P1617" s="39" t="s">
        <v>38</v>
      </c>
    </row>
    <row r="1618" spans="1:16" x14ac:dyDescent="0.25">
      <c r="A1618" s="59">
        <v>41152</v>
      </c>
      <c r="B1618" s="2">
        <v>0.67519675925925926</v>
      </c>
      <c r="C1618" s="33">
        <f t="shared" si="171"/>
        <v>41152.675196759257</v>
      </c>
      <c r="D1618" s="33">
        <f t="shared" si="172"/>
        <v>41152.666666666664</v>
      </c>
      <c r="E1618" s="37">
        <f t="shared" si="173"/>
        <v>16</v>
      </c>
      <c r="F1618" s="33">
        <f t="shared" si="174"/>
        <v>41152.625</v>
      </c>
      <c r="G1618" s="66" t="s">
        <v>16</v>
      </c>
      <c r="H1618" s="65">
        <f t="shared" si="176"/>
        <v>1</v>
      </c>
      <c r="I1618" s="66">
        <v>2.5299999999999998</v>
      </c>
      <c r="J1618" s="66">
        <v>62.6</v>
      </c>
      <c r="K1618" s="39">
        <v>1</v>
      </c>
      <c r="L1618" s="39">
        <v>2</v>
      </c>
      <c r="M1618" s="39">
        <f>VLOOKUP(L1618,'Stratification Schemes'!$J$2:$L$3,2,TRUE)</f>
        <v>9.59</v>
      </c>
      <c r="N1618" s="39">
        <f>VLOOKUP(L1618,'Stratification Schemes'!$J$2:$L$3,3,TRUE)</f>
        <v>10.42</v>
      </c>
      <c r="O1618" s="39">
        <f t="shared" si="175"/>
        <v>2</v>
      </c>
      <c r="P1618" s="39" t="s">
        <v>38</v>
      </c>
    </row>
    <row r="1619" spans="1:16" x14ac:dyDescent="0.25">
      <c r="A1619" s="59">
        <v>41152</v>
      </c>
      <c r="B1619" s="2">
        <v>0.96665509259259252</v>
      </c>
      <c r="C1619" s="33">
        <f t="shared" si="171"/>
        <v>41152.96665509259</v>
      </c>
      <c r="D1619" s="33">
        <f t="shared" si="172"/>
        <v>41152.958333333336</v>
      </c>
      <c r="E1619" s="37">
        <f t="shared" si="173"/>
        <v>23</v>
      </c>
      <c r="F1619" s="33">
        <f t="shared" si="174"/>
        <v>41153</v>
      </c>
      <c r="G1619" s="66" t="s">
        <v>16</v>
      </c>
      <c r="H1619" s="65">
        <f t="shared" si="176"/>
        <v>1</v>
      </c>
      <c r="I1619" s="66">
        <v>4.8899999999999997</v>
      </c>
      <c r="J1619" s="66">
        <v>87</v>
      </c>
      <c r="K1619" s="39">
        <v>1</v>
      </c>
      <c r="L1619" s="39">
        <v>2</v>
      </c>
      <c r="M1619" s="39">
        <f>VLOOKUP(L1619,'Stratification Schemes'!$J$2:$L$3,2,TRUE)</f>
        <v>9.59</v>
      </c>
      <c r="N1619" s="39">
        <f>VLOOKUP(L1619,'Stratification Schemes'!$J$2:$L$3,3,TRUE)</f>
        <v>10.42</v>
      </c>
      <c r="O1619" s="39">
        <f t="shared" si="175"/>
        <v>2</v>
      </c>
      <c r="P1619" s="39" t="s">
        <v>38</v>
      </c>
    </row>
    <row r="1620" spans="1:16" x14ac:dyDescent="0.25">
      <c r="A1620" s="59">
        <v>41153</v>
      </c>
      <c r="B1620" s="2">
        <v>0.56865740740740744</v>
      </c>
      <c r="C1620" s="33">
        <f t="shared" ref="C1620:C1647" si="177">B1620+A1620</f>
        <v>41153.568657407406</v>
      </c>
      <c r="D1620" s="33">
        <f t="shared" si="172"/>
        <v>41153.541666666664</v>
      </c>
      <c r="E1620" s="37">
        <f t="shared" si="173"/>
        <v>13</v>
      </c>
      <c r="F1620" s="33">
        <f t="shared" si="174"/>
        <v>41153.625</v>
      </c>
      <c r="G1620" s="66" t="s">
        <v>16</v>
      </c>
      <c r="H1620" s="65">
        <f t="shared" si="176"/>
        <v>1</v>
      </c>
      <c r="I1620" s="66">
        <v>3.03</v>
      </c>
      <c r="J1620" s="66">
        <v>72.099999999999994</v>
      </c>
      <c r="K1620" s="39">
        <v>1</v>
      </c>
      <c r="L1620" s="39">
        <v>2</v>
      </c>
      <c r="M1620" s="39">
        <f>VLOOKUP(L1620,'Stratification Schemes'!$J$2:$L$3,2,TRUE)</f>
        <v>9.59</v>
      </c>
      <c r="N1620" s="39">
        <f>VLOOKUP(L1620,'Stratification Schemes'!$J$2:$L$3,3,TRUE)</f>
        <v>10.42</v>
      </c>
      <c r="O1620" s="39">
        <f t="shared" si="175"/>
        <v>2</v>
      </c>
      <c r="P1620" s="39" t="s">
        <v>38</v>
      </c>
    </row>
    <row r="1621" spans="1:16" x14ac:dyDescent="0.25">
      <c r="A1621" s="59">
        <v>41154</v>
      </c>
      <c r="B1621" s="2">
        <v>0.46751157407407407</v>
      </c>
      <c r="C1621" s="33">
        <f t="shared" si="177"/>
        <v>41154.467511574076</v>
      </c>
      <c r="D1621" s="33">
        <f t="shared" si="172"/>
        <v>41154.458333333336</v>
      </c>
      <c r="E1621" s="37">
        <f t="shared" si="173"/>
        <v>11</v>
      </c>
      <c r="F1621" s="33">
        <f t="shared" si="174"/>
        <v>41154.5</v>
      </c>
      <c r="G1621" s="66" t="s">
        <v>16</v>
      </c>
      <c r="H1621" s="65">
        <f t="shared" si="176"/>
        <v>1</v>
      </c>
      <c r="I1621" s="66">
        <v>1.57</v>
      </c>
      <c r="J1621" s="66">
        <v>88.7</v>
      </c>
      <c r="K1621" s="39">
        <v>1</v>
      </c>
      <c r="L1621" s="39">
        <v>2</v>
      </c>
      <c r="M1621" s="39">
        <f>VLOOKUP(L1621,'Stratification Schemes'!$J$2:$L$3,2,TRUE)</f>
        <v>9.59</v>
      </c>
      <c r="N1621" s="39">
        <f>VLOOKUP(L1621,'Stratification Schemes'!$J$2:$L$3,3,TRUE)</f>
        <v>10.42</v>
      </c>
      <c r="O1621" s="39">
        <f t="shared" si="175"/>
        <v>2</v>
      </c>
      <c r="P1621" s="39" t="s">
        <v>38</v>
      </c>
    </row>
    <row r="1622" spans="1:16" x14ac:dyDescent="0.25">
      <c r="A1622" s="59">
        <v>41154</v>
      </c>
      <c r="B1622" s="2">
        <v>0.77728009259259256</v>
      </c>
      <c r="C1622" s="33">
        <f t="shared" si="177"/>
        <v>41154.777280092596</v>
      </c>
      <c r="D1622" s="33">
        <f t="shared" si="172"/>
        <v>41154.75</v>
      </c>
      <c r="E1622" s="37">
        <f t="shared" si="173"/>
        <v>18</v>
      </c>
      <c r="F1622" s="33">
        <f t="shared" si="174"/>
        <v>41154.75</v>
      </c>
      <c r="G1622" s="66" t="s">
        <v>16</v>
      </c>
      <c r="H1622" s="65">
        <f t="shared" si="176"/>
        <v>1</v>
      </c>
      <c r="I1622" s="66">
        <v>1.61</v>
      </c>
      <c r="J1622" s="66">
        <v>82.2</v>
      </c>
      <c r="K1622" s="39">
        <v>1</v>
      </c>
      <c r="L1622" s="39">
        <v>2</v>
      </c>
      <c r="M1622" s="39">
        <f>VLOOKUP(L1622,'Stratification Schemes'!$J$2:$L$3,2,TRUE)</f>
        <v>9.59</v>
      </c>
      <c r="N1622" s="39">
        <f>VLOOKUP(L1622,'Stratification Schemes'!$J$2:$L$3,3,TRUE)</f>
        <v>10.42</v>
      </c>
      <c r="O1622" s="39">
        <f t="shared" si="175"/>
        <v>2</v>
      </c>
      <c r="P1622" s="39" t="s">
        <v>38</v>
      </c>
    </row>
    <row r="1623" spans="1:16" x14ac:dyDescent="0.25">
      <c r="A1623" s="59">
        <v>41154</v>
      </c>
      <c r="B1623" s="2">
        <v>0.85796296296296293</v>
      </c>
      <c r="C1623" s="33">
        <f t="shared" si="177"/>
        <v>41154.85796296296</v>
      </c>
      <c r="D1623" s="33">
        <f t="shared" si="172"/>
        <v>41154.833333333336</v>
      </c>
      <c r="E1623" s="37">
        <f t="shared" si="173"/>
        <v>20</v>
      </c>
      <c r="F1623" s="33">
        <f t="shared" si="174"/>
        <v>41154.875</v>
      </c>
      <c r="G1623" s="66" t="s">
        <v>16</v>
      </c>
      <c r="H1623" s="65">
        <f t="shared" si="176"/>
        <v>1</v>
      </c>
      <c r="I1623" s="66">
        <v>3.99</v>
      </c>
      <c r="J1623" s="66">
        <v>71.7</v>
      </c>
      <c r="K1623" s="39">
        <v>1</v>
      </c>
      <c r="L1623" s="39">
        <v>2</v>
      </c>
      <c r="M1623" s="39">
        <f>VLOOKUP(L1623,'Stratification Schemes'!$J$2:$L$3,2,TRUE)</f>
        <v>9.59</v>
      </c>
      <c r="N1623" s="39">
        <f>VLOOKUP(L1623,'Stratification Schemes'!$J$2:$L$3,3,TRUE)</f>
        <v>10.42</v>
      </c>
      <c r="O1623" s="39">
        <f t="shared" si="175"/>
        <v>2</v>
      </c>
      <c r="P1623" s="39" t="s">
        <v>38</v>
      </c>
    </row>
    <row r="1624" spans="1:16" x14ac:dyDescent="0.25">
      <c r="A1624" s="59">
        <v>41154</v>
      </c>
      <c r="B1624" s="2">
        <v>0.896550925925926</v>
      </c>
      <c r="C1624" s="33">
        <f t="shared" si="177"/>
        <v>41154.896550925929</v>
      </c>
      <c r="D1624" s="33">
        <f t="shared" si="172"/>
        <v>41154.875</v>
      </c>
      <c r="E1624" s="37">
        <f t="shared" si="173"/>
        <v>21</v>
      </c>
      <c r="F1624" s="33">
        <f t="shared" si="174"/>
        <v>41154.875</v>
      </c>
      <c r="G1624" s="66" t="s">
        <v>16</v>
      </c>
      <c r="H1624" s="65">
        <f t="shared" si="176"/>
        <v>1</v>
      </c>
      <c r="I1624" s="66">
        <v>4.3899999999999997</v>
      </c>
      <c r="J1624" s="66">
        <v>64</v>
      </c>
      <c r="K1624" s="39">
        <v>1</v>
      </c>
      <c r="L1624" s="39">
        <v>2</v>
      </c>
      <c r="M1624" s="39">
        <f>VLOOKUP(L1624,'Stratification Schemes'!$J$2:$L$3,2,TRUE)</f>
        <v>9.59</v>
      </c>
      <c r="N1624" s="39">
        <f>VLOOKUP(L1624,'Stratification Schemes'!$J$2:$L$3,3,TRUE)</f>
        <v>10.42</v>
      </c>
      <c r="O1624" s="39">
        <f t="shared" si="175"/>
        <v>2</v>
      </c>
      <c r="P1624" s="39" t="s">
        <v>38</v>
      </c>
    </row>
    <row r="1625" spans="1:16" x14ac:dyDescent="0.25">
      <c r="A1625" s="59">
        <v>41154</v>
      </c>
      <c r="B1625" s="2">
        <v>0.89840277777777777</v>
      </c>
      <c r="C1625" s="33">
        <f t="shared" si="177"/>
        <v>41154.898402777777</v>
      </c>
      <c r="D1625" s="33">
        <f t="shared" si="172"/>
        <v>41154.875</v>
      </c>
      <c r="E1625" s="37">
        <f t="shared" si="173"/>
        <v>21</v>
      </c>
      <c r="F1625" s="33">
        <f t="shared" si="174"/>
        <v>41154.875</v>
      </c>
      <c r="G1625" s="66" t="s">
        <v>16</v>
      </c>
      <c r="H1625" s="65">
        <f t="shared" si="176"/>
        <v>1</v>
      </c>
      <c r="I1625" s="66">
        <v>1.91</v>
      </c>
      <c r="J1625" s="66">
        <v>74.599999999999994</v>
      </c>
      <c r="K1625" s="39">
        <v>1</v>
      </c>
      <c r="L1625" s="39">
        <v>2</v>
      </c>
      <c r="M1625" s="39">
        <f>VLOOKUP(L1625,'Stratification Schemes'!$J$2:$L$3,2,TRUE)</f>
        <v>9.59</v>
      </c>
      <c r="N1625" s="39">
        <f>VLOOKUP(L1625,'Stratification Schemes'!$J$2:$L$3,3,TRUE)</f>
        <v>10.42</v>
      </c>
      <c r="O1625" s="39">
        <f t="shared" si="175"/>
        <v>2</v>
      </c>
      <c r="P1625" s="39" t="s">
        <v>38</v>
      </c>
    </row>
    <row r="1626" spans="1:16" x14ac:dyDescent="0.25">
      <c r="A1626" s="59">
        <v>41155</v>
      </c>
      <c r="B1626" s="2">
        <v>8.9097222222222217E-2</v>
      </c>
      <c r="C1626" s="33">
        <f t="shared" si="177"/>
        <v>41155.089097222219</v>
      </c>
      <c r="D1626" s="33">
        <f t="shared" si="172"/>
        <v>41155.083333333336</v>
      </c>
      <c r="E1626" s="37">
        <f t="shared" si="173"/>
        <v>2</v>
      </c>
      <c r="F1626" s="33">
        <f t="shared" si="174"/>
        <v>41155.125</v>
      </c>
      <c r="G1626" s="66" t="s">
        <v>16</v>
      </c>
      <c r="H1626" s="65">
        <f t="shared" si="176"/>
        <v>1</v>
      </c>
      <c r="I1626" s="66">
        <v>2.11</v>
      </c>
      <c r="J1626" s="66">
        <v>76</v>
      </c>
      <c r="K1626" s="39">
        <v>1</v>
      </c>
      <c r="L1626" s="39">
        <v>2</v>
      </c>
      <c r="M1626" s="39">
        <f>VLOOKUP(L1626,'Stratification Schemes'!$J$2:$L$3,2,TRUE)</f>
        <v>9.59</v>
      </c>
      <c r="N1626" s="39">
        <f>VLOOKUP(L1626,'Stratification Schemes'!$J$2:$L$3,3,TRUE)</f>
        <v>10.42</v>
      </c>
      <c r="O1626" s="39">
        <f t="shared" si="175"/>
        <v>2</v>
      </c>
      <c r="P1626" s="39" t="s">
        <v>38</v>
      </c>
    </row>
    <row r="1627" spans="1:16" x14ac:dyDescent="0.25">
      <c r="A1627" s="59">
        <v>41155</v>
      </c>
      <c r="B1627" s="2">
        <v>0.16766203703703705</v>
      </c>
      <c r="C1627" s="33">
        <f t="shared" si="177"/>
        <v>41155.167662037034</v>
      </c>
      <c r="D1627" s="33">
        <f t="shared" si="172"/>
        <v>41155.166666666664</v>
      </c>
      <c r="E1627" s="37">
        <f t="shared" si="173"/>
        <v>4</v>
      </c>
      <c r="F1627" s="33">
        <f t="shared" si="174"/>
        <v>41155.125</v>
      </c>
      <c r="G1627" s="66" t="s">
        <v>16</v>
      </c>
      <c r="H1627" s="65">
        <f t="shared" si="176"/>
        <v>1</v>
      </c>
      <c r="I1627" s="66">
        <v>3.87</v>
      </c>
      <c r="J1627" s="66">
        <v>67.8</v>
      </c>
      <c r="K1627" s="39">
        <v>1</v>
      </c>
      <c r="L1627" s="39">
        <v>2</v>
      </c>
      <c r="M1627" s="39">
        <f>VLOOKUP(L1627,'Stratification Schemes'!$J$2:$L$3,2,TRUE)</f>
        <v>9.59</v>
      </c>
      <c r="N1627" s="39">
        <f>VLOOKUP(L1627,'Stratification Schemes'!$J$2:$L$3,3,TRUE)</f>
        <v>10.42</v>
      </c>
      <c r="O1627" s="39">
        <f t="shared" si="175"/>
        <v>2</v>
      </c>
      <c r="P1627" s="39" t="s">
        <v>38</v>
      </c>
    </row>
    <row r="1628" spans="1:16" x14ac:dyDescent="0.25">
      <c r="A1628" s="59">
        <v>41155</v>
      </c>
      <c r="B1628" s="2">
        <v>0.40557870370370369</v>
      </c>
      <c r="C1628" s="33">
        <f t="shared" si="177"/>
        <v>41155.405578703707</v>
      </c>
      <c r="D1628" s="33">
        <f t="shared" si="172"/>
        <v>41155.375</v>
      </c>
      <c r="E1628" s="37">
        <f t="shared" si="173"/>
        <v>9</v>
      </c>
      <c r="F1628" s="33">
        <f t="shared" si="174"/>
        <v>41155.375</v>
      </c>
      <c r="G1628" s="66" t="s">
        <v>16</v>
      </c>
      <c r="H1628" s="65">
        <f t="shared" si="176"/>
        <v>1</v>
      </c>
      <c r="I1628" s="66">
        <v>2.1</v>
      </c>
      <c r="J1628" s="66">
        <v>52.7</v>
      </c>
      <c r="K1628" s="39">
        <v>1</v>
      </c>
      <c r="L1628" s="39">
        <v>2</v>
      </c>
      <c r="M1628" s="39">
        <f>VLOOKUP(L1628,'Stratification Schemes'!$J$2:$L$3,2,TRUE)</f>
        <v>9.59</v>
      </c>
      <c r="N1628" s="39">
        <f>VLOOKUP(L1628,'Stratification Schemes'!$J$2:$L$3,3,TRUE)</f>
        <v>10.42</v>
      </c>
      <c r="O1628" s="39">
        <f t="shared" si="175"/>
        <v>2</v>
      </c>
      <c r="P1628" s="39" t="s">
        <v>38</v>
      </c>
    </row>
    <row r="1629" spans="1:16" x14ac:dyDescent="0.25">
      <c r="A1629" s="59">
        <v>41155</v>
      </c>
      <c r="B1629" s="2">
        <v>0.62543981481481481</v>
      </c>
      <c r="C1629" s="33">
        <f t="shared" si="177"/>
        <v>41155.625439814816</v>
      </c>
      <c r="D1629" s="33">
        <f t="shared" si="172"/>
        <v>41155.625</v>
      </c>
      <c r="E1629" s="37">
        <f t="shared" si="173"/>
        <v>15</v>
      </c>
      <c r="F1629" s="33">
        <f t="shared" si="174"/>
        <v>41155.625</v>
      </c>
      <c r="G1629" s="66" t="s">
        <v>16</v>
      </c>
      <c r="H1629" s="65">
        <f t="shared" si="176"/>
        <v>1</v>
      </c>
      <c r="I1629" s="66">
        <v>1.56</v>
      </c>
      <c r="J1629" s="66">
        <v>76.599999999999994</v>
      </c>
      <c r="K1629" s="39">
        <v>1</v>
      </c>
      <c r="L1629" s="39">
        <v>2</v>
      </c>
      <c r="M1629" s="39">
        <f>VLOOKUP(L1629,'Stratification Schemes'!$J$2:$L$3,2,TRUE)</f>
        <v>9.59</v>
      </c>
      <c r="N1629" s="39">
        <f>VLOOKUP(L1629,'Stratification Schemes'!$J$2:$L$3,3,TRUE)</f>
        <v>10.42</v>
      </c>
      <c r="O1629" s="39">
        <f t="shared" si="175"/>
        <v>2</v>
      </c>
      <c r="P1629" s="39" t="s">
        <v>38</v>
      </c>
    </row>
    <row r="1630" spans="1:16" x14ac:dyDescent="0.25">
      <c r="A1630" s="59">
        <v>41156</v>
      </c>
      <c r="B1630" s="2">
        <v>0.40174768518518517</v>
      </c>
      <c r="C1630" s="33">
        <f t="shared" si="177"/>
        <v>41156.401747685188</v>
      </c>
      <c r="D1630" s="33">
        <f t="shared" si="172"/>
        <v>41156.375</v>
      </c>
      <c r="E1630" s="37">
        <f t="shared" si="173"/>
        <v>9</v>
      </c>
      <c r="F1630" s="33">
        <f t="shared" si="174"/>
        <v>41156.375</v>
      </c>
      <c r="G1630" s="66" t="s">
        <v>16</v>
      </c>
      <c r="H1630" s="65">
        <f t="shared" si="176"/>
        <v>1</v>
      </c>
      <c r="I1630" s="66">
        <v>2.0099999999999998</v>
      </c>
      <c r="J1630" s="66">
        <v>74</v>
      </c>
      <c r="K1630" s="39">
        <v>1</v>
      </c>
      <c r="L1630" s="39">
        <v>2</v>
      </c>
      <c r="M1630" s="39">
        <f>VLOOKUP(L1630,'Stratification Schemes'!$J$2:$L$3,2,TRUE)</f>
        <v>9.59</v>
      </c>
      <c r="N1630" s="39">
        <f>VLOOKUP(L1630,'Stratification Schemes'!$J$2:$L$3,3,TRUE)</f>
        <v>10.42</v>
      </c>
      <c r="O1630" s="39">
        <f t="shared" si="175"/>
        <v>2</v>
      </c>
      <c r="P1630" s="39" t="s">
        <v>38</v>
      </c>
    </row>
    <row r="1631" spans="1:16" x14ac:dyDescent="0.25">
      <c r="A1631" s="59">
        <v>41156</v>
      </c>
      <c r="B1631" s="2">
        <v>0.52086805555555549</v>
      </c>
      <c r="C1631" s="33">
        <f t="shared" si="177"/>
        <v>41156.520868055559</v>
      </c>
      <c r="D1631" s="33">
        <f t="shared" si="172"/>
        <v>41156.5</v>
      </c>
      <c r="E1631" s="37">
        <f t="shared" si="173"/>
        <v>12</v>
      </c>
      <c r="F1631" s="33">
        <f t="shared" si="174"/>
        <v>41156.5</v>
      </c>
      <c r="G1631" s="66" t="s">
        <v>16</v>
      </c>
      <c r="H1631" s="65">
        <f t="shared" si="176"/>
        <v>1</v>
      </c>
      <c r="I1631" s="66">
        <v>2.61</v>
      </c>
      <c r="J1631" s="66">
        <v>89.8</v>
      </c>
      <c r="K1631" s="39">
        <v>1</v>
      </c>
      <c r="L1631" s="39">
        <v>2</v>
      </c>
      <c r="M1631" s="39">
        <f>VLOOKUP(L1631,'Stratification Schemes'!$J$2:$L$3,2,TRUE)</f>
        <v>9.59</v>
      </c>
      <c r="N1631" s="39">
        <f>VLOOKUP(L1631,'Stratification Schemes'!$J$2:$L$3,3,TRUE)</f>
        <v>10.42</v>
      </c>
      <c r="O1631" s="39">
        <f t="shared" si="175"/>
        <v>2</v>
      </c>
      <c r="P1631" s="39" t="s">
        <v>38</v>
      </c>
    </row>
    <row r="1632" spans="1:16" x14ac:dyDescent="0.25">
      <c r="A1632" s="59">
        <v>41156</v>
      </c>
      <c r="B1632" s="2">
        <v>0.54799768518518521</v>
      </c>
      <c r="C1632" s="33">
        <f t="shared" si="177"/>
        <v>41156.547997685186</v>
      </c>
      <c r="D1632" s="33">
        <f t="shared" si="172"/>
        <v>41156.541666666664</v>
      </c>
      <c r="E1632" s="37">
        <f t="shared" si="173"/>
        <v>13</v>
      </c>
      <c r="F1632" s="33">
        <f t="shared" si="174"/>
        <v>41156.5</v>
      </c>
      <c r="G1632" s="66" t="s">
        <v>16</v>
      </c>
      <c r="H1632" s="66">
        <f t="shared" si="176"/>
        <v>1</v>
      </c>
      <c r="I1632" s="66">
        <v>1.54</v>
      </c>
      <c r="J1632" s="66">
        <v>96.2</v>
      </c>
      <c r="K1632" s="39">
        <v>1</v>
      </c>
      <c r="L1632" s="39">
        <v>2</v>
      </c>
      <c r="M1632" s="39">
        <f>VLOOKUP(L1632,'Stratification Schemes'!$J$2:$L$3,2,TRUE)</f>
        <v>9.59</v>
      </c>
      <c r="N1632" s="39">
        <f>VLOOKUP(L1632,'Stratification Schemes'!$J$2:$L$3,3,TRUE)</f>
        <v>10.42</v>
      </c>
      <c r="O1632" s="39">
        <f t="shared" si="175"/>
        <v>2</v>
      </c>
      <c r="P1632" s="39" t="s">
        <v>38</v>
      </c>
    </row>
    <row r="1633" spans="1:19" x14ac:dyDescent="0.25">
      <c r="A1633" s="59">
        <v>41156</v>
      </c>
      <c r="B1633" s="2">
        <v>0.69513888888888886</v>
      </c>
      <c r="C1633" s="33">
        <f t="shared" si="177"/>
        <v>41156.695138888892</v>
      </c>
      <c r="D1633" s="33">
        <f t="shared" si="172"/>
        <v>41156.666666666664</v>
      </c>
      <c r="E1633" s="37">
        <f t="shared" si="173"/>
        <v>16</v>
      </c>
      <c r="F1633" s="33">
        <f t="shared" si="174"/>
        <v>41156.75</v>
      </c>
      <c r="G1633" s="66" t="s">
        <v>16</v>
      </c>
      <c r="H1633" s="66">
        <f t="shared" si="176"/>
        <v>1</v>
      </c>
      <c r="I1633" s="66">
        <v>2.39</v>
      </c>
      <c r="J1633" s="66">
        <v>94.6</v>
      </c>
      <c r="K1633" s="39">
        <v>1</v>
      </c>
      <c r="L1633" s="39">
        <v>2</v>
      </c>
      <c r="M1633" s="39">
        <f>VLOOKUP(L1633,'Stratification Schemes'!$J$2:$L$3,2,TRUE)</f>
        <v>9.59</v>
      </c>
      <c r="N1633" s="39">
        <f>VLOOKUP(L1633,'Stratification Schemes'!$J$2:$L$3,3,TRUE)</f>
        <v>10.42</v>
      </c>
      <c r="O1633" s="39">
        <f t="shared" si="175"/>
        <v>2</v>
      </c>
      <c r="P1633" s="39" t="s">
        <v>38</v>
      </c>
    </row>
    <row r="1634" spans="1:19" x14ac:dyDescent="0.25">
      <c r="A1634" s="59">
        <v>41160</v>
      </c>
      <c r="B1634" s="2">
        <v>0.44429398148148147</v>
      </c>
      <c r="C1634" s="33">
        <f t="shared" si="177"/>
        <v>41160.444293981483</v>
      </c>
      <c r="D1634" s="33">
        <f t="shared" si="172"/>
        <v>41160.416666666664</v>
      </c>
      <c r="E1634" s="37">
        <f t="shared" si="173"/>
        <v>10</v>
      </c>
      <c r="F1634" s="33">
        <f t="shared" si="174"/>
        <v>41160.5</v>
      </c>
      <c r="G1634" s="66" t="s">
        <v>16</v>
      </c>
      <c r="H1634" s="66">
        <f t="shared" si="176"/>
        <v>1</v>
      </c>
      <c r="I1634" s="66">
        <v>2.87</v>
      </c>
      <c r="J1634" s="66">
        <v>59.1</v>
      </c>
      <c r="K1634" s="39">
        <v>1</v>
      </c>
      <c r="L1634" s="39">
        <v>2</v>
      </c>
      <c r="M1634" s="39">
        <f>VLOOKUP(L1634,'Stratification Schemes'!$J$2:$L$3,2,TRUE)</f>
        <v>9.59</v>
      </c>
      <c r="N1634" s="39">
        <f>VLOOKUP(L1634,'Stratification Schemes'!$J$2:$L$3,3,TRUE)</f>
        <v>10.42</v>
      </c>
      <c r="O1634" s="39">
        <f t="shared" si="175"/>
        <v>2</v>
      </c>
      <c r="P1634" s="39" t="s">
        <v>38</v>
      </c>
    </row>
    <row r="1635" spans="1:19" x14ac:dyDescent="0.25">
      <c r="A1635" s="59">
        <v>41160</v>
      </c>
      <c r="B1635" s="2">
        <v>0.56899305555555557</v>
      </c>
      <c r="C1635" s="33">
        <f t="shared" si="177"/>
        <v>41160.568993055553</v>
      </c>
      <c r="D1635" s="33">
        <f t="shared" si="172"/>
        <v>41160.541666666664</v>
      </c>
      <c r="E1635" s="37">
        <f t="shared" si="173"/>
        <v>13</v>
      </c>
      <c r="F1635" s="33">
        <f t="shared" si="174"/>
        <v>41160.625</v>
      </c>
      <c r="G1635" s="66" t="s">
        <v>16</v>
      </c>
      <c r="H1635" s="66">
        <f t="shared" si="176"/>
        <v>1</v>
      </c>
      <c r="I1635" s="66">
        <v>3.82</v>
      </c>
      <c r="J1635" s="66">
        <v>69.400000000000006</v>
      </c>
      <c r="K1635" s="39">
        <v>1</v>
      </c>
      <c r="L1635" s="39">
        <v>2</v>
      </c>
      <c r="M1635" s="39">
        <f>VLOOKUP(L1635,'Stratification Schemes'!$J$2:$L$3,2,TRUE)</f>
        <v>9.59</v>
      </c>
      <c r="N1635" s="39">
        <f>VLOOKUP(L1635,'Stratification Schemes'!$J$2:$L$3,3,TRUE)</f>
        <v>10.42</v>
      </c>
      <c r="O1635" s="39">
        <f t="shared" si="175"/>
        <v>2</v>
      </c>
      <c r="P1635" s="39" t="s">
        <v>38</v>
      </c>
    </row>
    <row r="1636" spans="1:19" x14ac:dyDescent="0.25">
      <c r="A1636" s="59">
        <v>41160</v>
      </c>
      <c r="B1636" s="2">
        <v>0.7096527777777778</v>
      </c>
      <c r="C1636" s="33">
        <f t="shared" si="177"/>
        <v>41160.709652777776</v>
      </c>
      <c r="D1636" s="33">
        <f t="shared" si="172"/>
        <v>41160.708333333336</v>
      </c>
      <c r="E1636" s="37">
        <f t="shared" si="173"/>
        <v>17</v>
      </c>
      <c r="F1636" s="33">
        <f t="shared" si="174"/>
        <v>41160.75</v>
      </c>
      <c r="G1636" s="66" t="s">
        <v>16</v>
      </c>
      <c r="H1636" s="66">
        <f t="shared" si="176"/>
        <v>1</v>
      </c>
      <c r="I1636" s="66">
        <v>4.82</v>
      </c>
      <c r="J1636" s="66">
        <v>70.2</v>
      </c>
      <c r="K1636" s="39">
        <v>1</v>
      </c>
      <c r="L1636" s="39">
        <v>2</v>
      </c>
      <c r="M1636" s="39">
        <f>VLOOKUP(L1636,'Stratification Schemes'!$J$2:$L$3,2,TRUE)</f>
        <v>9.59</v>
      </c>
      <c r="N1636" s="39">
        <f>VLOOKUP(L1636,'Stratification Schemes'!$J$2:$L$3,3,TRUE)</f>
        <v>10.42</v>
      </c>
      <c r="O1636" s="39">
        <f t="shared" si="175"/>
        <v>2</v>
      </c>
      <c r="P1636" s="39" t="s">
        <v>38</v>
      </c>
    </row>
    <row r="1637" spans="1:19" x14ac:dyDescent="0.25">
      <c r="A1637" s="59">
        <v>41161</v>
      </c>
      <c r="B1637" s="2">
        <v>2.2951388888888886E-2</v>
      </c>
      <c r="C1637" s="33">
        <f t="shared" si="177"/>
        <v>41161.022951388892</v>
      </c>
      <c r="D1637" s="33">
        <f t="shared" si="172"/>
        <v>41161</v>
      </c>
      <c r="E1637" s="37">
        <f t="shared" si="173"/>
        <v>0</v>
      </c>
      <c r="F1637" s="33">
        <f t="shared" si="174"/>
        <v>41161</v>
      </c>
      <c r="G1637" s="66" t="s">
        <v>16</v>
      </c>
      <c r="H1637" s="66">
        <f t="shared" si="176"/>
        <v>1</v>
      </c>
      <c r="I1637" s="66">
        <v>2.91</v>
      </c>
      <c r="J1637" s="66">
        <v>72.7</v>
      </c>
      <c r="K1637" s="39">
        <v>1</v>
      </c>
      <c r="L1637" s="39">
        <v>2</v>
      </c>
      <c r="M1637" s="39">
        <f>VLOOKUP(L1637,'Stratification Schemes'!$J$2:$L$3,2,TRUE)</f>
        <v>9.59</v>
      </c>
      <c r="N1637" s="39">
        <f>VLOOKUP(L1637,'Stratification Schemes'!$J$2:$L$3,3,TRUE)</f>
        <v>10.42</v>
      </c>
      <c r="O1637" s="39">
        <f t="shared" si="175"/>
        <v>2</v>
      </c>
      <c r="P1637" s="39" t="s">
        <v>38</v>
      </c>
      <c r="Q1637"/>
      <c r="R1637"/>
      <c r="S1637"/>
    </row>
    <row r="1638" spans="1:19" x14ac:dyDescent="0.25">
      <c r="A1638" s="59">
        <v>41161</v>
      </c>
      <c r="B1638" s="2">
        <v>0.13434027777777777</v>
      </c>
      <c r="C1638" s="33">
        <f t="shared" si="177"/>
        <v>41161.134340277778</v>
      </c>
      <c r="D1638" s="33">
        <f t="shared" si="172"/>
        <v>41161.125</v>
      </c>
      <c r="E1638" s="37">
        <f t="shared" si="173"/>
        <v>3</v>
      </c>
      <c r="F1638" s="33">
        <f t="shared" si="174"/>
        <v>41161.125</v>
      </c>
      <c r="G1638" s="66" t="s">
        <v>16</v>
      </c>
      <c r="H1638" s="66">
        <f t="shared" si="176"/>
        <v>1</v>
      </c>
      <c r="I1638" s="66">
        <v>2.0699999999999998</v>
      </c>
      <c r="J1638" s="66">
        <v>74.900000000000006</v>
      </c>
      <c r="K1638" s="39">
        <v>1</v>
      </c>
      <c r="L1638" s="39">
        <v>2</v>
      </c>
      <c r="M1638" s="39">
        <f>VLOOKUP(L1638,'Stratification Schemes'!$J$2:$L$3,2,TRUE)</f>
        <v>9.59</v>
      </c>
      <c r="N1638" s="39">
        <f>VLOOKUP(L1638,'Stratification Schemes'!$J$2:$L$3,3,TRUE)</f>
        <v>10.42</v>
      </c>
      <c r="O1638" s="39">
        <f t="shared" si="175"/>
        <v>2</v>
      </c>
      <c r="P1638" s="39" t="s">
        <v>38</v>
      </c>
    </row>
    <row r="1639" spans="1:19" x14ac:dyDescent="0.25">
      <c r="A1639" s="59">
        <v>41163</v>
      </c>
      <c r="B1639" s="2">
        <v>0.13203703703703704</v>
      </c>
      <c r="C1639" s="33">
        <f t="shared" si="177"/>
        <v>41163.132037037038</v>
      </c>
      <c r="D1639" s="33">
        <f t="shared" si="172"/>
        <v>41163.125</v>
      </c>
      <c r="E1639" s="37">
        <f t="shared" si="173"/>
        <v>3</v>
      </c>
      <c r="F1639" s="33">
        <f t="shared" si="174"/>
        <v>41163.125</v>
      </c>
      <c r="G1639" s="66" t="s">
        <v>16</v>
      </c>
      <c r="H1639" s="65">
        <f t="shared" si="176"/>
        <v>1</v>
      </c>
      <c r="I1639" s="66">
        <v>1.71</v>
      </c>
      <c r="J1639" s="66">
        <v>67.900000000000006</v>
      </c>
      <c r="K1639" s="39">
        <v>1</v>
      </c>
      <c r="L1639" s="39">
        <v>2</v>
      </c>
      <c r="M1639" s="39">
        <f>VLOOKUP(L1639,'Stratification Schemes'!$J$2:$L$3,2,TRUE)</f>
        <v>9.59</v>
      </c>
      <c r="N1639" s="39">
        <f>VLOOKUP(L1639,'Stratification Schemes'!$J$2:$L$3,3,TRUE)</f>
        <v>10.42</v>
      </c>
      <c r="O1639" s="39">
        <f t="shared" si="175"/>
        <v>2</v>
      </c>
      <c r="P1639" s="39" t="s">
        <v>38</v>
      </c>
    </row>
    <row r="1640" spans="1:19" x14ac:dyDescent="0.25">
      <c r="A1640" s="59">
        <v>41163</v>
      </c>
      <c r="B1640" s="2">
        <v>0.13228009259259257</v>
      </c>
      <c r="C1640" s="33">
        <f t="shared" si="177"/>
        <v>41163.132280092592</v>
      </c>
      <c r="D1640" s="33">
        <f t="shared" si="172"/>
        <v>41163.125</v>
      </c>
      <c r="E1640" s="37">
        <f t="shared" si="173"/>
        <v>3</v>
      </c>
      <c r="F1640" s="33">
        <f t="shared" si="174"/>
        <v>41163.125</v>
      </c>
      <c r="G1640" s="66" t="s">
        <v>16</v>
      </c>
      <c r="H1640" s="65">
        <f t="shared" si="176"/>
        <v>1</v>
      </c>
      <c r="I1640" s="66">
        <v>1.71</v>
      </c>
      <c r="J1640" s="66">
        <v>73.5</v>
      </c>
      <c r="K1640" s="39">
        <v>1</v>
      </c>
      <c r="L1640" s="39">
        <v>2</v>
      </c>
      <c r="M1640" s="39">
        <f>VLOOKUP(L1640,'Stratification Schemes'!$J$2:$L$3,2,TRUE)</f>
        <v>9.59</v>
      </c>
      <c r="N1640" s="39">
        <f>VLOOKUP(L1640,'Stratification Schemes'!$J$2:$L$3,3,TRUE)</f>
        <v>10.42</v>
      </c>
      <c r="O1640" s="39">
        <f t="shared" si="175"/>
        <v>2</v>
      </c>
      <c r="P1640" s="39" t="s">
        <v>38</v>
      </c>
    </row>
    <row r="1641" spans="1:19" x14ac:dyDescent="0.25">
      <c r="A1641" s="59">
        <v>41163</v>
      </c>
      <c r="B1641" s="2">
        <v>0.21229166666666666</v>
      </c>
      <c r="C1641" s="33">
        <f t="shared" si="177"/>
        <v>41163.212291666663</v>
      </c>
      <c r="D1641" s="33">
        <f t="shared" si="172"/>
        <v>41163.208333333336</v>
      </c>
      <c r="E1641" s="37">
        <f t="shared" si="173"/>
        <v>5</v>
      </c>
      <c r="F1641" s="33">
        <f t="shared" si="174"/>
        <v>41163.25</v>
      </c>
      <c r="G1641" s="66" t="s">
        <v>16</v>
      </c>
      <c r="H1641" s="65">
        <f t="shared" si="176"/>
        <v>1</v>
      </c>
      <c r="I1641" s="66">
        <v>2.98</v>
      </c>
      <c r="J1641" s="66">
        <v>73.099999999999994</v>
      </c>
      <c r="K1641" s="39">
        <v>1</v>
      </c>
      <c r="L1641" s="39">
        <v>2</v>
      </c>
      <c r="M1641" s="39">
        <f>VLOOKUP(L1641,'Stratification Schemes'!$J$2:$L$3,2,TRUE)</f>
        <v>9.59</v>
      </c>
      <c r="N1641" s="39">
        <f>VLOOKUP(L1641,'Stratification Schemes'!$J$2:$L$3,3,TRUE)</f>
        <v>10.42</v>
      </c>
      <c r="O1641" s="39">
        <f t="shared" si="175"/>
        <v>2</v>
      </c>
      <c r="P1641" s="39" t="s">
        <v>38</v>
      </c>
      <c r="Q1641"/>
      <c r="R1641"/>
      <c r="S1641"/>
    </row>
    <row r="1642" spans="1:19" x14ac:dyDescent="0.25">
      <c r="A1642" s="59">
        <v>41163</v>
      </c>
      <c r="B1642" s="2">
        <v>0.27414351851851854</v>
      </c>
      <c r="C1642" s="33">
        <f t="shared" si="177"/>
        <v>41163.274143518516</v>
      </c>
      <c r="D1642" s="33">
        <f t="shared" si="172"/>
        <v>41163.25</v>
      </c>
      <c r="E1642" s="37">
        <f t="shared" si="173"/>
        <v>6</v>
      </c>
      <c r="F1642" s="33">
        <f t="shared" si="174"/>
        <v>41163.25</v>
      </c>
      <c r="G1642" s="66" t="s">
        <v>16</v>
      </c>
      <c r="H1642" s="65">
        <f t="shared" si="176"/>
        <v>1</v>
      </c>
      <c r="I1642" s="66">
        <v>1.7</v>
      </c>
      <c r="J1642" s="66">
        <v>83.4</v>
      </c>
      <c r="K1642" s="39">
        <v>1</v>
      </c>
      <c r="L1642" s="39">
        <v>2</v>
      </c>
      <c r="M1642" s="39">
        <f>VLOOKUP(L1642,'Stratification Schemes'!$J$2:$L$3,2,TRUE)</f>
        <v>9.59</v>
      </c>
      <c r="N1642" s="39">
        <f>VLOOKUP(L1642,'Stratification Schemes'!$J$2:$L$3,3,TRUE)</f>
        <v>10.42</v>
      </c>
      <c r="O1642" s="39">
        <f t="shared" si="175"/>
        <v>2</v>
      </c>
      <c r="P1642" s="39" t="s">
        <v>38</v>
      </c>
    </row>
    <row r="1643" spans="1:19" x14ac:dyDescent="0.25">
      <c r="A1643" s="59">
        <v>41165</v>
      </c>
      <c r="B1643" s="2">
        <v>0.15503472222222223</v>
      </c>
      <c r="C1643" s="33">
        <f t="shared" si="177"/>
        <v>41165.155034722222</v>
      </c>
      <c r="D1643" s="33">
        <f t="shared" si="172"/>
        <v>41165.125</v>
      </c>
      <c r="E1643" s="37">
        <f t="shared" si="173"/>
        <v>3</v>
      </c>
      <c r="F1643" s="33">
        <f t="shared" si="174"/>
        <v>41165.125</v>
      </c>
      <c r="G1643" s="66" t="s">
        <v>16</v>
      </c>
      <c r="H1643" s="65">
        <f t="shared" si="176"/>
        <v>1</v>
      </c>
      <c r="I1643" s="66">
        <v>1.77</v>
      </c>
      <c r="J1643" s="66">
        <v>75.599999999999994</v>
      </c>
      <c r="K1643" s="39">
        <v>1</v>
      </c>
      <c r="L1643" s="39">
        <v>2</v>
      </c>
      <c r="M1643" s="39">
        <f>VLOOKUP(L1643,'Stratification Schemes'!$J$2:$L$3,2,TRUE)</f>
        <v>9.59</v>
      </c>
      <c r="N1643" s="39">
        <f>VLOOKUP(L1643,'Stratification Schemes'!$J$2:$L$3,3,TRUE)</f>
        <v>10.42</v>
      </c>
      <c r="O1643" s="39">
        <f t="shared" si="175"/>
        <v>2</v>
      </c>
      <c r="P1643" s="39" t="s">
        <v>38</v>
      </c>
    </row>
    <row r="1644" spans="1:19" x14ac:dyDescent="0.25">
      <c r="A1644" s="59">
        <v>41165</v>
      </c>
      <c r="B1644" s="2">
        <v>0.27281250000000001</v>
      </c>
      <c r="C1644" s="33">
        <f t="shared" si="177"/>
        <v>41165.272812499999</v>
      </c>
      <c r="D1644" s="33">
        <f t="shared" si="172"/>
        <v>41165.25</v>
      </c>
      <c r="E1644" s="37">
        <f t="shared" si="173"/>
        <v>6</v>
      </c>
      <c r="F1644" s="33">
        <f t="shared" si="174"/>
        <v>41165.25</v>
      </c>
      <c r="G1644" s="66" t="s">
        <v>16</v>
      </c>
      <c r="H1644" s="65">
        <f t="shared" si="176"/>
        <v>1</v>
      </c>
      <c r="I1644" s="66">
        <v>1.65</v>
      </c>
      <c r="J1644" s="66">
        <v>77.3</v>
      </c>
      <c r="K1644" s="39">
        <v>1</v>
      </c>
      <c r="L1644" s="39">
        <v>2</v>
      </c>
      <c r="M1644" s="39">
        <f>VLOOKUP(L1644,'Stratification Schemes'!$J$2:$L$3,2,TRUE)</f>
        <v>9.59</v>
      </c>
      <c r="N1644" s="39">
        <f>VLOOKUP(L1644,'Stratification Schemes'!$J$2:$L$3,3,TRUE)</f>
        <v>10.42</v>
      </c>
      <c r="O1644" s="39">
        <f t="shared" si="175"/>
        <v>2</v>
      </c>
      <c r="P1644" s="39" t="s">
        <v>38</v>
      </c>
    </row>
    <row r="1645" spans="1:19" x14ac:dyDescent="0.25">
      <c r="A1645" s="59">
        <v>41165</v>
      </c>
      <c r="B1645" s="2">
        <v>0.40429398148148149</v>
      </c>
      <c r="C1645" s="33">
        <f t="shared" si="177"/>
        <v>41165.404293981483</v>
      </c>
      <c r="D1645" s="33">
        <f t="shared" si="172"/>
        <v>41165.375</v>
      </c>
      <c r="E1645" s="37">
        <f t="shared" si="173"/>
        <v>9</v>
      </c>
      <c r="F1645" s="33">
        <f t="shared" si="174"/>
        <v>41165.375</v>
      </c>
      <c r="G1645" s="66" t="s">
        <v>16</v>
      </c>
      <c r="H1645" s="65">
        <f t="shared" si="176"/>
        <v>1</v>
      </c>
      <c r="I1645" s="66">
        <v>1.8</v>
      </c>
      <c r="J1645" s="66">
        <v>80.599999999999994</v>
      </c>
      <c r="K1645" s="39">
        <v>1</v>
      </c>
      <c r="L1645" s="39">
        <v>2</v>
      </c>
      <c r="M1645" s="39">
        <f>VLOOKUP(L1645,'Stratification Schemes'!$J$2:$L$3,2,TRUE)</f>
        <v>9.59</v>
      </c>
      <c r="N1645" s="39">
        <f>VLOOKUP(L1645,'Stratification Schemes'!$J$2:$L$3,3,TRUE)</f>
        <v>10.42</v>
      </c>
      <c r="O1645" s="39">
        <f t="shared" si="175"/>
        <v>2</v>
      </c>
      <c r="P1645" s="39" t="s">
        <v>38</v>
      </c>
    </row>
    <row r="1646" spans="1:19" x14ac:dyDescent="0.25">
      <c r="A1646" s="59">
        <v>41166</v>
      </c>
      <c r="B1646" s="2">
        <v>0.56841435185185185</v>
      </c>
      <c r="C1646" s="33">
        <f t="shared" si="177"/>
        <v>41166.568414351852</v>
      </c>
      <c r="D1646" s="33">
        <f t="shared" si="172"/>
        <v>41166.541666666664</v>
      </c>
      <c r="E1646" s="37">
        <f t="shared" si="173"/>
        <v>13</v>
      </c>
      <c r="F1646" s="33">
        <f t="shared" si="174"/>
        <v>41166.625</v>
      </c>
      <c r="G1646" s="66" t="s">
        <v>16</v>
      </c>
      <c r="H1646" s="65">
        <f t="shared" si="176"/>
        <v>1</v>
      </c>
      <c r="I1646" s="66">
        <v>3.73</v>
      </c>
      <c r="J1646" s="66">
        <v>42.9</v>
      </c>
      <c r="K1646" s="39">
        <v>1</v>
      </c>
      <c r="L1646" s="39">
        <v>2</v>
      </c>
      <c r="M1646" s="39">
        <f>VLOOKUP(L1646,'Stratification Schemes'!$J$2:$L$3,2,TRUE)</f>
        <v>9.59</v>
      </c>
      <c r="N1646" s="39">
        <f>VLOOKUP(L1646,'Stratification Schemes'!$J$2:$L$3,3,TRUE)</f>
        <v>10.42</v>
      </c>
      <c r="O1646" s="39">
        <f t="shared" si="175"/>
        <v>2</v>
      </c>
      <c r="P1646" s="39" t="s">
        <v>38</v>
      </c>
    </row>
    <row r="1647" spans="1:19" x14ac:dyDescent="0.25">
      <c r="A1647" s="59">
        <v>41166</v>
      </c>
      <c r="B1647" s="2">
        <v>0.92614583333333333</v>
      </c>
      <c r="C1647" s="33">
        <f t="shared" si="177"/>
        <v>41166.926145833335</v>
      </c>
      <c r="D1647" s="33">
        <f t="shared" si="172"/>
        <v>41166.916666666664</v>
      </c>
      <c r="E1647" s="37">
        <f t="shared" si="173"/>
        <v>22</v>
      </c>
      <c r="F1647" s="33">
        <f t="shared" si="174"/>
        <v>41166.875</v>
      </c>
      <c r="G1647" s="66" t="s">
        <v>16</v>
      </c>
      <c r="H1647" s="65">
        <f t="shared" si="176"/>
        <v>1</v>
      </c>
      <c r="I1647" s="66">
        <v>1.58</v>
      </c>
      <c r="J1647" s="66">
        <v>64.2</v>
      </c>
      <c r="K1647" s="39">
        <v>1</v>
      </c>
      <c r="L1647" s="39">
        <v>2</v>
      </c>
      <c r="M1647" s="39">
        <f>VLOOKUP(L1647,'Stratification Schemes'!$J$2:$L$3,2,TRUE)</f>
        <v>9.59</v>
      </c>
      <c r="N1647" s="39">
        <f>VLOOKUP(L1647,'Stratification Schemes'!$J$2:$L$3,3,TRUE)</f>
        <v>10.42</v>
      </c>
      <c r="O1647" s="39">
        <f t="shared" si="175"/>
        <v>2</v>
      </c>
      <c r="P1647" s="39" t="s">
        <v>38</v>
      </c>
    </row>
  </sheetData>
  <sortState ref="A2:S1647">
    <sortCondition ref="C2:C1647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workbookViewId="0">
      <selection activeCell="E42" sqref="E42"/>
    </sheetView>
  </sheetViews>
  <sheetFormatPr defaultRowHeight="15" x14ac:dyDescent="0.25"/>
  <cols>
    <col min="2" max="2" width="16.85546875" style="4" bestFit="1" customWidth="1"/>
    <col min="3" max="3" width="13.5703125" style="4" customWidth="1"/>
    <col min="4" max="4" width="11.140625" style="4" bestFit="1" customWidth="1"/>
    <col min="5" max="5" width="11.140625" style="4" customWidth="1"/>
    <col min="7" max="7" width="9.7109375" customWidth="1"/>
    <col min="11" max="11" width="14.28515625" bestFit="1" customWidth="1"/>
    <col min="12" max="12" width="13.42578125" bestFit="1" customWidth="1"/>
  </cols>
  <sheetData>
    <row r="1" spans="1:14" x14ac:dyDescent="0.25">
      <c r="A1" s="3" t="s">
        <v>32</v>
      </c>
      <c r="B1" s="23" t="s">
        <v>10</v>
      </c>
      <c r="C1" s="23" t="s">
        <v>11</v>
      </c>
      <c r="D1" s="23" t="s">
        <v>12</v>
      </c>
      <c r="E1" s="23" t="s">
        <v>14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32</v>
      </c>
      <c r="K1" s="24" t="s">
        <v>9</v>
      </c>
      <c r="L1" s="24" t="s">
        <v>8</v>
      </c>
    </row>
    <row r="2" spans="1:14" x14ac:dyDescent="0.25">
      <c r="A2">
        <v>1</v>
      </c>
      <c r="B2" s="4">
        <v>41043.572916666664</v>
      </c>
      <c r="D2" s="4" t="s">
        <v>13</v>
      </c>
      <c r="E2" s="4" t="s">
        <v>15</v>
      </c>
      <c r="F2">
        <v>0.42</v>
      </c>
      <c r="G2">
        <v>10.42</v>
      </c>
      <c r="H2">
        <v>3.33</v>
      </c>
      <c r="I2">
        <v>13.33</v>
      </c>
      <c r="J2">
        <v>1</v>
      </c>
      <c r="K2" s="5">
        <v>3.33</v>
      </c>
      <c r="L2" s="5">
        <v>10.42</v>
      </c>
    </row>
    <row r="3" spans="1:14" x14ac:dyDescent="0.25">
      <c r="A3">
        <v>2</v>
      </c>
      <c r="B3" s="4">
        <v>41054.510416666664</v>
      </c>
      <c r="D3" s="4" t="s">
        <v>13</v>
      </c>
      <c r="E3" s="4" t="s">
        <v>15</v>
      </c>
      <c r="F3">
        <v>0.42</v>
      </c>
      <c r="G3">
        <v>10.42</v>
      </c>
      <c r="H3">
        <v>9.58</v>
      </c>
      <c r="I3">
        <v>19.579999999999998</v>
      </c>
      <c r="J3">
        <v>2</v>
      </c>
      <c r="K3" s="5">
        <v>9.59</v>
      </c>
      <c r="L3" s="5">
        <v>10.42</v>
      </c>
    </row>
    <row r="8" spans="1:14" x14ac:dyDescent="0.25">
      <c r="A8" s="30" t="s">
        <v>42</v>
      </c>
      <c r="B8" s="31"/>
      <c r="C8" s="31"/>
      <c r="D8" s="31"/>
      <c r="E8" s="31"/>
      <c r="F8" s="30"/>
      <c r="G8" s="30"/>
      <c r="H8" s="30"/>
      <c r="I8" s="30"/>
      <c r="J8" s="30"/>
    </row>
    <row r="9" spans="1:14" x14ac:dyDescent="0.25">
      <c r="B9" s="4" t="s">
        <v>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K20" sqref="K20"/>
    </sheetView>
  </sheetViews>
  <sheetFormatPr defaultRowHeight="15" x14ac:dyDescent="0.25"/>
  <cols>
    <col min="1" max="1" width="8" style="54" customWidth="1"/>
    <col min="2" max="2" width="5.85546875" customWidth="1"/>
    <col min="3" max="3" width="19.5703125" bestFit="1" customWidth="1"/>
    <col min="4" max="4" width="6.5703125" customWidth="1"/>
    <col min="5" max="5" width="54.85546875" bestFit="1" customWidth="1"/>
    <col min="6" max="6" width="8.5703125" style="101" customWidth="1"/>
    <col min="7" max="9" width="8.5703125" style="100" customWidth="1"/>
    <col min="11" max="11" width="25.28515625" customWidth="1"/>
    <col min="12" max="12" width="13.7109375" style="66" customWidth="1"/>
  </cols>
  <sheetData>
    <row r="1" spans="1:12" x14ac:dyDescent="0.25">
      <c r="F1" s="143" t="s">
        <v>88</v>
      </c>
      <c r="G1" s="143"/>
      <c r="H1" s="144" t="s">
        <v>89</v>
      </c>
      <c r="I1" s="144"/>
    </row>
    <row r="2" spans="1:12" s="43" customFormat="1" x14ac:dyDescent="0.25">
      <c r="A2" s="99" t="s">
        <v>1</v>
      </c>
      <c r="B2" s="68" t="s">
        <v>2</v>
      </c>
      <c r="C2" s="32" t="s">
        <v>17</v>
      </c>
      <c r="D2" s="68" t="s">
        <v>58</v>
      </c>
      <c r="E2" s="68" t="s">
        <v>49</v>
      </c>
      <c r="F2" s="103" t="s">
        <v>90</v>
      </c>
      <c r="G2" s="102" t="s">
        <v>91</v>
      </c>
      <c r="H2" s="102" t="s">
        <v>90</v>
      </c>
      <c r="I2" s="102" t="s">
        <v>91</v>
      </c>
      <c r="K2" s="104"/>
      <c r="L2" s="107" t="s">
        <v>90</v>
      </c>
    </row>
    <row r="3" spans="1:12" x14ac:dyDescent="0.25">
      <c r="A3" s="54">
        <v>41043</v>
      </c>
      <c r="B3" s="98">
        <v>0.57291666666666663</v>
      </c>
      <c r="C3" s="33">
        <f t="shared" ref="C3:C16" si="0">B3+A3</f>
        <v>41043.572916666664</v>
      </c>
      <c r="D3" t="s">
        <v>68</v>
      </c>
      <c r="E3" t="s">
        <v>69</v>
      </c>
      <c r="F3" s="100" t="str">
        <f>IF(D3="Stop", C3-C2,"")</f>
        <v/>
      </c>
      <c r="G3" s="100" t="str">
        <f>IFERROR(F3*24,"")</f>
        <v/>
      </c>
      <c r="K3" s="105" t="s">
        <v>87</v>
      </c>
      <c r="L3" s="108">
        <f>C36-C3</f>
        <v>124.82500000000437</v>
      </c>
    </row>
    <row r="4" spans="1:12" x14ac:dyDescent="0.25">
      <c r="A4" s="54">
        <v>41045</v>
      </c>
      <c r="B4" s="98">
        <v>0.53125</v>
      </c>
      <c r="C4" s="33">
        <f t="shared" si="0"/>
        <v>41045.53125</v>
      </c>
      <c r="D4" t="s">
        <v>70</v>
      </c>
      <c r="E4" t="s">
        <v>71</v>
      </c>
      <c r="F4" s="100">
        <f>IF(D4="Stop", C4-C3,"")</f>
        <v>1.9583333333357587</v>
      </c>
      <c r="G4" s="100">
        <f>IFERROR(F4*24,"")</f>
        <v>47.000000000058208</v>
      </c>
      <c r="K4" s="105" t="s">
        <v>88</v>
      </c>
      <c r="L4" s="108">
        <f>SUM(F3:F36)</f>
        <v>96.336111111115315</v>
      </c>
    </row>
    <row r="5" spans="1:12" x14ac:dyDescent="0.25">
      <c r="A5" s="54">
        <v>41045</v>
      </c>
      <c r="B5" s="98">
        <v>0.65625</v>
      </c>
      <c r="C5" s="33">
        <f t="shared" si="0"/>
        <v>41045.65625</v>
      </c>
      <c r="D5" t="s">
        <v>68</v>
      </c>
      <c r="E5" t="s">
        <v>72</v>
      </c>
      <c r="F5" s="100" t="str">
        <f t="shared" ref="F5:F36" si="1">IF(D5="Stop", C5-C4,"")</f>
        <v/>
      </c>
      <c r="G5" s="100" t="str">
        <f t="shared" ref="G5:G36" si="2">IFERROR(F5*24,"")</f>
        <v/>
      </c>
      <c r="H5" s="100">
        <f>IF(D5="Start", C5-C4,"")</f>
        <v>0.125</v>
      </c>
      <c r="I5" s="100">
        <f>IFERROR(H5*24,"")</f>
        <v>3</v>
      </c>
      <c r="K5" s="105" t="s">
        <v>89</v>
      </c>
      <c r="L5" s="108">
        <f>L3-L4</f>
        <v>28.488888888889051</v>
      </c>
    </row>
    <row r="6" spans="1:12" x14ac:dyDescent="0.25">
      <c r="A6" s="54">
        <v>41046</v>
      </c>
      <c r="B6" s="98">
        <v>0.44027777777777777</v>
      </c>
      <c r="C6" s="33">
        <f t="shared" si="0"/>
        <v>41046.44027777778</v>
      </c>
      <c r="D6" t="s">
        <v>70</v>
      </c>
      <c r="E6" t="s">
        <v>73</v>
      </c>
      <c r="F6" s="100">
        <f t="shared" si="1"/>
        <v>0.78402777777955635</v>
      </c>
      <c r="G6" s="100">
        <f t="shared" si="2"/>
        <v>18.816666666709352</v>
      </c>
      <c r="H6" s="100" t="str">
        <f t="shared" ref="H6:H36" si="3">IF(D6="Start", C6-C5,"")</f>
        <v/>
      </c>
      <c r="I6" s="100" t="str">
        <f t="shared" ref="I6:I36" si="4">IFERROR(H6*24,"")</f>
        <v/>
      </c>
      <c r="K6" s="105" t="s">
        <v>92</v>
      </c>
      <c r="L6" s="110">
        <f>L4/L3</f>
        <v>0.77176936600129742</v>
      </c>
    </row>
    <row r="7" spans="1:12" x14ac:dyDescent="0.25">
      <c r="A7" s="54">
        <v>41046</v>
      </c>
      <c r="B7" s="98">
        <v>0.48958333333333331</v>
      </c>
      <c r="C7" s="33">
        <f t="shared" si="0"/>
        <v>41046.489583333336</v>
      </c>
      <c r="D7" t="s">
        <v>68</v>
      </c>
      <c r="F7" s="100" t="str">
        <f t="shared" si="1"/>
        <v/>
      </c>
      <c r="G7" s="100" t="str">
        <f t="shared" si="2"/>
        <v/>
      </c>
      <c r="H7" s="100">
        <f t="shared" si="3"/>
        <v>4.9305555556202307E-2</v>
      </c>
      <c r="I7" s="100">
        <f t="shared" si="4"/>
        <v>1.1833333333488554</v>
      </c>
      <c r="K7" s="106"/>
      <c r="L7" s="109"/>
    </row>
    <row r="8" spans="1:12" x14ac:dyDescent="0.25">
      <c r="A8" s="54">
        <v>41051</v>
      </c>
      <c r="B8" s="98">
        <v>0.625</v>
      </c>
      <c r="C8" s="33">
        <f t="shared" si="0"/>
        <v>41051.625</v>
      </c>
      <c r="D8" t="s">
        <v>70</v>
      </c>
      <c r="E8" t="s">
        <v>74</v>
      </c>
      <c r="F8" s="100">
        <f t="shared" si="1"/>
        <v>5.1354166666642413</v>
      </c>
      <c r="G8" s="100">
        <f t="shared" si="2"/>
        <v>123.24999999994179</v>
      </c>
      <c r="H8" s="100" t="str">
        <f t="shared" si="3"/>
        <v/>
      </c>
      <c r="I8" s="100" t="str">
        <f t="shared" si="4"/>
        <v/>
      </c>
    </row>
    <row r="9" spans="1:12" x14ac:dyDescent="0.25">
      <c r="A9" s="54">
        <v>41051</v>
      </c>
      <c r="B9" s="98">
        <v>0.64583333333333337</v>
      </c>
      <c r="C9" s="33">
        <f t="shared" si="0"/>
        <v>41051.645833333336</v>
      </c>
      <c r="D9" t="s">
        <v>68</v>
      </c>
      <c r="F9" s="100" t="str">
        <f t="shared" si="1"/>
        <v/>
      </c>
      <c r="G9" s="100" t="str">
        <f t="shared" si="2"/>
        <v/>
      </c>
      <c r="H9" s="100">
        <f t="shared" si="3"/>
        <v>2.0833333335758653E-2</v>
      </c>
      <c r="I9" s="100">
        <f t="shared" si="4"/>
        <v>0.50000000005820766</v>
      </c>
    </row>
    <row r="10" spans="1:12" x14ac:dyDescent="0.25">
      <c r="A10" s="54">
        <v>41052</v>
      </c>
      <c r="B10" s="98">
        <v>0.46180555555555558</v>
      </c>
      <c r="C10" s="33">
        <f t="shared" si="0"/>
        <v>41052.461805555555</v>
      </c>
      <c r="D10" t="s">
        <v>70</v>
      </c>
      <c r="E10" t="s">
        <v>73</v>
      </c>
      <c r="F10" s="100">
        <f t="shared" si="1"/>
        <v>0.81597222221898846</v>
      </c>
      <c r="G10" s="100">
        <f t="shared" si="2"/>
        <v>19.583333333255723</v>
      </c>
      <c r="H10" s="100" t="str">
        <f t="shared" si="3"/>
        <v/>
      </c>
      <c r="I10" s="100" t="str">
        <f t="shared" si="4"/>
        <v/>
      </c>
    </row>
    <row r="11" spans="1:12" x14ac:dyDescent="0.25">
      <c r="A11" s="54">
        <v>41052</v>
      </c>
      <c r="B11" s="98">
        <v>0.54305555555555551</v>
      </c>
      <c r="C11" s="33">
        <f t="shared" si="0"/>
        <v>41052.543055555558</v>
      </c>
      <c r="D11" t="s">
        <v>68</v>
      </c>
      <c r="F11" s="100" t="str">
        <f t="shared" si="1"/>
        <v/>
      </c>
      <c r="G11" s="100" t="str">
        <f t="shared" si="2"/>
        <v/>
      </c>
      <c r="H11" s="100">
        <f t="shared" si="3"/>
        <v>8.1250000002910383E-2</v>
      </c>
      <c r="I11" s="100">
        <f t="shared" si="4"/>
        <v>1.9500000000698492</v>
      </c>
    </row>
    <row r="12" spans="1:12" x14ac:dyDescent="0.25">
      <c r="A12" s="54">
        <v>41053</v>
      </c>
      <c r="B12" s="98">
        <v>0.52013888888888882</v>
      </c>
      <c r="C12" s="33">
        <f t="shared" si="0"/>
        <v>41053.520138888889</v>
      </c>
      <c r="D12" t="s">
        <v>70</v>
      </c>
      <c r="E12" t="s">
        <v>71</v>
      </c>
      <c r="F12" s="100">
        <f t="shared" si="1"/>
        <v>0.97708333333139308</v>
      </c>
      <c r="G12" s="100">
        <f t="shared" si="2"/>
        <v>23.449999999953434</v>
      </c>
      <c r="H12" s="100" t="str">
        <f t="shared" si="3"/>
        <v/>
      </c>
      <c r="I12" s="100" t="str">
        <f t="shared" si="4"/>
        <v/>
      </c>
    </row>
    <row r="13" spans="1:12" x14ac:dyDescent="0.25">
      <c r="A13" s="54">
        <v>41053</v>
      </c>
      <c r="B13" s="98">
        <v>0.54166666666666663</v>
      </c>
      <c r="C13" s="33">
        <f t="shared" si="0"/>
        <v>41053.541666666664</v>
      </c>
      <c r="D13" t="s">
        <v>68</v>
      </c>
      <c r="F13" s="100" t="str">
        <f t="shared" si="1"/>
        <v/>
      </c>
      <c r="G13" s="100" t="str">
        <f t="shared" si="2"/>
        <v/>
      </c>
      <c r="H13" s="100">
        <f t="shared" si="3"/>
        <v>2.1527777775190771E-2</v>
      </c>
      <c r="I13" s="100">
        <f t="shared" si="4"/>
        <v>0.5166666666045785</v>
      </c>
    </row>
    <row r="14" spans="1:12" x14ac:dyDescent="0.25">
      <c r="A14" s="54">
        <v>41054</v>
      </c>
      <c r="B14" s="98">
        <v>0.45555555555555555</v>
      </c>
      <c r="C14" s="33">
        <f t="shared" si="0"/>
        <v>41054.455555555556</v>
      </c>
      <c r="D14" t="s">
        <v>70</v>
      </c>
      <c r="E14" t="s">
        <v>75</v>
      </c>
      <c r="F14" s="100">
        <f t="shared" si="1"/>
        <v>0.91388888889196096</v>
      </c>
      <c r="G14" s="100">
        <f t="shared" si="2"/>
        <v>21.933333333407063</v>
      </c>
      <c r="H14" s="100" t="str">
        <f t="shared" si="3"/>
        <v/>
      </c>
      <c r="I14" s="100" t="str">
        <f t="shared" si="4"/>
        <v/>
      </c>
    </row>
    <row r="15" spans="1:12" x14ac:dyDescent="0.25">
      <c r="A15" s="54">
        <v>41054</v>
      </c>
      <c r="B15" s="98">
        <v>0.5</v>
      </c>
      <c r="C15" s="33">
        <f t="shared" si="0"/>
        <v>41054.5</v>
      </c>
      <c r="D15" t="s">
        <v>68</v>
      </c>
      <c r="F15" s="100" t="str">
        <f t="shared" si="1"/>
        <v/>
      </c>
      <c r="G15" s="100" t="str">
        <f t="shared" si="2"/>
        <v/>
      </c>
      <c r="H15" s="100">
        <f t="shared" si="3"/>
        <v>4.4444444443797693E-2</v>
      </c>
      <c r="I15" s="100">
        <f t="shared" si="4"/>
        <v>1.0666666666511446</v>
      </c>
      <c r="K15" s="149"/>
    </row>
    <row r="16" spans="1:12" x14ac:dyDescent="0.25">
      <c r="A16" s="54">
        <v>41078</v>
      </c>
      <c r="B16" s="98">
        <v>0.8305555555555556</v>
      </c>
      <c r="C16" s="33">
        <f t="shared" si="0"/>
        <v>41078.830555555556</v>
      </c>
      <c r="D16" t="s">
        <v>70</v>
      </c>
      <c r="E16" t="s">
        <v>76</v>
      </c>
      <c r="F16" s="100">
        <f t="shared" si="1"/>
        <v>24.330555555556202</v>
      </c>
      <c r="G16" s="118">
        <f t="shared" si="2"/>
        <v>583.93333333334886</v>
      </c>
      <c r="H16" s="100" t="str">
        <f t="shared" si="3"/>
        <v/>
      </c>
      <c r="I16" s="100" t="str">
        <f t="shared" si="4"/>
        <v/>
      </c>
    </row>
    <row r="17" spans="1:9" x14ac:dyDescent="0.25">
      <c r="A17" s="54">
        <v>41079</v>
      </c>
      <c r="B17" s="98">
        <v>0.63888888888888895</v>
      </c>
      <c r="C17" s="33">
        <f t="shared" ref="C17:C36" si="5">A17+B17</f>
        <v>41079.638888888891</v>
      </c>
      <c r="D17" t="s">
        <v>68</v>
      </c>
      <c r="E17" t="s">
        <v>77</v>
      </c>
      <c r="F17" s="100" t="str">
        <f t="shared" si="1"/>
        <v/>
      </c>
      <c r="G17" s="100" t="str">
        <f t="shared" si="2"/>
        <v/>
      </c>
      <c r="H17" s="100">
        <f t="shared" si="3"/>
        <v>0.80833333333430346</v>
      </c>
      <c r="I17" s="100">
        <f t="shared" si="4"/>
        <v>19.400000000023283</v>
      </c>
    </row>
    <row r="18" spans="1:9" x14ac:dyDescent="0.25">
      <c r="A18" s="54">
        <v>41080</v>
      </c>
      <c r="B18" s="98">
        <v>0.63541666666666663</v>
      </c>
      <c r="C18" s="33">
        <f t="shared" si="5"/>
        <v>41080.635416666664</v>
      </c>
      <c r="D18" t="s">
        <v>70</v>
      </c>
      <c r="E18" s="112" t="s">
        <v>59</v>
      </c>
      <c r="F18" s="100">
        <f t="shared" si="1"/>
        <v>0.99652777777373558</v>
      </c>
      <c r="G18" s="100">
        <f t="shared" si="2"/>
        <v>23.916666666569654</v>
      </c>
      <c r="H18" s="100" t="str">
        <f t="shared" si="3"/>
        <v/>
      </c>
      <c r="I18" s="100" t="str">
        <f t="shared" si="4"/>
        <v/>
      </c>
    </row>
    <row r="19" spans="1:9" x14ac:dyDescent="0.25">
      <c r="A19" s="54">
        <v>41089</v>
      </c>
      <c r="B19" s="98">
        <v>0.625</v>
      </c>
      <c r="C19" s="33">
        <f t="shared" si="5"/>
        <v>41089.625</v>
      </c>
      <c r="D19" t="s">
        <v>68</v>
      </c>
      <c r="E19" t="s">
        <v>78</v>
      </c>
      <c r="F19" s="100" t="str">
        <f t="shared" si="1"/>
        <v/>
      </c>
      <c r="G19" s="100" t="str">
        <f t="shared" si="2"/>
        <v/>
      </c>
      <c r="H19" s="111">
        <f t="shared" si="3"/>
        <v>8.9895833333357587</v>
      </c>
      <c r="I19" s="100">
        <f t="shared" si="4"/>
        <v>215.75000000005821</v>
      </c>
    </row>
    <row r="20" spans="1:9" x14ac:dyDescent="0.25">
      <c r="A20" s="54">
        <v>41108</v>
      </c>
      <c r="B20" s="98">
        <v>0.57291666666666663</v>
      </c>
      <c r="C20" s="33">
        <f t="shared" si="5"/>
        <v>41108.572916666664</v>
      </c>
      <c r="D20" t="s">
        <v>70</v>
      </c>
      <c r="E20" s="112" t="s">
        <v>60</v>
      </c>
      <c r="F20" s="100">
        <f t="shared" si="1"/>
        <v>18.947916666664241</v>
      </c>
      <c r="G20" s="118">
        <f t="shared" si="2"/>
        <v>454.74999999994179</v>
      </c>
      <c r="H20" s="100" t="str">
        <f t="shared" si="3"/>
        <v/>
      </c>
      <c r="I20" s="100" t="str">
        <f t="shared" si="4"/>
        <v/>
      </c>
    </row>
    <row r="21" spans="1:9" x14ac:dyDescent="0.25">
      <c r="A21" s="54">
        <v>41121</v>
      </c>
      <c r="B21" s="98">
        <v>0.47916666666666669</v>
      </c>
      <c r="C21" s="33">
        <f t="shared" si="5"/>
        <v>41121.479166666664</v>
      </c>
      <c r="D21" t="s">
        <v>68</v>
      </c>
      <c r="F21" s="100" t="str">
        <f t="shared" si="1"/>
        <v/>
      </c>
      <c r="G21" s="100" t="str">
        <f t="shared" si="2"/>
        <v/>
      </c>
      <c r="H21" s="111">
        <f t="shared" si="3"/>
        <v>12.90625</v>
      </c>
      <c r="I21" s="100">
        <f t="shared" si="4"/>
        <v>309.75</v>
      </c>
    </row>
    <row r="22" spans="1:9" x14ac:dyDescent="0.25">
      <c r="A22" s="54">
        <v>41123</v>
      </c>
      <c r="B22" s="98">
        <v>0.64583333333333337</v>
      </c>
      <c r="C22" s="33">
        <f t="shared" si="5"/>
        <v>41123.645833333336</v>
      </c>
      <c r="D22" t="s">
        <v>70</v>
      </c>
      <c r="E22" t="s">
        <v>96</v>
      </c>
      <c r="F22" s="100">
        <f t="shared" si="1"/>
        <v>2.1666666666715173</v>
      </c>
      <c r="G22" s="100">
        <f t="shared" si="2"/>
        <v>52.000000000116415</v>
      </c>
      <c r="H22" s="100" t="str">
        <f t="shared" si="3"/>
        <v/>
      </c>
      <c r="I22" s="100" t="str">
        <f t="shared" si="4"/>
        <v/>
      </c>
    </row>
    <row r="23" spans="1:9" x14ac:dyDescent="0.25">
      <c r="A23" s="54">
        <v>41124</v>
      </c>
      <c r="B23" s="98">
        <v>0.625</v>
      </c>
      <c r="C23" s="33">
        <f t="shared" si="5"/>
        <v>41124.625</v>
      </c>
      <c r="D23" t="s">
        <v>68</v>
      </c>
      <c r="F23" s="100" t="str">
        <f t="shared" si="1"/>
        <v/>
      </c>
      <c r="G23" s="100" t="str">
        <f t="shared" si="2"/>
        <v/>
      </c>
      <c r="H23" s="111">
        <f t="shared" si="3"/>
        <v>0.97916666666424135</v>
      </c>
      <c r="I23" s="100">
        <f t="shared" si="4"/>
        <v>23.499999999941792</v>
      </c>
    </row>
    <row r="24" spans="1:9" x14ac:dyDescent="0.25">
      <c r="A24" s="54">
        <v>41127</v>
      </c>
      <c r="B24" s="98">
        <v>0</v>
      </c>
      <c r="C24" s="33">
        <f t="shared" si="5"/>
        <v>41127</v>
      </c>
      <c r="D24" t="s">
        <v>70</v>
      </c>
      <c r="E24" t="s">
        <v>79</v>
      </c>
      <c r="F24" s="100">
        <f t="shared" si="1"/>
        <v>2.375</v>
      </c>
      <c r="G24" s="100">
        <f t="shared" si="2"/>
        <v>57</v>
      </c>
      <c r="H24" s="100" t="str">
        <f t="shared" si="3"/>
        <v/>
      </c>
      <c r="I24" s="100" t="str">
        <f t="shared" si="4"/>
        <v/>
      </c>
    </row>
    <row r="25" spans="1:9" x14ac:dyDescent="0.25">
      <c r="A25" s="54">
        <v>41127</v>
      </c>
      <c r="B25" s="98">
        <v>0.45416666666666666</v>
      </c>
      <c r="C25" s="33">
        <f t="shared" si="5"/>
        <v>41127.45416666667</v>
      </c>
      <c r="D25" t="s">
        <v>68</v>
      </c>
      <c r="E25" t="s">
        <v>80</v>
      </c>
      <c r="F25" s="100" t="str">
        <f t="shared" si="1"/>
        <v/>
      </c>
      <c r="G25" s="100" t="str">
        <f t="shared" si="2"/>
        <v/>
      </c>
      <c r="H25" s="100">
        <f t="shared" si="3"/>
        <v>0.45416666667006211</v>
      </c>
      <c r="I25" s="100">
        <f t="shared" si="4"/>
        <v>10.900000000081491</v>
      </c>
    </row>
    <row r="26" spans="1:9" x14ac:dyDescent="0.25">
      <c r="A26" s="54">
        <v>41128</v>
      </c>
      <c r="B26" s="98">
        <v>0.46875</v>
      </c>
      <c r="C26" s="33">
        <f t="shared" si="5"/>
        <v>41128.46875</v>
      </c>
      <c r="D26" t="s">
        <v>70</v>
      </c>
      <c r="E26" t="s">
        <v>71</v>
      </c>
      <c r="F26" s="100">
        <f t="shared" si="1"/>
        <v>1.0145833333299379</v>
      </c>
      <c r="G26" s="100">
        <f t="shared" si="2"/>
        <v>24.349999999918509</v>
      </c>
      <c r="H26" s="100" t="str">
        <f t="shared" si="3"/>
        <v/>
      </c>
      <c r="I26" s="100" t="str">
        <f t="shared" si="4"/>
        <v/>
      </c>
    </row>
    <row r="27" spans="1:9" x14ac:dyDescent="0.25">
      <c r="A27" s="54">
        <v>41128</v>
      </c>
      <c r="B27" s="98">
        <v>0.52083333333333337</v>
      </c>
      <c r="C27" s="33">
        <f t="shared" si="5"/>
        <v>41128.520833333336</v>
      </c>
      <c r="D27" t="s">
        <v>68</v>
      </c>
      <c r="F27" s="100" t="str">
        <f t="shared" si="1"/>
        <v/>
      </c>
      <c r="G27" s="100" t="str">
        <f t="shared" si="2"/>
        <v/>
      </c>
      <c r="H27" s="100">
        <f t="shared" si="3"/>
        <v>5.2083333335758653E-2</v>
      </c>
      <c r="I27" s="100">
        <f t="shared" si="4"/>
        <v>1.2500000000582077</v>
      </c>
    </row>
    <row r="28" spans="1:9" x14ac:dyDescent="0.25">
      <c r="A28" s="54">
        <v>41138</v>
      </c>
      <c r="B28" s="98">
        <v>0.7284722222222223</v>
      </c>
      <c r="C28" s="33">
        <f t="shared" si="5"/>
        <v>41138.728472222225</v>
      </c>
      <c r="D28" t="s">
        <v>70</v>
      </c>
      <c r="E28" t="s">
        <v>57</v>
      </c>
      <c r="F28" s="100">
        <f t="shared" si="1"/>
        <v>10.207638888889051</v>
      </c>
      <c r="G28" s="100">
        <f t="shared" si="2"/>
        <v>244.98333333333721</v>
      </c>
      <c r="H28" s="100" t="str">
        <f t="shared" si="3"/>
        <v/>
      </c>
      <c r="I28" s="100" t="str">
        <f t="shared" si="4"/>
        <v/>
      </c>
    </row>
    <row r="29" spans="1:9" x14ac:dyDescent="0.25">
      <c r="A29" s="54">
        <v>41139</v>
      </c>
      <c r="B29" s="98">
        <v>0.375</v>
      </c>
      <c r="C29" s="33">
        <f t="shared" si="5"/>
        <v>41139.375</v>
      </c>
      <c r="D29" t="s">
        <v>68</v>
      </c>
      <c r="F29" s="100" t="str">
        <f t="shared" si="1"/>
        <v/>
      </c>
      <c r="G29" s="100" t="str">
        <f t="shared" si="2"/>
        <v/>
      </c>
      <c r="H29" s="100">
        <f t="shared" si="3"/>
        <v>0.64652777777519077</v>
      </c>
      <c r="I29" s="100">
        <f t="shared" si="4"/>
        <v>15.516666666604578</v>
      </c>
    </row>
    <row r="30" spans="1:9" x14ac:dyDescent="0.25">
      <c r="A30" s="54">
        <v>41144</v>
      </c>
      <c r="B30" s="98">
        <v>0.52083333333333337</v>
      </c>
      <c r="C30" s="33">
        <f t="shared" si="5"/>
        <v>41144.520833333336</v>
      </c>
      <c r="D30" t="s">
        <v>70</v>
      </c>
      <c r="E30" t="s">
        <v>81</v>
      </c>
      <c r="F30" s="100">
        <f t="shared" si="1"/>
        <v>5.1458333333357587</v>
      </c>
      <c r="G30" s="100">
        <f t="shared" si="2"/>
        <v>123.50000000005821</v>
      </c>
      <c r="H30" s="100" t="str">
        <f t="shared" si="3"/>
        <v/>
      </c>
      <c r="I30" s="100" t="str">
        <f t="shared" si="4"/>
        <v/>
      </c>
    </row>
    <row r="31" spans="1:9" x14ac:dyDescent="0.25">
      <c r="A31" s="54">
        <v>41144</v>
      </c>
      <c r="B31" s="98">
        <v>0.60416666666666663</v>
      </c>
      <c r="C31" s="33">
        <f t="shared" si="5"/>
        <v>41144.604166666664</v>
      </c>
      <c r="D31" t="s">
        <v>68</v>
      </c>
      <c r="F31" s="100" t="str">
        <f t="shared" si="1"/>
        <v/>
      </c>
      <c r="G31" s="100" t="str">
        <f t="shared" si="2"/>
        <v/>
      </c>
      <c r="H31" s="100">
        <f t="shared" si="3"/>
        <v>8.3333333328482695E-2</v>
      </c>
      <c r="I31" s="100">
        <f t="shared" si="4"/>
        <v>1.9999999998835847</v>
      </c>
    </row>
    <row r="32" spans="1:9" x14ac:dyDescent="0.25">
      <c r="A32" s="54">
        <v>41156</v>
      </c>
      <c r="B32" s="98">
        <v>0.4916666666666667</v>
      </c>
      <c r="C32" s="33">
        <f t="shared" si="5"/>
        <v>41156.491666666669</v>
      </c>
      <c r="D32" t="s">
        <v>70</v>
      </c>
      <c r="E32" t="s">
        <v>82</v>
      </c>
      <c r="F32" s="100">
        <f t="shared" si="1"/>
        <v>11.887500000004366</v>
      </c>
      <c r="G32" s="100">
        <f t="shared" si="2"/>
        <v>285.30000000010477</v>
      </c>
      <c r="H32" s="100" t="str">
        <f t="shared" si="3"/>
        <v/>
      </c>
      <c r="I32" s="100" t="str">
        <f t="shared" si="4"/>
        <v/>
      </c>
    </row>
    <row r="33" spans="1:9" x14ac:dyDescent="0.25">
      <c r="A33" s="54">
        <v>41159</v>
      </c>
      <c r="B33" s="98">
        <v>0.5</v>
      </c>
      <c r="C33" s="33">
        <f t="shared" si="5"/>
        <v>41159.5</v>
      </c>
      <c r="D33" t="s">
        <v>68</v>
      </c>
      <c r="E33" t="s">
        <v>83</v>
      </c>
      <c r="F33" s="100" t="str">
        <f t="shared" si="1"/>
        <v/>
      </c>
      <c r="G33" s="100" t="str">
        <f t="shared" si="2"/>
        <v/>
      </c>
      <c r="H33" s="111">
        <f t="shared" si="3"/>
        <v>3.0083333333313931</v>
      </c>
      <c r="I33" s="100">
        <f t="shared" si="4"/>
        <v>72.199999999953434</v>
      </c>
    </row>
    <row r="34" spans="1:9" x14ac:dyDescent="0.25">
      <c r="A34" s="54">
        <v>41161</v>
      </c>
      <c r="B34" s="98">
        <v>0.36458333333333331</v>
      </c>
      <c r="C34" s="33">
        <f t="shared" si="5"/>
        <v>41161.364583333336</v>
      </c>
      <c r="D34" t="s">
        <v>70</v>
      </c>
      <c r="E34" t="s">
        <v>84</v>
      </c>
      <c r="F34" s="100">
        <f t="shared" si="1"/>
        <v>1.8645833333357587</v>
      </c>
      <c r="G34" s="100">
        <f t="shared" si="2"/>
        <v>44.750000000058208</v>
      </c>
      <c r="H34" s="100" t="str">
        <f t="shared" si="3"/>
        <v/>
      </c>
      <c r="I34" s="100" t="str">
        <f t="shared" si="4"/>
        <v/>
      </c>
    </row>
    <row r="35" spans="1:9" x14ac:dyDescent="0.25">
      <c r="A35" s="54">
        <v>41161</v>
      </c>
      <c r="B35" s="98">
        <v>0.58333333333333337</v>
      </c>
      <c r="C35" s="33">
        <f t="shared" si="5"/>
        <v>41161.583333333336</v>
      </c>
      <c r="D35" t="s">
        <v>68</v>
      </c>
      <c r="E35" t="s">
        <v>85</v>
      </c>
      <c r="F35" s="100" t="str">
        <f t="shared" si="1"/>
        <v/>
      </c>
      <c r="G35" s="100" t="str">
        <f t="shared" si="2"/>
        <v/>
      </c>
      <c r="H35" s="100">
        <f t="shared" si="3"/>
        <v>0.21875</v>
      </c>
      <c r="I35" s="100">
        <f t="shared" si="4"/>
        <v>5.25</v>
      </c>
    </row>
    <row r="36" spans="1:9" x14ac:dyDescent="0.25">
      <c r="A36" s="54">
        <v>41168</v>
      </c>
      <c r="B36" s="98">
        <v>0.3979166666666667</v>
      </c>
      <c r="C36" s="33">
        <f t="shared" si="5"/>
        <v>41168.397916666669</v>
      </c>
      <c r="D36" t="s">
        <v>70</v>
      </c>
      <c r="E36" t="s">
        <v>86</v>
      </c>
      <c r="F36" s="100">
        <f t="shared" si="1"/>
        <v>6.8145833333328483</v>
      </c>
      <c r="G36" s="100">
        <f t="shared" si="2"/>
        <v>163.54999999998836</v>
      </c>
      <c r="H36" s="100" t="str">
        <f t="shared" si="3"/>
        <v/>
      </c>
      <c r="I36" s="100" t="str">
        <f t="shared" si="4"/>
        <v/>
      </c>
    </row>
  </sheetData>
  <mergeCells count="2">
    <mergeCell ref="F1:G1"/>
    <mergeCell ref="H1:I1"/>
  </mergeCells>
  <conditionalFormatting sqref="D1:D1048576">
    <cfRule type="cellIs" dxfId="1" priority="1" operator="equal">
      <formula>"Stop"</formula>
    </cfRule>
    <cfRule type="cellIs" dxfId="0" priority="2" operator="equal">
      <formula>"Start"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33"/>
  <sheetViews>
    <sheetView workbookViewId="0">
      <selection activeCell="I98" sqref="I98"/>
    </sheetView>
  </sheetViews>
  <sheetFormatPr defaultRowHeight="15" x14ac:dyDescent="0.25"/>
  <cols>
    <col min="1" max="1" width="15.7109375" bestFit="1" customWidth="1"/>
    <col min="2" max="2" width="13.7109375" bestFit="1" customWidth="1"/>
    <col min="3" max="3" width="19.42578125" bestFit="1" customWidth="1"/>
    <col min="4" max="4" width="14.7109375" customWidth="1"/>
    <col min="5" max="5" width="19.42578125" bestFit="1" customWidth="1"/>
    <col min="6" max="6" width="19.42578125" customWidth="1"/>
    <col min="8" max="8" width="21.85546875" bestFit="1" customWidth="1"/>
    <col min="9" max="9" width="19.42578125" bestFit="1" customWidth="1"/>
    <col min="10" max="10" width="5.42578125" customWidth="1"/>
    <col min="11" max="11" width="6" customWidth="1"/>
    <col min="12" max="12" width="11.28515625" customWidth="1"/>
    <col min="13" max="13" width="13.7109375" bestFit="1" customWidth="1"/>
    <col min="14" max="14" width="19.42578125" customWidth="1"/>
    <col min="15" max="15" width="4" customWidth="1"/>
    <col min="16" max="16" width="9.140625" style="17"/>
    <col min="17" max="17" width="13.7109375" bestFit="1" customWidth="1"/>
    <col min="18" max="18" width="19.42578125" bestFit="1" customWidth="1"/>
    <col min="21" max="21" width="11.28515625" bestFit="1" customWidth="1"/>
    <col min="22" max="22" width="13.7109375" bestFit="1" customWidth="1"/>
    <col min="23" max="23" width="19.42578125" bestFit="1" customWidth="1"/>
    <col min="24" max="24" width="3.7109375" customWidth="1"/>
    <col min="25" max="25" width="9.140625" style="79"/>
    <col min="27" max="27" width="19.42578125" bestFit="1" customWidth="1"/>
  </cols>
  <sheetData>
    <row r="1" spans="1:27" s="16" customFormat="1" ht="24.75" customHeight="1" x14ac:dyDescent="0.3">
      <c r="B1" s="141" t="s">
        <v>30</v>
      </c>
      <c r="C1" s="141"/>
      <c r="D1" s="141"/>
      <c r="E1" s="141"/>
      <c r="F1" s="64"/>
      <c r="L1" s="137" t="s">
        <v>25</v>
      </c>
      <c r="M1" s="137"/>
      <c r="N1" s="137"/>
      <c r="O1" s="137"/>
      <c r="P1" s="137"/>
      <c r="Q1" s="137"/>
      <c r="R1" s="137"/>
      <c r="T1" s="20"/>
      <c r="U1" s="139" t="s">
        <v>28</v>
      </c>
      <c r="V1" s="139"/>
      <c r="W1" s="139"/>
      <c r="X1" s="139"/>
      <c r="Y1" s="139"/>
      <c r="Z1" s="139"/>
      <c r="AA1" s="139"/>
    </row>
    <row r="2" spans="1:27" ht="15" customHeight="1" x14ac:dyDescent="0.25">
      <c r="B2" s="138" t="s">
        <v>27</v>
      </c>
      <c r="C2" s="138"/>
      <c r="D2" s="140" t="s">
        <v>29</v>
      </c>
      <c r="E2" s="140"/>
      <c r="F2" s="142" t="s">
        <v>54</v>
      </c>
      <c r="G2" s="142"/>
    </row>
    <row r="3" spans="1:27" ht="15" customHeight="1" x14ac:dyDescent="0.25">
      <c r="A3" s="21" t="s">
        <v>1</v>
      </c>
      <c r="B3" s="22" t="s">
        <v>24</v>
      </c>
      <c r="C3" s="21" t="s">
        <v>26</v>
      </c>
      <c r="D3" s="22" t="s">
        <v>24</v>
      </c>
      <c r="E3" s="21" t="s">
        <v>26</v>
      </c>
      <c r="F3" s="22" t="s">
        <v>56</v>
      </c>
      <c r="G3" s="68" t="s">
        <v>55</v>
      </c>
      <c r="M3" s="9" t="s">
        <v>40</v>
      </c>
      <c r="V3" s="9" t="s">
        <v>40</v>
      </c>
    </row>
    <row r="4" spans="1:27" ht="15" customHeight="1" x14ac:dyDescent="0.25">
      <c r="A4" s="18">
        <v>41043</v>
      </c>
      <c r="B4" s="12">
        <f>IFERROR(VLOOKUP(A4,$P$5:$R$84,2,FALSE),0)</f>
        <v>0</v>
      </c>
      <c r="C4" s="12">
        <f>IFERROR(VLOOKUP(A4,$P$5:$R$84,3,FALSE),0)</f>
        <v>0</v>
      </c>
      <c r="D4" s="12">
        <f>IFERROR(VLOOKUP(A4,$Y$5:$AA$43,2,FALSE),0)</f>
        <v>0</v>
      </c>
      <c r="E4" s="12">
        <f>IFERROR(VLOOKUP(A4,$Y$4:$AA$43,3,FALSE),0)</f>
        <v>0</v>
      </c>
      <c r="F4" s="12">
        <f>B4+D4</f>
        <v>0</v>
      </c>
      <c r="G4" s="27">
        <f>C4+E4</f>
        <v>0</v>
      </c>
      <c r="L4" s="9" t="s">
        <v>1</v>
      </c>
      <c r="M4" t="s">
        <v>24</v>
      </c>
      <c r="N4" t="s">
        <v>26</v>
      </c>
      <c r="P4" s="17" t="s">
        <v>1</v>
      </c>
      <c r="Q4" t="s">
        <v>24</v>
      </c>
      <c r="R4" t="s">
        <v>26</v>
      </c>
      <c r="U4" s="9" t="s">
        <v>1</v>
      </c>
      <c r="V4" t="s">
        <v>24</v>
      </c>
      <c r="W4" t="s">
        <v>26</v>
      </c>
      <c r="Y4" s="79" t="s">
        <v>1</v>
      </c>
      <c r="Z4" t="s">
        <v>24</v>
      </c>
      <c r="AA4" t="s">
        <v>26</v>
      </c>
    </row>
    <row r="5" spans="1:27" ht="15" customHeight="1" x14ac:dyDescent="0.25">
      <c r="A5" s="18">
        <v>41044</v>
      </c>
      <c r="B5" s="12">
        <f t="shared" ref="B5:B68" si="0">IFERROR(VLOOKUP(A5,$P$5:$R$84,2,FALSE),0)</f>
        <v>0</v>
      </c>
      <c r="C5" s="12">
        <f t="shared" ref="C5:C68" si="1">IFERROR(VLOOKUP(A5,$P$5:$R$84,3,FALSE),0)</f>
        <v>0</v>
      </c>
      <c r="D5" s="12">
        <f t="shared" ref="D5:D68" si="2">IFERROR(VLOOKUP(A5,$Y$5:$AA$43,2,FALSE),0)</f>
        <v>0</v>
      </c>
      <c r="E5" s="12">
        <f t="shared" ref="E5:E68" si="3">IFERROR(VLOOKUP(A5,$Y$4:$AA$43,3,FALSE),0)</f>
        <v>0</v>
      </c>
      <c r="F5" s="12">
        <f t="shared" ref="F5:F68" si="4">B5+D5</f>
        <v>0</v>
      </c>
      <c r="G5" s="27">
        <f t="shared" ref="G5:G68" si="5">C5+E5</f>
        <v>0</v>
      </c>
      <c r="L5" s="10">
        <v>41051</v>
      </c>
      <c r="M5" s="11">
        <v>1</v>
      </c>
      <c r="N5" s="11">
        <v>2</v>
      </c>
      <c r="P5" s="17">
        <v>41051</v>
      </c>
      <c r="Q5">
        <v>1</v>
      </c>
      <c r="R5">
        <v>2</v>
      </c>
      <c r="U5" s="10">
        <v>41046</v>
      </c>
      <c r="V5" s="11">
        <v>1</v>
      </c>
      <c r="W5" s="11">
        <v>1</v>
      </c>
      <c r="Y5" s="79">
        <v>41046</v>
      </c>
      <c r="Z5" s="11">
        <v>1</v>
      </c>
      <c r="AA5" s="11">
        <v>1</v>
      </c>
    </row>
    <row r="6" spans="1:27" ht="15" customHeight="1" x14ac:dyDescent="0.25">
      <c r="A6" s="74">
        <v>41045</v>
      </c>
      <c r="B6" s="12">
        <f t="shared" si="0"/>
        <v>0</v>
      </c>
      <c r="C6" s="12">
        <f t="shared" si="1"/>
        <v>0</v>
      </c>
      <c r="D6" s="12">
        <f t="shared" si="2"/>
        <v>0</v>
      </c>
      <c r="E6" s="12">
        <f t="shared" si="3"/>
        <v>0</v>
      </c>
      <c r="F6" s="72">
        <f t="shared" si="4"/>
        <v>0</v>
      </c>
      <c r="G6" s="73">
        <f t="shared" si="5"/>
        <v>0</v>
      </c>
      <c r="L6" s="10">
        <v>41057</v>
      </c>
      <c r="M6" s="11">
        <v>1</v>
      </c>
      <c r="N6" s="11">
        <v>2</v>
      </c>
      <c r="P6" s="17">
        <v>41057</v>
      </c>
      <c r="Q6">
        <v>1</v>
      </c>
      <c r="R6">
        <v>2</v>
      </c>
      <c r="U6" s="10">
        <v>41049</v>
      </c>
      <c r="V6" s="11">
        <v>1</v>
      </c>
      <c r="W6" s="11">
        <v>1</v>
      </c>
      <c r="Y6" s="79">
        <v>41049</v>
      </c>
      <c r="Z6" s="11">
        <v>1</v>
      </c>
      <c r="AA6" s="11">
        <v>1</v>
      </c>
    </row>
    <row r="7" spans="1:27" ht="15" customHeight="1" x14ac:dyDescent="0.25">
      <c r="A7" s="74">
        <v>41046</v>
      </c>
      <c r="B7" s="12">
        <f t="shared" si="0"/>
        <v>0</v>
      </c>
      <c r="C7" s="12">
        <f t="shared" si="1"/>
        <v>0</v>
      </c>
      <c r="D7" s="12">
        <f t="shared" si="2"/>
        <v>1</v>
      </c>
      <c r="E7" s="12">
        <f t="shared" si="3"/>
        <v>1</v>
      </c>
      <c r="F7" s="72">
        <f t="shared" si="4"/>
        <v>1</v>
      </c>
      <c r="G7" s="73">
        <f t="shared" si="5"/>
        <v>1</v>
      </c>
      <c r="L7" s="10">
        <v>41058</v>
      </c>
      <c r="M7" s="11">
        <v>1</v>
      </c>
      <c r="N7" s="11">
        <v>2</v>
      </c>
      <c r="P7" s="17">
        <v>41058</v>
      </c>
      <c r="Q7">
        <v>1</v>
      </c>
      <c r="R7">
        <v>2</v>
      </c>
      <c r="U7" s="10">
        <v>41051</v>
      </c>
      <c r="V7" s="11">
        <v>1</v>
      </c>
      <c r="W7" s="11">
        <v>1</v>
      </c>
      <c r="Y7" s="79">
        <v>41051</v>
      </c>
      <c r="Z7" s="11">
        <v>1</v>
      </c>
      <c r="AA7" s="11">
        <v>1</v>
      </c>
    </row>
    <row r="8" spans="1:27" x14ac:dyDescent="0.25">
      <c r="A8" s="18">
        <v>41047</v>
      </c>
      <c r="B8" s="12">
        <f t="shared" si="0"/>
        <v>0</v>
      </c>
      <c r="C8" s="12">
        <f t="shared" si="1"/>
        <v>0</v>
      </c>
      <c r="D8" s="12">
        <f t="shared" si="2"/>
        <v>0</v>
      </c>
      <c r="E8" s="12">
        <f t="shared" si="3"/>
        <v>0</v>
      </c>
      <c r="F8" s="12">
        <f t="shared" si="4"/>
        <v>0</v>
      </c>
      <c r="G8" s="27">
        <f t="shared" si="5"/>
        <v>0</v>
      </c>
      <c r="L8" s="10">
        <v>41062</v>
      </c>
      <c r="M8" s="11">
        <v>1</v>
      </c>
      <c r="N8" s="11">
        <v>2</v>
      </c>
      <c r="P8" s="17">
        <v>41062</v>
      </c>
      <c r="Q8">
        <v>1</v>
      </c>
      <c r="R8">
        <v>2</v>
      </c>
      <c r="U8" s="10">
        <v>41055</v>
      </c>
      <c r="V8" s="11">
        <v>1</v>
      </c>
      <c r="W8" s="11">
        <v>2</v>
      </c>
      <c r="Y8" s="79">
        <v>41055</v>
      </c>
      <c r="Z8" s="11">
        <v>1</v>
      </c>
      <c r="AA8" s="11">
        <v>2</v>
      </c>
    </row>
    <row r="9" spans="1:27" x14ac:dyDescent="0.25">
      <c r="A9" s="18">
        <v>41048</v>
      </c>
      <c r="B9" s="12">
        <f t="shared" si="0"/>
        <v>0</v>
      </c>
      <c r="C9" s="12">
        <f t="shared" si="1"/>
        <v>0</v>
      </c>
      <c r="D9" s="12">
        <f t="shared" si="2"/>
        <v>0</v>
      </c>
      <c r="E9" s="12">
        <f t="shared" si="3"/>
        <v>0</v>
      </c>
      <c r="F9" s="12">
        <f t="shared" si="4"/>
        <v>0</v>
      </c>
      <c r="G9" s="27">
        <f t="shared" si="5"/>
        <v>0</v>
      </c>
      <c r="L9" s="10">
        <v>41064</v>
      </c>
      <c r="M9" s="11">
        <v>1</v>
      </c>
      <c r="N9" s="11">
        <v>2</v>
      </c>
      <c r="P9" s="17">
        <v>41064</v>
      </c>
      <c r="Q9">
        <v>1</v>
      </c>
      <c r="R9">
        <v>2</v>
      </c>
      <c r="U9" s="10">
        <v>41057</v>
      </c>
      <c r="V9" s="11">
        <v>1</v>
      </c>
      <c r="W9" s="11">
        <v>1</v>
      </c>
      <c r="Y9" s="79">
        <v>41057</v>
      </c>
      <c r="Z9" s="11">
        <v>1</v>
      </c>
      <c r="AA9" s="11">
        <v>1</v>
      </c>
    </row>
    <row r="10" spans="1:27" x14ac:dyDescent="0.25">
      <c r="A10" s="18">
        <v>41049</v>
      </c>
      <c r="B10" s="12">
        <f t="shared" si="0"/>
        <v>0</v>
      </c>
      <c r="C10" s="12">
        <f t="shared" si="1"/>
        <v>0</v>
      </c>
      <c r="D10" s="12">
        <f t="shared" si="2"/>
        <v>1</v>
      </c>
      <c r="E10" s="12">
        <f t="shared" si="3"/>
        <v>1</v>
      </c>
      <c r="F10" s="12">
        <f t="shared" si="4"/>
        <v>1</v>
      </c>
      <c r="G10" s="27">
        <f t="shared" si="5"/>
        <v>1</v>
      </c>
      <c r="L10" s="10">
        <v>41065</v>
      </c>
      <c r="M10" s="11">
        <v>1</v>
      </c>
      <c r="N10" s="11">
        <v>2</v>
      </c>
      <c r="P10" s="17">
        <v>41065</v>
      </c>
      <c r="Q10">
        <v>1</v>
      </c>
      <c r="R10">
        <v>2</v>
      </c>
      <c r="U10" s="10">
        <v>41059</v>
      </c>
      <c r="V10" s="11">
        <v>3</v>
      </c>
      <c r="W10" s="11">
        <v>6</v>
      </c>
      <c r="Y10" s="79">
        <v>41059</v>
      </c>
      <c r="Z10" s="11">
        <v>3</v>
      </c>
      <c r="AA10" s="11">
        <v>6</v>
      </c>
    </row>
    <row r="11" spans="1:27" x14ac:dyDescent="0.25">
      <c r="A11" s="18">
        <v>41050</v>
      </c>
      <c r="B11" s="12">
        <f t="shared" si="0"/>
        <v>0</v>
      </c>
      <c r="C11" s="12">
        <f t="shared" si="1"/>
        <v>0</v>
      </c>
      <c r="D11" s="12">
        <f t="shared" si="2"/>
        <v>0</v>
      </c>
      <c r="E11" s="12">
        <f t="shared" si="3"/>
        <v>0</v>
      </c>
      <c r="F11" s="12">
        <f t="shared" si="4"/>
        <v>0</v>
      </c>
      <c r="G11" s="27">
        <f t="shared" si="5"/>
        <v>0</v>
      </c>
      <c r="L11" s="10">
        <v>41066</v>
      </c>
      <c r="M11" s="11">
        <v>4</v>
      </c>
      <c r="N11" s="11">
        <v>8</v>
      </c>
      <c r="P11" s="17">
        <v>41066</v>
      </c>
      <c r="Q11">
        <v>4</v>
      </c>
      <c r="R11">
        <v>8</v>
      </c>
      <c r="U11" s="10">
        <v>41061</v>
      </c>
      <c r="V11" s="11">
        <v>1</v>
      </c>
      <c r="W11" s="11">
        <v>2</v>
      </c>
      <c r="Y11" s="79">
        <v>41061</v>
      </c>
      <c r="Z11" s="11">
        <v>1</v>
      </c>
      <c r="AA11" s="11">
        <v>2</v>
      </c>
    </row>
    <row r="12" spans="1:27" x14ac:dyDescent="0.25">
      <c r="A12" s="74">
        <v>41051</v>
      </c>
      <c r="B12" s="12">
        <f t="shared" si="0"/>
        <v>1</v>
      </c>
      <c r="C12" s="12">
        <f t="shared" si="1"/>
        <v>2</v>
      </c>
      <c r="D12" s="12">
        <f t="shared" si="2"/>
        <v>1</v>
      </c>
      <c r="E12" s="12">
        <f t="shared" si="3"/>
        <v>1</v>
      </c>
      <c r="F12" s="72">
        <f t="shared" si="4"/>
        <v>2</v>
      </c>
      <c r="G12" s="73">
        <f t="shared" si="5"/>
        <v>3</v>
      </c>
      <c r="L12" s="10">
        <v>41067</v>
      </c>
      <c r="M12" s="11">
        <v>5</v>
      </c>
      <c r="N12" s="11">
        <v>10</v>
      </c>
      <c r="P12" s="17">
        <v>41067</v>
      </c>
      <c r="Q12">
        <v>5</v>
      </c>
      <c r="R12">
        <v>10</v>
      </c>
      <c r="U12" s="10">
        <v>41062</v>
      </c>
      <c r="V12" s="11">
        <v>2</v>
      </c>
      <c r="W12" s="11">
        <v>3</v>
      </c>
      <c r="Y12" s="79">
        <v>41062</v>
      </c>
      <c r="Z12" s="11">
        <v>2</v>
      </c>
      <c r="AA12" s="11">
        <v>3</v>
      </c>
    </row>
    <row r="13" spans="1:27" x14ac:dyDescent="0.25">
      <c r="A13" s="74">
        <v>41052</v>
      </c>
      <c r="B13" s="12">
        <f t="shared" si="0"/>
        <v>0</v>
      </c>
      <c r="C13" s="12">
        <f t="shared" si="1"/>
        <v>0</v>
      </c>
      <c r="D13" s="12">
        <f t="shared" si="2"/>
        <v>0</v>
      </c>
      <c r="E13" s="12">
        <f t="shared" si="3"/>
        <v>0</v>
      </c>
      <c r="F13" s="72">
        <f t="shared" si="4"/>
        <v>0</v>
      </c>
      <c r="G13" s="73">
        <f t="shared" si="5"/>
        <v>0</v>
      </c>
      <c r="L13" s="10">
        <v>41068</v>
      </c>
      <c r="M13" s="11">
        <v>6</v>
      </c>
      <c r="N13" s="11">
        <v>12</v>
      </c>
      <c r="P13" s="17">
        <v>41068</v>
      </c>
      <c r="Q13">
        <v>6</v>
      </c>
      <c r="R13">
        <v>12</v>
      </c>
      <c r="U13" s="10">
        <v>41063</v>
      </c>
      <c r="V13" s="11">
        <v>6</v>
      </c>
      <c r="W13" s="11">
        <v>11</v>
      </c>
      <c r="Y13" s="79">
        <v>41063</v>
      </c>
      <c r="Z13" s="11">
        <v>6</v>
      </c>
      <c r="AA13" s="11">
        <v>11</v>
      </c>
    </row>
    <row r="14" spans="1:27" x14ac:dyDescent="0.25">
      <c r="A14" s="74">
        <v>41053</v>
      </c>
      <c r="B14" s="12">
        <f t="shared" si="0"/>
        <v>0</v>
      </c>
      <c r="C14" s="12">
        <f t="shared" si="1"/>
        <v>0</v>
      </c>
      <c r="D14" s="12">
        <f t="shared" si="2"/>
        <v>0</v>
      </c>
      <c r="E14" s="12">
        <f t="shared" si="3"/>
        <v>0</v>
      </c>
      <c r="F14" s="72">
        <f t="shared" si="4"/>
        <v>0</v>
      </c>
      <c r="G14" s="73">
        <f t="shared" si="5"/>
        <v>0</v>
      </c>
      <c r="L14" s="10">
        <v>41069</v>
      </c>
      <c r="M14" s="11">
        <v>7</v>
      </c>
      <c r="N14" s="11">
        <v>14</v>
      </c>
      <c r="P14" s="17">
        <v>41069</v>
      </c>
      <c r="Q14">
        <v>7</v>
      </c>
      <c r="R14">
        <v>14</v>
      </c>
      <c r="U14" s="10">
        <v>41064</v>
      </c>
      <c r="V14" s="11">
        <v>2</v>
      </c>
      <c r="W14" s="11">
        <v>4</v>
      </c>
      <c r="Y14" s="79">
        <v>41064</v>
      </c>
      <c r="Z14" s="11">
        <v>2</v>
      </c>
      <c r="AA14" s="11">
        <v>4</v>
      </c>
    </row>
    <row r="15" spans="1:27" x14ac:dyDescent="0.25">
      <c r="A15" s="74">
        <v>41054</v>
      </c>
      <c r="B15" s="12">
        <f t="shared" si="0"/>
        <v>0</v>
      </c>
      <c r="C15" s="12">
        <f t="shared" si="1"/>
        <v>0</v>
      </c>
      <c r="D15" s="12">
        <f t="shared" si="2"/>
        <v>0</v>
      </c>
      <c r="E15" s="12">
        <f t="shared" si="3"/>
        <v>0</v>
      </c>
      <c r="F15" s="72">
        <f t="shared" si="4"/>
        <v>0</v>
      </c>
      <c r="G15" s="73">
        <f t="shared" si="5"/>
        <v>0</v>
      </c>
      <c r="L15" s="10">
        <v>41070</v>
      </c>
      <c r="M15" s="11">
        <v>9</v>
      </c>
      <c r="N15" s="11">
        <v>17</v>
      </c>
      <c r="P15" s="17">
        <v>41070</v>
      </c>
      <c r="Q15">
        <v>9</v>
      </c>
      <c r="R15">
        <v>17</v>
      </c>
      <c r="U15" s="10">
        <v>41065</v>
      </c>
      <c r="V15" s="11">
        <v>4</v>
      </c>
      <c r="W15" s="11">
        <v>7</v>
      </c>
      <c r="Y15" s="79">
        <v>41065</v>
      </c>
      <c r="Z15" s="11">
        <v>4</v>
      </c>
      <c r="AA15" s="11">
        <v>7</v>
      </c>
    </row>
    <row r="16" spans="1:27" x14ac:dyDescent="0.25">
      <c r="A16" s="18">
        <v>41055</v>
      </c>
      <c r="B16" s="12">
        <f t="shared" si="0"/>
        <v>0</v>
      </c>
      <c r="C16" s="12">
        <f t="shared" si="1"/>
        <v>0</v>
      </c>
      <c r="D16" s="12">
        <f t="shared" si="2"/>
        <v>1</v>
      </c>
      <c r="E16" s="12">
        <f t="shared" si="3"/>
        <v>2</v>
      </c>
      <c r="F16" s="12">
        <f t="shared" si="4"/>
        <v>1</v>
      </c>
      <c r="G16" s="27">
        <f t="shared" si="5"/>
        <v>2</v>
      </c>
      <c r="L16" s="10">
        <v>41071</v>
      </c>
      <c r="M16" s="11">
        <v>19</v>
      </c>
      <c r="N16" s="11">
        <v>33</v>
      </c>
      <c r="P16" s="17">
        <v>41071</v>
      </c>
      <c r="Q16">
        <v>19</v>
      </c>
      <c r="R16">
        <v>33</v>
      </c>
      <c r="U16" s="10">
        <v>41066</v>
      </c>
      <c r="V16" s="11">
        <v>7</v>
      </c>
      <c r="W16" s="11">
        <v>13</v>
      </c>
      <c r="Y16" s="79">
        <v>41066</v>
      </c>
      <c r="Z16" s="11">
        <v>7</v>
      </c>
      <c r="AA16" s="11">
        <v>13</v>
      </c>
    </row>
    <row r="17" spans="1:27" x14ac:dyDescent="0.25">
      <c r="A17" s="18">
        <v>41056</v>
      </c>
      <c r="B17" s="12">
        <f t="shared" si="0"/>
        <v>0</v>
      </c>
      <c r="C17" s="12">
        <f t="shared" si="1"/>
        <v>0</v>
      </c>
      <c r="D17" s="12">
        <f t="shared" si="2"/>
        <v>0</v>
      </c>
      <c r="E17" s="12">
        <f t="shared" si="3"/>
        <v>0</v>
      </c>
      <c r="F17" s="12">
        <f t="shared" si="4"/>
        <v>0</v>
      </c>
      <c r="G17" s="27">
        <f t="shared" si="5"/>
        <v>0</v>
      </c>
      <c r="L17" s="10">
        <v>41072</v>
      </c>
      <c r="M17" s="11">
        <v>5</v>
      </c>
      <c r="N17" s="11">
        <v>6</v>
      </c>
      <c r="P17" s="17">
        <v>41072</v>
      </c>
      <c r="Q17">
        <v>5</v>
      </c>
      <c r="R17">
        <v>6</v>
      </c>
      <c r="U17" s="10">
        <v>41067</v>
      </c>
      <c r="V17" s="11">
        <v>6</v>
      </c>
      <c r="W17" s="11">
        <v>11</v>
      </c>
      <c r="Y17" s="79">
        <v>41067</v>
      </c>
      <c r="Z17" s="11">
        <v>6</v>
      </c>
      <c r="AA17" s="11">
        <v>11</v>
      </c>
    </row>
    <row r="18" spans="1:27" x14ac:dyDescent="0.25">
      <c r="A18" s="18">
        <v>41057</v>
      </c>
      <c r="B18" s="12">
        <f t="shared" si="0"/>
        <v>1</v>
      </c>
      <c r="C18" s="12">
        <f t="shared" si="1"/>
        <v>2</v>
      </c>
      <c r="D18" s="12">
        <f t="shared" si="2"/>
        <v>1</v>
      </c>
      <c r="E18" s="12">
        <f t="shared" si="3"/>
        <v>1</v>
      </c>
      <c r="F18" s="12">
        <f t="shared" si="4"/>
        <v>2</v>
      </c>
      <c r="G18" s="27">
        <f t="shared" si="5"/>
        <v>3</v>
      </c>
      <c r="L18" s="10">
        <v>41073</v>
      </c>
      <c r="M18" s="11">
        <v>3</v>
      </c>
      <c r="N18" s="11">
        <v>2</v>
      </c>
      <c r="P18" s="17">
        <v>41073</v>
      </c>
      <c r="Q18">
        <v>3</v>
      </c>
      <c r="R18">
        <v>2</v>
      </c>
      <c r="U18" s="10">
        <v>41068</v>
      </c>
      <c r="V18" s="11">
        <v>6</v>
      </c>
      <c r="W18" s="11">
        <v>8</v>
      </c>
      <c r="Y18" s="79">
        <v>41068</v>
      </c>
      <c r="Z18" s="11">
        <v>6</v>
      </c>
      <c r="AA18" s="11">
        <v>8</v>
      </c>
    </row>
    <row r="19" spans="1:27" x14ac:dyDescent="0.25">
      <c r="A19" s="18">
        <v>41058</v>
      </c>
      <c r="B19" s="12">
        <f t="shared" si="0"/>
        <v>1</v>
      </c>
      <c r="C19" s="12">
        <f t="shared" si="1"/>
        <v>2</v>
      </c>
      <c r="D19" s="12">
        <f t="shared" si="2"/>
        <v>0</v>
      </c>
      <c r="E19" s="12">
        <f t="shared" si="3"/>
        <v>0</v>
      </c>
      <c r="F19" s="12">
        <f t="shared" si="4"/>
        <v>1</v>
      </c>
      <c r="G19" s="27">
        <f t="shared" si="5"/>
        <v>2</v>
      </c>
      <c r="L19" s="10">
        <v>41074</v>
      </c>
      <c r="M19" s="11">
        <v>13</v>
      </c>
      <c r="N19" s="11">
        <v>22</v>
      </c>
      <c r="P19" s="17">
        <v>41074</v>
      </c>
      <c r="Q19">
        <v>13</v>
      </c>
      <c r="R19">
        <v>22</v>
      </c>
      <c r="U19" s="10">
        <v>41069</v>
      </c>
      <c r="V19" s="11">
        <v>7</v>
      </c>
      <c r="W19" s="11">
        <v>13</v>
      </c>
      <c r="Y19" s="79">
        <v>41069</v>
      </c>
      <c r="Z19" s="11">
        <v>7</v>
      </c>
      <c r="AA19" s="11">
        <v>13</v>
      </c>
    </row>
    <row r="20" spans="1:27" x14ac:dyDescent="0.25">
      <c r="A20" s="18">
        <v>41059</v>
      </c>
      <c r="B20" s="12">
        <f t="shared" si="0"/>
        <v>0</v>
      </c>
      <c r="C20" s="12">
        <f t="shared" si="1"/>
        <v>0</v>
      </c>
      <c r="D20" s="12">
        <f t="shared" si="2"/>
        <v>3</v>
      </c>
      <c r="E20" s="12">
        <f t="shared" si="3"/>
        <v>6</v>
      </c>
      <c r="F20" s="12">
        <f t="shared" si="4"/>
        <v>3</v>
      </c>
      <c r="G20" s="27">
        <f t="shared" si="5"/>
        <v>6</v>
      </c>
      <c r="L20" s="10">
        <v>41075</v>
      </c>
      <c r="M20" s="11">
        <v>7</v>
      </c>
      <c r="N20" s="11">
        <v>14</v>
      </c>
      <c r="P20" s="17">
        <v>41075</v>
      </c>
      <c r="Q20">
        <v>7</v>
      </c>
      <c r="R20">
        <v>14</v>
      </c>
      <c r="U20" s="10">
        <v>41070</v>
      </c>
      <c r="V20" s="11">
        <v>3</v>
      </c>
      <c r="W20" s="11">
        <v>6</v>
      </c>
      <c r="Y20" s="79">
        <v>41070</v>
      </c>
      <c r="Z20" s="11">
        <v>3</v>
      </c>
      <c r="AA20" s="11">
        <v>6</v>
      </c>
    </row>
    <row r="21" spans="1:27" x14ac:dyDescent="0.25">
      <c r="A21" s="18">
        <v>41060</v>
      </c>
      <c r="B21" s="12">
        <f t="shared" si="0"/>
        <v>0</v>
      </c>
      <c r="C21" s="12">
        <f t="shared" si="1"/>
        <v>0</v>
      </c>
      <c r="D21" s="12">
        <f t="shared" si="2"/>
        <v>0</v>
      </c>
      <c r="E21" s="12">
        <f t="shared" si="3"/>
        <v>0</v>
      </c>
      <c r="F21" s="12">
        <f t="shared" si="4"/>
        <v>0</v>
      </c>
      <c r="G21" s="27">
        <f t="shared" si="5"/>
        <v>0</v>
      </c>
      <c r="L21" s="10">
        <v>41076</v>
      </c>
      <c r="M21" s="11">
        <v>8</v>
      </c>
      <c r="N21" s="11">
        <v>16</v>
      </c>
      <c r="P21" s="17">
        <v>41076</v>
      </c>
      <c r="Q21">
        <v>8</v>
      </c>
      <c r="R21">
        <v>16</v>
      </c>
      <c r="U21" s="10">
        <v>41071</v>
      </c>
      <c r="V21" s="11">
        <v>2</v>
      </c>
      <c r="W21" s="11">
        <v>3</v>
      </c>
      <c r="Y21" s="79">
        <v>41071</v>
      </c>
      <c r="Z21" s="11">
        <v>2</v>
      </c>
      <c r="AA21" s="11">
        <v>3</v>
      </c>
    </row>
    <row r="22" spans="1:27" x14ac:dyDescent="0.25">
      <c r="A22" s="18">
        <v>41061</v>
      </c>
      <c r="B22" s="12">
        <f t="shared" si="0"/>
        <v>0</v>
      </c>
      <c r="C22" s="12">
        <f t="shared" si="1"/>
        <v>0</v>
      </c>
      <c r="D22" s="12">
        <f t="shared" si="2"/>
        <v>1</v>
      </c>
      <c r="E22" s="12">
        <f t="shared" si="3"/>
        <v>2</v>
      </c>
      <c r="F22" s="12">
        <f t="shared" si="4"/>
        <v>1</v>
      </c>
      <c r="G22" s="27">
        <f t="shared" si="5"/>
        <v>2</v>
      </c>
      <c r="L22" s="10">
        <v>41077</v>
      </c>
      <c r="M22" s="11">
        <v>13</v>
      </c>
      <c r="N22" s="11">
        <v>22</v>
      </c>
      <c r="P22" s="17">
        <v>41077</v>
      </c>
      <c r="Q22">
        <v>13</v>
      </c>
      <c r="R22">
        <v>22</v>
      </c>
      <c r="U22" s="10">
        <v>41072</v>
      </c>
      <c r="V22" s="11">
        <v>3</v>
      </c>
      <c r="W22" s="11">
        <v>5</v>
      </c>
      <c r="Y22" s="79">
        <v>41072</v>
      </c>
      <c r="Z22" s="11">
        <v>3</v>
      </c>
      <c r="AA22" s="11">
        <v>5</v>
      </c>
    </row>
    <row r="23" spans="1:27" x14ac:dyDescent="0.25">
      <c r="A23" s="18">
        <v>41062</v>
      </c>
      <c r="B23" s="12">
        <f t="shared" si="0"/>
        <v>1</v>
      </c>
      <c r="C23" s="12">
        <f t="shared" si="1"/>
        <v>2</v>
      </c>
      <c r="D23" s="12">
        <f t="shared" si="2"/>
        <v>2</v>
      </c>
      <c r="E23" s="12">
        <f t="shared" si="3"/>
        <v>3</v>
      </c>
      <c r="F23" s="12">
        <f t="shared" si="4"/>
        <v>3</v>
      </c>
      <c r="G23" s="27">
        <f t="shared" si="5"/>
        <v>5</v>
      </c>
      <c r="L23" s="10">
        <v>41078</v>
      </c>
      <c r="M23" s="11">
        <v>21</v>
      </c>
      <c r="N23" s="11">
        <v>42</v>
      </c>
      <c r="P23" s="17">
        <v>41078</v>
      </c>
      <c r="Q23">
        <v>21</v>
      </c>
      <c r="R23">
        <v>42</v>
      </c>
      <c r="U23" s="10">
        <v>41073</v>
      </c>
      <c r="V23" s="11">
        <v>1</v>
      </c>
      <c r="W23" s="11">
        <v>2</v>
      </c>
      <c r="Y23" s="79">
        <v>41073</v>
      </c>
      <c r="Z23" s="11">
        <v>1</v>
      </c>
      <c r="AA23" s="11">
        <v>2</v>
      </c>
    </row>
    <row r="24" spans="1:27" x14ac:dyDescent="0.25">
      <c r="A24" s="18">
        <v>41063</v>
      </c>
      <c r="B24" s="12">
        <f t="shared" si="0"/>
        <v>0</v>
      </c>
      <c r="C24" s="12">
        <f t="shared" si="1"/>
        <v>0</v>
      </c>
      <c r="D24" s="12">
        <f t="shared" si="2"/>
        <v>6</v>
      </c>
      <c r="E24" s="12">
        <f t="shared" si="3"/>
        <v>11</v>
      </c>
      <c r="F24" s="12">
        <f t="shared" si="4"/>
        <v>6</v>
      </c>
      <c r="G24" s="27">
        <f t="shared" si="5"/>
        <v>11</v>
      </c>
      <c r="L24" s="10">
        <v>41079</v>
      </c>
      <c r="M24" s="11">
        <v>8</v>
      </c>
      <c r="N24" s="11">
        <v>15</v>
      </c>
      <c r="P24" s="17">
        <v>41079</v>
      </c>
      <c r="Q24">
        <v>8</v>
      </c>
      <c r="R24">
        <v>15</v>
      </c>
      <c r="U24" s="10">
        <v>41074</v>
      </c>
      <c r="V24" s="11">
        <v>3</v>
      </c>
      <c r="W24" s="11">
        <v>5</v>
      </c>
      <c r="Y24" s="79">
        <v>41074</v>
      </c>
      <c r="Z24" s="11">
        <v>3</v>
      </c>
      <c r="AA24" s="11">
        <v>5</v>
      </c>
    </row>
    <row r="25" spans="1:27" x14ac:dyDescent="0.25">
      <c r="A25" s="18">
        <v>41064</v>
      </c>
      <c r="B25" s="12">
        <f t="shared" si="0"/>
        <v>1</v>
      </c>
      <c r="C25" s="12">
        <f t="shared" si="1"/>
        <v>2</v>
      </c>
      <c r="D25" s="12">
        <f t="shared" si="2"/>
        <v>2</v>
      </c>
      <c r="E25" s="12">
        <f t="shared" si="3"/>
        <v>4</v>
      </c>
      <c r="F25" s="12">
        <f t="shared" si="4"/>
        <v>3</v>
      </c>
      <c r="G25" s="27">
        <f t="shared" si="5"/>
        <v>6</v>
      </c>
      <c r="L25" s="44">
        <v>41080</v>
      </c>
      <c r="M25" s="45">
        <v>1</v>
      </c>
      <c r="N25" s="45">
        <v>2</v>
      </c>
      <c r="P25" s="17">
        <v>41080</v>
      </c>
      <c r="Q25">
        <v>1</v>
      </c>
      <c r="R25">
        <v>2</v>
      </c>
      <c r="U25" s="10">
        <v>41075</v>
      </c>
      <c r="V25" s="11">
        <v>1</v>
      </c>
      <c r="W25" s="11">
        <v>2</v>
      </c>
      <c r="Y25" s="79">
        <v>41075</v>
      </c>
      <c r="Z25" s="11">
        <v>1</v>
      </c>
      <c r="AA25" s="11">
        <v>2</v>
      </c>
    </row>
    <row r="26" spans="1:27" x14ac:dyDescent="0.25">
      <c r="A26" s="18">
        <v>41065</v>
      </c>
      <c r="B26" s="12">
        <f t="shared" si="0"/>
        <v>1</v>
      </c>
      <c r="C26" s="12">
        <f t="shared" si="1"/>
        <v>2</v>
      </c>
      <c r="D26" s="12">
        <f t="shared" si="2"/>
        <v>4</v>
      </c>
      <c r="E26" s="12">
        <f t="shared" si="3"/>
        <v>7</v>
      </c>
      <c r="F26" s="12">
        <f t="shared" si="4"/>
        <v>5</v>
      </c>
      <c r="G26" s="27">
        <f t="shared" si="5"/>
        <v>9</v>
      </c>
      <c r="L26" s="44">
        <v>41090</v>
      </c>
      <c r="M26" s="45">
        <v>8</v>
      </c>
      <c r="N26" s="11">
        <v>16</v>
      </c>
      <c r="P26" s="17">
        <v>41090</v>
      </c>
      <c r="Q26">
        <v>8</v>
      </c>
      <c r="R26">
        <v>16</v>
      </c>
      <c r="U26" s="10">
        <v>41076</v>
      </c>
      <c r="V26" s="11">
        <v>3</v>
      </c>
      <c r="W26" s="11">
        <v>6</v>
      </c>
      <c r="Y26" s="79">
        <v>41076</v>
      </c>
      <c r="Z26" s="11">
        <v>3</v>
      </c>
      <c r="AA26" s="11">
        <v>6</v>
      </c>
    </row>
    <row r="27" spans="1:27" x14ac:dyDescent="0.25">
      <c r="A27" s="18">
        <v>41066</v>
      </c>
      <c r="B27" s="12">
        <f t="shared" si="0"/>
        <v>4</v>
      </c>
      <c r="C27" s="12">
        <f t="shared" si="1"/>
        <v>8</v>
      </c>
      <c r="D27" s="12">
        <f t="shared" si="2"/>
        <v>7</v>
      </c>
      <c r="E27" s="12">
        <f t="shared" si="3"/>
        <v>13</v>
      </c>
      <c r="F27" s="12">
        <f t="shared" si="4"/>
        <v>11</v>
      </c>
      <c r="G27" s="27">
        <f t="shared" si="5"/>
        <v>21</v>
      </c>
      <c r="L27" s="44">
        <v>41091</v>
      </c>
      <c r="M27" s="45">
        <v>9</v>
      </c>
      <c r="N27" s="11">
        <v>18</v>
      </c>
      <c r="P27" s="17">
        <v>41091</v>
      </c>
      <c r="Q27">
        <v>9</v>
      </c>
      <c r="R27">
        <v>18</v>
      </c>
      <c r="U27" s="10">
        <v>41077</v>
      </c>
      <c r="V27" s="11">
        <v>3</v>
      </c>
      <c r="W27" s="11">
        <v>6</v>
      </c>
      <c r="Y27" s="79">
        <v>41077</v>
      </c>
      <c r="Z27" s="11">
        <v>3</v>
      </c>
      <c r="AA27" s="11">
        <v>6</v>
      </c>
    </row>
    <row r="28" spans="1:27" x14ac:dyDescent="0.25">
      <c r="A28" s="18">
        <v>41067</v>
      </c>
      <c r="B28" s="12">
        <f t="shared" si="0"/>
        <v>5</v>
      </c>
      <c r="C28" s="12">
        <f t="shared" si="1"/>
        <v>10</v>
      </c>
      <c r="D28" s="12">
        <f t="shared" si="2"/>
        <v>6</v>
      </c>
      <c r="E28" s="12">
        <f t="shared" si="3"/>
        <v>11</v>
      </c>
      <c r="F28" s="12">
        <f t="shared" si="4"/>
        <v>11</v>
      </c>
      <c r="G28" s="27">
        <f t="shared" si="5"/>
        <v>21</v>
      </c>
      <c r="L28" s="10">
        <v>41092</v>
      </c>
      <c r="M28" s="11">
        <v>5</v>
      </c>
      <c r="N28" s="11">
        <v>10</v>
      </c>
      <c r="P28" s="17">
        <v>41092</v>
      </c>
      <c r="Q28">
        <v>5</v>
      </c>
      <c r="R28">
        <v>10</v>
      </c>
      <c r="U28" s="10">
        <v>41078</v>
      </c>
      <c r="V28" s="11">
        <v>2</v>
      </c>
      <c r="W28" s="11">
        <v>4</v>
      </c>
      <c r="Y28" s="79">
        <v>41078</v>
      </c>
      <c r="Z28" s="11">
        <v>2</v>
      </c>
      <c r="AA28" s="11">
        <v>4</v>
      </c>
    </row>
    <row r="29" spans="1:27" x14ac:dyDescent="0.25">
      <c r="A29" s="18">
        <v>41068</v>
      </c>
      <c r="B29" s="12">
        <f t="shared" si="0"/>
        <v>6</v>
      </c>
      <c r="C29" s="12">
        <f t="shared" si="1"/>
        <v>12</v>
      </c>
      <c r="D29" s="12">
        <f t="shared" si="2"/>
        <v>6</v>
      </c>
      <c r="E29" s="12">
        <f t="shared" si="3"/>
        <v>8</v>
      </c>
      <c r="F29" s="12">
        <f t="shared" si="4"/>
        <v>12</v>
      </c>
      <c r="G29" s="27">
        <f t="shared" si="5"/>
        <v>20</v>
      </c>
      <c r="L29" s="10">
        <v>41093</v>
      </c>
      <c r="M29" s="11">
        <v>7</v>
      </c>
      <c r="N29" s="11">
        <v>14</v>
      </c>
      <c r="P29" s="17">
        <v>41093</v>
      </c>
      <c r="Q29">
        <v>7</v>
      </c>
      <c r="R29">
        <v>14</v>
      </c>
      <c r="U29" s="10">
        <v>41090</v>
      </c>
      <c r="V29" s="11">
        <v>2</v>
      </c>
      <c r="W29" s="11">
        <v>4</v>
      </c>
      <c r="Y29" s="79">
        <v>41090</v>
      </c>
      <c r="Z29" s="11">
        <v>2</v>
      </c>
      <c r="AA29" s="11">
        <v>4</v>
      </c>
    </row>
    <row r="30" spans="1:27" x14ac:dyDescent="0.25">
      <c r="A30" s="18">
        <v>41069</v>
      </c>
      <c r="B30" s="12">
        <f t="shared" si="0"/>
        <v>7</v>
      </c>
      <c r="C30" s="12">
        <f t="shared" si="1"/>
        <v>14</v>
      </c>
      <c r="D30" s="12">
        <f t="shared" si="2"/>
        <v>7</v>
      </c>
      <c r="E30" s="12">
        <f t="shared" si="3"/>
        <v>13</v>
      </c>
      <c r="F30" s="12">
        <f t="shared" si="4"/>
        <v>14</v>
      </c>
      <c r="G30" s="27">
        <f t="shared" si="5"/>
        <v>27</v>
      </c>
      <c r="L30" s="10">
        <v>41094</v>
      </c>
      <c r="M30" s="11">
        <v>6</v>
      </c>
      <c r="N30" s="11">
        <v>12</v>
      </c>
      <c r="P30" s="17">
        <v>41094</v>
      </c>
      <c r="Q30">
        <v>6</v>
      </c>
      <c r="R30">
        <v>12</v>
      </c>
      <c r="U30" s="10">
        <v>41091</v>
      </c>
      <c r="V30" s="11">
        <v>3</v>
      </c>
      <c r="W30" s="11">
        <v>5</v>
      </c>
      <c r="Y30" s="79">
        <v>41091</v>
      </c>
      <c r="Z30" s="11">
        <v>3</v>
      </c>
      <c r="AA30" s="11">
        <v>5</v>
      </c>
    </row>
    <row r="31" spans="1:27" x14ac:dyDescent="0.25">
      <c r="A31" s="18">
        <v>41070</v>
      </c>
      <c r="B31" s="12">
        <f t="shared" si="0"/>
        <v>9</v>
      </c>
      <c r="C31" s="12">
        <f t="shared" si="1"/>
        <v>17</v>
      </c>
      <c r="D31" s="12">
        <f t="shared" si="2"/>
        <v>3</v>
      </c>
      <c r="E31" s="12">
        <f t="shared" si="3"/>
        <v>6</v>
      </c>
      <c r="F31" s="12">
        <f t="shared" si="4"/>
        <v>12</v>
      </c>
      <c r="G31" s="27">
        <f t="shared" si="5"/>
        <v>23</v>
      </c>
      <c r="L31" s="10">
        <v>41095</v>
      </c>
      <c r="M31" s="11">
        <v>7</v>
      </c>
      <c r="N31" s="11">
        <v>14</v>
      </c>
      <c r="P31" s="17">
        <v>41095</v>
      </c>
      <c r="Q31">
        <v>7</v>
      </c>
      <c r="R31">
        <v>14</v>
      </c>
      <c r="U31" s="10">
        <v>41093</v>
      </c>
      <c r="V31" s="11">
        <v>1</v>
      </c>
      <c r="W31" s="11">
        <v>2</v>
      </c>
      <c r="Y31" s="79">
        <v>41093</v>
      </c>
      <c r="Z31" s="11">
        <v>1</v>
      </c>
      <c r="AA31" s="11">
        <v>2</v>
      </c>
    </row>
    <row r="32" spans="1:27" x14ac:dyDescent="0.25">
      <c r="A32" s="19">
        <v>41071</v>
      </c>
      <c r="B32" s="12">
        <f t="shared" si="0"/>
        <v>19</v>
      </c>
      <c r="C32" s="12">
        <f t="shared" si="1"/>
        <v>33</v>
      </c>
      <c r="D32" s="12">
        <f t="shared" si="2"/>
        <v>2</v>
      </c>
      <c r="E32" s="12">
        <f t="shared" si="3"/>
        <v>3</v>
      </c>
      <c r="F32" s="12">
        <f t="shared" si="4"/>
        <v>21</v>
      </c>
      <c r="G32" s="27">
        <f t="shared" si="5"/>
        <v>36</v>
      </c>
      <c r="L32" s="10">
        <v>41096</v>
      </c>
      <c r="M32" s="11">
        <v>6</v>
      </c>
      <c r="N32" s="11">
        <v>12</v>
      </c>
      <c r="P32" s="17">
        <v>41096</v>
      </c>
      <c r="Q32">
        <v>6</v>
      </c>
      <c r="R32">
        <v>12</v>
      </c>
      <c r="U32" s="10">
        <v>41094</v>
      </c>
      <c r="V32" s="11">
        <v>2</v>
      </c>
      <c r="W32" s="11">
        <v>4</v>
      </c>
      <c r="Y32" s="79">
        <v>41094</v>
      </c>
      <c r="Z32" s="11">
        <v>2</v>
      </c>
      <c r="AA32" s="11">
        <v>4</v>
      </c>
    </row>
    <row r="33" spans="1:27" x14ac:dyDescent="0.25">
      <c r="A33" s="19">
        <v>41072</v>
      </c>
      <c r="B33" s="12">
        <f t="shared" si="0"/>
        <v>5</v>
      </c>
      <c r="C33" s="12">
        <f t="shared" si="1"/>
        <v>6</v>
      </c>
      <c r="D33" s="12">
        <f t="shared" si="2"/>
        <v>3</v>
      </c>
      <c r="E33" s="12">
        <f t="shared" si="3"/>
        <v>5</v>
      </c>
      <c r="F33" s="12">
        <f t="shared" si="4"/>
        <v>8</v>
      </c>
      <c r="G33" s="27">
        <f t="shared" si="5"/>
        <v>11</v>
      </c>
      <c r="L33" s="10">
        <v>41097</v>
      </c>
      <c r="M33" s="11">
        <v>6</v>
      </c>
      <c r="N33" s="11">
        <v>12</v>
      </c>
      <c r="P33" s="17">
        <v>41097</v>
      </c>
      <c r="Q33">
        <v>6</v>
      </c>
      <c r="R33">
        <v>12</v>
      </c>
      <c r="U33" s="10">
        <v>41095</v>
      </c>
      <c r="V33" s="11">
        <v>3</v>
      </c>
      <c r="W33" s="11">
        <v>5</v>
      </c>
      <c r="Y33" s="79">
        <v>41095</v>
      </c>
      <c r="Z33" s="11">
        <v>3</v>
      </c>
      <c r="AA33" s="11">
        <v>5</v>
      </c>
    </row>
    <row r="34" spans="1:27" x14ac:dyDescent="0.25">
      <c r="A34" s="19">
        <v>41073</v>
      </c>
      <c r="B34" s="12">
        <f t="shared" si="0"/>
        <v>3</v>
      </c>
      <c r="C34" s="12">
        <f t="shared" si="1"/>
        <v>2</v>
      </c>
      <c r="D34" s="12">
        <f t="shared" si="2"/>
        <v>1</v>
      </c>
      <c r="E34" s="12">
        <f t="shared" si="3"/>
        <v>2</v>
      </c>
      <c r="F34" s="12">
        <f t="shared" si="4"/>
        <v>4</v>
      </c>
      <c r="G34" s="27">
        <f t="shared" si="5"/>
        <v>4</v>
      </c>
      <c r="L34" s="10">
        <v>41098</v>
      </c>
      <c r="M34" s="11">
        <v>5</v>
      </c>
      <c r="N34" s="11">
        <v>10</v>
      </c>
      <c r="P34" s="17">
        <v>41098</v>
      </c>
      <c r="Q34">
        <v>5</v>
      </c>
      <c r="R34">
        <v>10</v>
      </c>
      <c r="U34" s="10">
        <v>41098</v>
      </c>
      <c r="V34" s="11">
        <v>5</v>
      </c>
      <c r="W34" s="11">
        <v>10</v>
      </c>
      <c r="Y34" s="79">
        <v>41098</v>
      </c>
      <c r="Z34" s="11">
        <v>5</v>
      </c>
      <c r="AA34" s="11">
        <v>10</v>
      </c>
    </row>
    <row r="35" spans="1:27" x14ac:dyDescent="0.25">
      <c r="A35" s="25">
        <v>41074</v>
      </c>
      <c r="B35" s="12">
        <f t="shared" si="0"/>
        <v>13</v>
      </c>
      <c r="C35" s="12">
        <f t="shared" si="1"/>
        <v>22</v>
      </c>
      <c r="D35" s="12">
        <f t="shared" si="2"/>
        <v>3</v>
      </c>
      <c r="E35" s="12">
        <f t="shared" si="3"/>
        <v>5</v>
      </c>
      <c r="F35" s="12">
        <f t="shared" si="4"/>
        <v>16</v>
      </c>
      <c r="G35" s="27">
        <f t="shared" si="5"/>
        <v>27</v>
      </c>
      <c r="L35" s="10">
        <v>41099</v>
      </c>
      <c r="M35" s="11">
        <v>3</v>
      </c>
      <c r="N35" s="11">
        <v>6</v>
      </c>
      <c r="P35" s="17">
        <v>41099</v>
      </c>
      <c r="Q35">
        <v>3</v>
      </c>
      <c r="R35">
        <v>6</v>
      </c>
      <c r="U35" s="10">
        <v>41099</v>
      </c>
      <c r="V35" s="11">
        <v>3</v>
      </c>
      <c r="W35" s="11">
        <v>6</v>
      </c>
      <c r="Y35" s="79">
        <v>41099</v>
      </c>
      <c r="Z35" s="11">
        <v>3</v>
      </c>
      <c r="AA35" s="11">
        <v>6</v>
      </c>
    </row>
    <row r="36" spans="1:27" x14ac:dyDescent="0.25">
      <c r="A36" s="25">
        <v>41075</v>
      </c>
      <c r="B36" s="12">
        <f t="shared" si="0"/>
        <v>7</v>
      </c>
      <c r="C36" s="12">
        <f t="shared" si="1"/>
        <v>14</v>
      </c>
      <c r="D36" s="12">
        <f t="shared" si="2"/>
        <v>1</v>
      </c>
      <c r="E36" s="12">
        <f t="shared" si="3"/>
        <v>2</v>
      </c>
      <c r="F36" s="12">
        <f t="shared" si="4"/>
        <v>8</v>
      </c>
      <c r="G36" s="27">
        <f t="shared" si="5"/>
        <v>16</v>
      </c>
      <c r="L36" s="10">
        <v>41100</v>
      </c>
      <c r="M36" s="11">
        <v>8</v>
      </c>
      <c r="N36" s="11">
        <v>16</v>
      </c>
      <c r="P36" s="17">
        <v>41100</v>
      </c>
      <c r="Q36">
        <v>8</v>
      </c>
      <c r="R36">
        <v>16</v>
      </c>
      <c r="U36" s="10">
        <v>41100</v>
      </c>
      <c r="V36" s="11">
        <v>6</v>
      </c>
      <c r="W36" s="11">
        <v>11</v>
      </c>
      <c r="Y36" s="79">
        <v>41100</v>
      </c>
      <c r="Z36" s="11">
        <v>6</v>
      </c>
      <c r="AA36" s="11">
        <v>11</v>
      </c>
    </row>
    <row r="37" spans="1:27" x14ac:dyDescent="0.25">
      <c r="A37" s="25">
        <v>41076</v>
      </c>
      <c r="B37" s="12">
        <f t="shared" si="0"/>
        <v>8</v>
      </c>
      <c r="C37" s="12">
        <f t="shared" si="1"/>
        <v>16</v>
      </c>
      <c r="D37" s="12">
        <f t="shared" si="2"/>
        <v>3</v>
      </c>
      <c r="E37" s="12">
        <f t="shared" si="3"/>
        <v>6</v>
      </c>
      <c r="F37" s="12">
        <f t="shared" si="4"/>
        <v>11</v>
      </c>
      <c r="G37" s="27">
        <f t="shared" si="5"/>
        <v>22</v>
      </c>
      <c r="L37" s="10">
        <v>41101</v>
      </c>
      <c r="M37" s="11">
        <v>6</v>
      </c>
      <c r="N37" s="11">
        <v>12</v>
      </c>
      <c r="P37" s="17">
        <v>41101</v>
      </c>
      <c r="Q37">
        <v>6</v>
      </c>
      <c r="R37">
        <v>12</v>
      </c>
      <c r="U37" s="10">
        <v>41101</v>
      </c>
      <c r="V37" s="11">
        <v>5</v>
      </c>
      <c r="W37" s="11">
        <v>10</v>
      </c>
      <c r="Y37" s="79">
        <v>41101</v>
      </c>
      <c r="Z37" s="11">
        <v>5</v>
      </c>
      <c r="AA37" s="11">
        <v>10</v>
      </c>
    </row>
    <row r="38" spans="1:27" x14ac:dyDescent="0.25">
      <c r="A38" s="25">
        <v>41077</v>
      </c>
      <c r="B38" s="12">
        <f t="shared" si="0"/>
        <v>13</v>
      </c>
      <c r="C38" s="12">
        <f t="shared" si="1"/>
        <v>22</v>
      </c>
      <c r="D38" s="12">
        <f t="shared" si="2"/>
        <v>3</v>
      </c>
      <c r="E38" s="12">
        <f t="shared" si="3"/>
        <v>6</v>
      </c>
      <c r="F38" s="12">
        <f t="shared" si="4"/>
        <v>16</v>
      </c>
      <c r="G38" s="27">
        <f t="shared" si="5"/>
        <v>28</v>
      </c>
      <c r="L38" s="10">
        <v>41102</v>
      </c>
      <c r="M38" s="11">
        <v>8</v>
      </c>
      <c r="N38" s="11">
        <v>16</v>
      </c>
      <c r="P38" s="17">
        <v>41102</v>
      </c>
      <c r="Q38">
        <v>8</v>
      </c>
      <c r="R38">
        <v>16</v>
      </c>
      <c r="U38" s="10">
        <v>41102</v>
      </c>
      <c r="V38" s="11">
        <v>2</v>
      </c>
      <c r="W38" s="11">
        <v>4</v>
      </c>
      <c r="Y38" s="79">
        <v>41102</v>
      </c>
      <c r="Z38" s="11">
        <v>2</v>
      </c>
      <c r="AA38" s="11">
        <v>4</v>
      </c>
    </row>
    <row r="39" spans="1:27" x14ac:dyDescent="0.25">
      <c r="A39" s="25">
        <v>41078</v>
      </c>
      <c r="B39" s="12">
        <f t="shared" si="0"/>
        <v>21</v>
      </c>
      <c r="C39" s="12">
        <f t="shared" si="1"/>
        <v>42</v>
      </c>
      <c r="D39" s="12">
        <f t="shared" si="2"/>
        <v>2</v>
      </c>
      <c r="E39" s="12">
        <f t="shared" si="3"/>
        <v>4</v>
      </c>
      <c r="F39" s="12">
        <f t="shared" si="4"/>
        <v>23</v>
      </c>
      <c r="G39" s="27">
        <f t="shared" si="5"/>
        <v>46</v>
      </c>
      <c r="L39" s="10">
        <v>41104</v>
      </c>
      <c r="M39" s="11">
        <v>10</v>
      </c>
      <c r="N39" s="11">
        <v>20</v>
      </c>
      <c r="P39" s="17">
        <v>41104</v>
      </c>
      <c r="Q39">
        <v>10</v>
      </c>
      <c r="R39">
        <v>20</v>
      </c>
      <c r="U39" s="10">
        <v>41104</v>
      </c>
      <c r="V39" s="11">
        <v>2</v>
      </c>
      <c r="W39" s="11">
        <v>4</v>
      </c>
      <c r="Y39" s="79">
        <v>41104</v>
      </c>
      <c r="Z39" s="11">
        <v>2</v>
      </c>
      <c r="AA39" s="11">
        <v>4</v>
      </c>
    </row>
    <row r="40" spans="1:27" x14ac:dyDescent="0.25">
      <c r="A40" s="71">
        <v>41079</v>
      </c>
      <c r="B40" s="12">
        <f t="shared" si="0"/>
        <v>8</v>
      </c>
      <c r="C40" s="12">
        <f t="shared" si="1"/>
        <v>15</v>
      </c>
      <c r="D40" s="12">
        <f t="shared" si="2"/>
        <v>0</v>
      </c>
      <c r="E40" s="12">
        <f t="shared" si="3"/>
        <v>0</v>
      </c>
      <c r="F40" s="72">
        <f t="shared" si="4"/>
        <v>8</v>
      </c>
      <c r="G40" s="73">
        <f t="shared" si="5"/>
        <v>15</v>
      </c>
      <c r="L40" s="10">
        <v>41105</v>
      </c>
      <c r="M40" s="11">
        <v>10</v>
      </c>
      <c r="N40" s="11">
        <v>19</v>
      </c>
      <c r="P40" s="17">
        <v>41105</v>
      </c>
      <c r="Q40">
        <v>10</v>
      </c>
      <c r="R40">
        <v>19</v>
      </c>
      <c r="U40" s="10">
        <v>41121</v>
      </c>
      <c r="V40" s="11">
        <v>3</v>
      </c>
      <c r="W40" s="11">
        <v>5</v>
      </c>
      <c r="Y40" s="79">
        <v>41121</v>
      </c>
      <c r="Z40">
        <v>3</v>
      </c>
      <c r="AA40">
        <v>5</v>
      </c>
    </row>
    <row r="41" spans="1:27" x14ac:dyDescent="0.25">
      <c r="A41" s="71">
        <v>41080</v>
      </c>
      <c r="B41" s="12">
        <f t="shared" si="0"/>
        <v>1</v>
      </c>
      <c r="C41" s="12">
        <f t="shared" si="1"/>
        <v>2</v>
      </c>
      <c r="D41" s="12">
        <f t="shared" si="2"/>
        <v>0</v>
      </c>
      <c r="E41" s="12">
        <f t="shared" si="3"/>
        <v>0</v>
      </c>
      <c r="F41" s="72">
        <f t="shared" si="4"/>
        <v>1</v>
      </c>
      <c r="G41" s="73">
        <f t="shared" si="5"/>
        <v>2</v>
      </c>
      <c r="L41" s="10">
        <v>41106</v>
      </c>
      <c r="M41" s="11">
        <v>7</v>
      </c>
      <c r="N41" s="11">
        <v>14</v>
      </c>
      <c r="P41" s="17">
        <v>41106</v>
      </c>
      <c r="Q41">
        <v>7</v>
      </c>
      <c r="R41">
        <v>14</v>
      </c>
      <c r="U41" s="10">
        <v>41122</v>
      </c>
      <c r="V41" s="11">
        <v>2</v>
      </c>
      <c r="W41" s="11">
        <v>4</v>
      </c>
      <c r="Y41" s="79">
        <v>41122</v>
      </c>
      <c r="Z41">
        <v>2</v>
      </c>
      <c r="AA41">
        <v>4</v>
      </c>
    </row>
    <row r="42" spans="1:27" x14ac:dyDescent="0.25">
      <c r="A42" s="71">
        <v>41081</v>
      </c>
      <c r="B42" s="12">
        <f t="shared" si="0"/>
        <v>0</v>
      </c>
      <c r="C42" s="12">
        <f t="shared" si="1"/>
        <v>0</v>
      </c>
      <c r="D42" s="12">
        <f t="shared" si="2"/>
        <v>0</v>
      </c>
      <c r="E42" s="12">
        <f t="shared" si="3"/>
        <v>0</v>
      </c>
      <c r="F42" s="72">
        <f t="shared" si="4"/>
        <v>0</v>
      </c>
      <c r="G42" s="73">
        <f>C42+E42</f>
        <v>0</v>
      </c>
      <c r="H42" s="67" t="s">
        <v>41</v>
      </c>
      <c r="I42" s="147"/>
      <c r="L42" s="10">
        <v>41107</v>
      </c>
      <c r="M42" s="11">
        <v>15</v>
      </c>
      <c r="N42" s="11">
        <v>30</v>
      </c>
      <c r="P42" s="17">
        <v>41107</v>
      </c>
      <c r="Q42">
        <v>15</v>
      </c>
      <c r="R42">
        <v>30</v>
      </c>
      <c r="U42" s="10">
        <v>41123</v>
      </c>
      <c r="V42" s="11">
        <v>1</v>
      </c>
      <c r="W42" s="11">
        <v>2</v>
      </c>
      <c r="Y42" s="79">
        <v>41123</v>
      </c>
      <c r="Z42">
        <v>1</v>
      </c>
      <c r="AA42">
        <v>2</v>
      </c>
    </row>
    <row r="43" spans="1:27" x14ac:dyDescent="0.25">
      <c r="A43" s="71">
        <v>41082</v>
      </c>
      <c r="B43" s="12">
        <f t="shared" si="0"/>
        <v>0</v>
      </c>
      <c r="C43" s="12">
        <f t="shared" si="1"/>
        <v>0</v>
      </c>
      <c r="D43" s="12">
        <f t="shared" si="2"/>
        <v>0</v>
      </c>
      <c r="E43" s="12">
        <f t="shared" si="3"/>
        <v>0</v>
      </c>
      <c r="F43" s="72">
        <f t="shared" si="4"/>
        <v>0</v>
      </c>
      <c r="G43" s="73">
        <f t="shared" si="5"/>
        <v>0</v>
      </c>
      <c r="H43" s="67" t="s">
        <v>41</v>
      </c>
      <c r="I43" s="147"/>
      <c r="L43" s="10">
        <v>41108</v>
      </c>
      <c r="M43" s="11">
        <v>23</v>
      </c>
      <c r="N43" s="11">
        <v>46</v>
      </c>
      <c r="P43" s="17">
        <v>41108</v>
      </c>
      <c r="Q43">
        <v>23</v>
      </c>
      <c r="R43">
        <v>46</v>
      </c>
      <c r="U43" s="10">
        <v>41125</v>
      </c>
      <c r="V43" s="11">
        <v>1</v>
      </c>
      <c r="W43" s="11">
        <v>-2</v>
      </c>
      <c r="Y43" s="79">
        <v>41125</v>
      </c>
      <c r="Z43">
        <v>1</v>
      </c>
      <c r="AA43">
        <v>-2</v>
      </c>
    </row>
    <row r="44" spans="1:27" x14ac:dyDescent="0.25">
      <c r="A44" s="71">
        <v>41083</v>
      </c>
      <c r="B44" s="12">
        <f t="shared" si="0"/>
        <v>0</v>
      </c>
      <c r="C44" s="12">
        <f t="shared" si="1"/>
        <v>0</v>
      </c>
      <c r="D44" s="12">
        <f t="shared" si="2"/>
        <v>0</v>
      </c>
      <c r="E44" s="12">
        <f t="shared" si="3"/>
        <v>0</v>
      </c>
      <c r="F44" s="72">
        <f t="shared" si="4"/>
        <v>0</v>
      </c>
      <c r="G44" s="73">
        <f t="shared" si="5"/>
        <v>0</v>
      </c>
      <c r="H44" s="67" t="s">
        <v>41</v>
      </c>
      <c r="I44" s="147"/>
      <c r="L44" s="10">
        <v>41121</v>
      </c>
      <c r="M44" s="11">
        <v>168</v>
      </c>
      <c r="N44" s="11">
        <v>336</v>
      </c>
      <c r="P44" s="17">
        <v>41121</v>
      </c>
      <c r="Q44">
        <v>168</v>
      </c>
      <c r="R44">
        <v>336</v>
      </c>
      <c r="U44" s="10" t="s">
        <v>21</v>
      </c>
      <c r="V44" s="11">
        <v>111</v>
      </c>
      <c r="W44" s="11">
        <v>197</v>
      </c>
    </row>
    <row r="45" spans="1:27" x14ac:dyDescent="0.25">
      <c r="A45" s="71">
        <v>41084</v>
      </c>
      <c r="B45" s="12">
        <f t="shared" si="0"/>
        <v>0</v>
      </c>
      <c r="C45" s="12">
        <f t="shared" si="1"/>
        <v>0</v>
      </c>
      <c r="D45" s="12">
        <f t="shared" si="2"/>
        <v>0</v>
      </c>
      <c r="E45" s="12">
        <f t="shared" si="3"/>
        <v>0</v>
      </c>
      <c r="F45" s="72">
        <f t="shared" si="4"/>
        <v>0</v>
      </c>
      <c r="G45" s="73">
        <f t="shared" si="5"/>
        <v>0</v>
      </c>
      <c r="H45" s="67" t="s">
        <v>41</v>
      </c>
      <c r="I45" s="147"/>
      <c r="L45" s="10">
        <v>41122</v>
      </c>
      <c r="M45" s="11">
        <v>112</v>
      </c>
      <c r="N45" s="11">
        <v>224</v>
      </c>
      <c r="P45" s="17">
        <v>41122</v>
      </c>
      <c r="Q45">
        <v>112</v>
      </c>
      <c r="R45">
        <v>224</v>
      </c>
    </row>
    <row r="46" spans="1:27" x14ac:dyDescent="0.25">
      <c r="A46" s="71">
        <v>41085</v>
      </c>
      <c r="B46" s="12">
        <f t="shared" si="0"/>
        <v>0</v>
      </c>
      <c r="C46" s="12">
        <f t="shared" si="1"/>
        <v>0</v>
      </c>
      <c r="D46" s="12">
        <f t="shared" si="2"/>
        <v>0</v>
      </c>
      <c r="E46" s="12">
        <f t="shared" si="3"/>
        <v>0</v>
      </c>
      <c r="F46" s="72">
        <f t="shared" si="4"/>
        <v>0</v>
      </c>
      <c r="G46" s="73">
        <f t="shared" si="5"/>
        <v>0</v>
      </c>
      <c r="H46" s="67" t="s">
        <v>41</v>
      </c>
      <c r="I46" s="147"/>
      <c r="L46" s="10">
        <v>41123</v>
      </c>
      <c r="M46" s="11">
        <v>10</v>
      </c>
      <c r="N46" s="11">
        <v>20</v>
      </c>
      <c r="P46" s="17">
        <v>41123</v>
      </c>
      <c r="Q46">
        <v>10</v>
      </c>
      <c r="R46">
        <v>20</v>
      </c>
    </row>
    <row r="47" spans="1:27" x14ac:dyDescent="0.25">
      <c r="A47" s="71">
        <v>41086</v>
      </c>
      <c r="B47" s="12">
        <f t="shared" si="0"/>
        <v>0</v>
      </c>
      <c r="C47" s="12">
        <f t="shared" si="1"/>
        <v>0</v>
      </c>
      <c r="D47" s="12">
        <f t="shared" si="2"/>
        <v>0</v>
      </c>
      <c r="E47" s="12">
        <f t="shared" si="3"/>
        <v>0</v>
      </c>
      <c r="F47" s="72">
        <f t="shared" si="4"/>
        <v>0</v>
      </c>
      <c r="G47" s="73">
        <f t="shared" si="5"/>
        <v>0</v>
      </c>
      <c r="H47" s="67" t="s">
        <v>41</v>
      </c>
      <c r="I47" s="147"/>
      <c r="L47" s="10">
        <v>41124</v>
      </c>
      <c r="M47" s="11">
        <v>66</v>
      </c>
      <c r="N47" s="11">
        <v>131</v>
      </c>
      <c r="P47" s="17">
        <v>41124</v>
      </c>
      <c r="Q47">
        <v>66</v>
      </c>
      <c r="R47">
        <v>131</v>
      </c>
    </row>
    <row r="48" spans="1:27" x14ac:dyDescent="0.25">
      <c r="A48" s="71">
        <v>41087</v>
      </c>
      <c r="B48" s="12">
        <f t="shared" si="0"/>
        <v>0</v>
      </c>
      <c r="C48" s="12">
        <f t="shared" si="1"/>
        <v>0</v>
      </c>
      <c r="D48" s="12">
        <f t="shared" si="2"/>
        <v>0</v>
      </c>
      <c r="E48" s="12">
        <f t="shared" si="3"/>
        <v>0</v>
      </c>
      <c r="F48" s="72">
        <f t="shared" si="4"/>
        <v>0</v>
      </c>
      <c r="G48" s="73">
        <f t="shared" si="5"/>
        <v>0</v>
      </c>
      <c r="H48" s="67" t="s">
        <v>41</v>
      </c>
      <c r="I48" s="147"/>
      <c r="L48" s="10">
        <v>41125</v>
      </c>
      <c r="M48" s="11">
        <v>99</v>
      </c>
      <c r="N48" s="11">
        <v>193</v>
      </c>
      <c r="P48" s="17">
        <v>41125</v>
      </c>
      <c r="Q48">
        <v>99</v>
      </c>
      <c r="R48">
        <v>193</v>
      </c>
    </row>
    <row r="49" spans="1:18" x14ac:dyDescent="0.25">
      <c r="A49" s="71">
        <v>41088</v>
      </c>
      <c r="B49" s="12">
        <f t="shared" si="0"/>
        <v>0</v>
      </c>
      <c r="C49" s="12">
        <f t="shared" si="1"/>
        <v>0</v>
      </c>
      <c r="D49" s="12">
        <f t="shared" si="2"/>
        <v>0</v>
      </c>
      <c r="E49" s="12">
        <f t="shared" si="3"/>
        <v>0</v>
      </c>
      <c r="F49" s="72">
        <f t="shared" si="4"/>
        <v>0</v>
      </c>
      <c r="G49" s="73">
        <f t="shared" si="5"/>
        <v>0</v>
      </c>
      <c r="H49" s="67" t="s">
        <v>41</v>
      </c>
      <c r="I49" s="147"/>
      <c r="L49" s="10">
        <v>41126</v>
      </c>
      <c r="M49" s="11">
        <v>86</v>
      </c>
      <c r="N49" s="11">
        <v>168</v>
      </c>
      <c r="P49" s="17">
        <v>41126</v>
      </c>
      <c r="Q49">
        <v>86</v>
      </c>
      <c r="R49">
        <v>168</v>
      </c>
    </row>
    <row r="50" spans="1:18" x14ac:dyDescent="0.25">
      <c r="A50" s="71">
        <v>41089</v>
      </c>
      <c r="B50" s="12">
        <f t="shared" si="0"/>
        <v>0</v>
      </c>
      <c r="C50" s="12">
        <f t="shared" si="1"/>
        <v>0</v>
      </c>
      <c r="D50" s="12">
        <f t="shared" si="2"/>
        <v>0</v>
      </c>
      <c r="E50" s="12">
        <f t="shared" si="3"/>
        <v>0</v>
      </c>
      <c r="F50" s="72">
        <f t="shared" si="4"/>
        <v>0</v>
      </c>
      <c r="G50" s="73">
        <f t="shared" si="5"/>
        <v>0</v>
      </c>
      <c r="H50" s="67" t="s">
        <v>41</v>
      </c>
      <c r="I50" s="147"/>
      <c r="L50" s="10">
        <v>41127</v>
      </c>
      <c r="M50" s="11">
        <v>82</v>
      </c>
      <c r="N50" s="11">
        <v>163</v>
      </c>
      <c r="P50" s="17">
        <v>41127</v>
      </c>
      <c r="Q50">
        <v>82</v>
      </c>
      <c r="R50">
        <v>163</v>
      </c>
    </row>
    <row r="51" spans="1:18" x14ac:dyDescent="0.25">
      <c r="A51" s="25">
        <v>41090</v>
      </c>
      <c r="B51" s="12">
        <f t="shared" si="0"/>
        <v>8</v>
      </c>
      <c r="C51" s="12">
        <f t="shared" si="1"/>
        <v>16</v>
      </c>
      <c r="D51" s="12">
        <f t="shared" si="2"/>
        <v>2</v>
      </c>
      <c r="E51" s="12">
        <f t="shared" si="3"/>
        <v>4</v>
      </c>
      <c r="F51" s="12">
        <f t="shared" si="4"/>
        <v>10</v>
      </c>
      <c r="G51" s="27">
        <f t="shared" si="5"/>
        <v>20</v>
      </c>
      <c r="L51" s="10">
        <v>41128</v>
      </c>
      <c r="M51" s="11">
        <v>65</v>
      </c>
      <c r="N51" s="11">
        <v>128</v>
      </c>
      <c r="P51" s="17">
        <v>41128</v>
      </c>
      <c r="Q51">
        <v>65</v>
      </c>
      <c r="R51">
        <v>128</v>
      </c>
    </row>
    <row r="52" spans="1:18" x14ac:dyDescent="0.25">
      <c r="A52" s="25">
        <v>41091</v>
      </c>
      <c r="B52" s="12">
        <f t="shared" si="0"/>
        <v>9</v>
      </c>
      <c r="C52" s="12">
        <f t="shared" si="1"/>
        <v>18</v>
      </c>
      <c r="D52" s="12">
        <f t="shared" si="2"/>
        <v>3</v>
      </c>
      <c r="E52" s="12">
        <f t="shared" si="3"/>
        <v>5</v>
      </c>
      <c r="F52" s="12">
        <f t="shared" si="4"/>
        <v>12</v>
      </c>
      <c r="G52" s="27">
        <f t="shared" si="5"/>
        <v>23</v>
      </c>
      <c r="L52" s="10">
        <v>41129</v>
      </c>
      <c r="M52" s="11">
        <v>67</v>
      </c>
      <c r="N52" s="11">
        <v>134</v>
      </c>
      <c r="P52" s="17">
        <v>41129</v>
      </c>
      <c r="Q52">
        <v>67</v>
      </c>
      <c r="R52">
        <v>134</v>
      </c>
    </row>
    <row r="53" spans="1:18" x14ac:dyDescent="0.25">
      <c r="A53" s="25">
        <v>41092</v>
      </c>
      <c r="B53" s="12">
        <f t="shared" si="0"/>
        <v>5</v>
      </c>
      <c r="C53" s="12">
        <f t="shared" si="1"/>
        <v>10</v>
      </c>
      <c r="D53" s="12">
        <f t="shared" si="2"/>
        <v>0</v>
      </c>
      <c r="E53" s="12">
        <f t="shared" si="3"/>
        <v>0</v>
      </c>
      <c r="F53" s="12">
        <f t="shared" si="4"/>
        <v>5</v>
      </c>
      <c r="G53" s="27">
        <f t="shared" si="5"/>
        <v>10</v>
      </c>
      <c r="L53" s="10">
        <v>41130</v>
      </c>
      <c r="M53" s="11">
        <v>72</v>
      </c>
      <c r="N53" s="11">
        <v>144</v>
      </c>
      <c r="P53" s="17">
        <v>41130</v>
      </c>
      <c r="Q53">
        <v>72</v>
      </c>
      <c r="R53">
        <v>144</v>
      </c>
    </row>
    <row r="54" spans="1:18" x14ac:dyDescent="0.25">
      <c r="A54" s="25">
        <v>41093</v>
      </c>
      <c r="B54" s="12">
        <f t="shared" si="0"/>
        <v>7</v>
      </c>
      <c r="C54" s="12">
        <f t="shared" si="1"/>
        <v>14</v>
      </c>
      <c r="D54" s="12">
        <f t="shared" si="2"/>
        <v>1</v>
      </c>
      <c r="E54" s="12">
        <f t="shared" si="3"/>
        <v>2</v>
      </c>
      <c r="F54" s="12">
        <f t="shared" si="4"/>
        <v>8</v>
      </c>
      <c r="G54" s="27">
        <f t="shared" si="5"/>
        <v>16</v>
      </c>
      <c r="L54" s="10">
        <v>41131</v>
      </c>
      <c r="M54" s="11">
        <v>35</v>
      </c>
      <c r="N54" s="11">
        <v>70</v>
      </c>
      <c r="P54" s="17">
        <v>41131</v>
      </c>
      <c r="Q54">
        <v>35</v>
      </c>
      <c r="R54">
        <v>70</v>
      </c>
    </row>
    <row r="55" spans="1:18" x14ac:dyDescent="0.25">
      <c r="A55" s="25">
        <v>41094</v>
      </c>
      <c r="B55" s="12">
        <f t="shared" si="0"/>
        <v>6</v>
      </c>
      <c r="C55" s="12">
        <f t="shared" si="1"/>
        <v>12</v>
      </c>
      <c r="D55" s="12">
        <f t="shared" si="2"/>
        <v>2</v>
      </c>
      <c r="E55" s="12">
        <f t="shared" si="3"/>
        <v>4</v>
      </c>
      <c r="F55" s="12">
        <f t="shared" si="4"/>
        <v>8</v>
      </c>
      <c r="G55" s="27">
        <f t="shared" si="5"/>
        <v>16</v>
      </c>
      <c r="L55" s="10">
        <v>41132</v>
      </c>
      <c r="M55" s="11">
        <v>50</v>
      </c>
      <c r="N55" s="11">
        <v>100</v>
      </c>
      <c r="P55" s="17">
        <v>41132</v>
      </c>
      <c r="Q55">
        <v>50</v>
      </c>
      <c r="R55">
        <v>100</v>
      </c>
    </row>
    <row r="56" spans="1:18" x14ac:dyDescent="0.25">
      <c r="A56" s="25">
        <v>41095</v>
      </c>
      <c r="B56" s="12">
        <f t="shared" si="0"/>
        <v>7</v>
      </c>
      <c r="C56" s="12">
        <f t="shared" si="1"/>
        <v>14</v>
      </c>
      <c r="D56" s="12">
        <f t="shared" si="2"/>
        <v>3</v>
      </c>
      <c r="E56" s="12">
        <f t="shared" si="3"/>
        <v>5</v>
      </c>
      <c r="F56" s="12">
        <f t="shared" si="4"/>
        <v>10</v>
      </c>
      <c r="G56" s="27">
        <f t="shared" si="5"/>
        <v>19</v>
      </c>
      <c r="L56" s="10">
        <v>41133</v>
      </c>
      <c r="M56" s="11">
        <v>35</v>
      </c>
      <c r="N56" s="11">
        <v>70</v>
      </c>
      <c r="P56" s="17">
        <v>41133</v>
      </c>
      <c r="Q56">
        <v>35</v>
      </c>
      <c r="R56">
        <v>70</v>
      </c>
    </row>
    <row r="57" spans="1:18" x14ac:dyDescent="0.25">
      <c r="A57" s="25">
        <v>41096</v>
      </c>
      <c r="B57" s="12">
        <f t="shared" si="0"/>
        <v>6</v>
      </c>
      <c r="C57" s="12">
        <f t="shared" si="1"/>
        <v>12</v>
      </c>
      <c r="D57" s="12">
        <f t="shared" si="2"/>
        <v>0</v>
      </c>
      <c r="E57" s="12">
        <f t="shared" si="3"/>
        <v>0</v>
      </c>
      <c r="F57" s="12">
        <f t="shared" si="4"/>
        <v>6</v>
      </c>
      <c r="G57" s="27">
        <f t="shared" si="5"/>
        <v>12</v>
      </c>
      <c r="L57" s="10">
        <v>41134</v>
      </c>
      <c r="M57" s="11">
        <v>30</v>
      </c>
      <c r="N57" s="11">
        <v>60</v>
      </c>
      <c r="P57" s="17">
        <v>41134</v>
      </c>
      <c r="Q57">
        <v>30</v>
      </c>
      <c r="R57">
        <v>60</v>
      </c>
    </row>
    <row r="58" spans="1:18" x14ac:dyDescent="0.25">
      <c r="A58" s="25">
        <v>41097</v>
      </c>
      <c r="B58" s="12">
        <f t="shared" si="0"/>
        <v>6</v>
      </c>
      <c r="C58" s="12">
        <f t="shared" si="1"/>
        <v>12</v>
      </c>
      <c r="D58" s="12">
        <f t="shared" si="2"/>
        <v>0</v>
      </c>
      <c r="E58" s="12">
        <f t="shared" si="3"/>
        <v>0</v>
      </c>
      <c r="F58" s="12">
        <f t="shared" si="4"/>
        <v>6</v>
      </c>
      <c r="G58" s="27">
        <f t="shared" si="5"/>
        <v>12</v>
      </c>
      <c r="L58" s="10">
        <v>41135</v>
      </c>
      <c r="M58" s="11">
        <v>22</v>
      </c>
      <c r="N58" s="11">
        <v>44</v>
      </c>
      <c r="P58" s="17">
        <v>41135</v>
      </c>
      <c r="Q58">
        <v>22</v>
      </c>
      <c r="R58">
        <v>44</v>
      </c>
    </row>
    <row r="59" spans="1:18" x14ac:dyDescent="0.25">
      <c r="A59" s="25">
        <v>41098</v>
      </c>
      <c r="B59" s="12">
        <f t="shared" si="0"/>
        <v>5</v>
      </c>
      <c r="C59" s="12">
        <f t="shared" si="1"/>
        <v>10</v>
      </c>
      <c r="D59" s="12">
        <f t="shared" si="2"/>
        <v>5</v>
      </c>
      <c r="E59" s="12">
        <f t="shared" si="3"/>
        <v>10</v>
      </c>
      <c r="F59" s="12">
        <f t="shared" si="4"/>
        <v>10</v>
      </c>
      <c r="G59" s="27">
        <f t="shared" si="5"/>
        <v>20</v>
      </c>
      <c r="L59" s="10">
        <v>41136</v>
      </c>
      <c r="M59" s="11">
        <v>43</v>
      </c>
      <c r="N59" s="11">
        <v>86</v>
      </c>
      <c r="P59" s="17">
        <v>41136</v>
      </c>
      <c r="Q59">
        <v>43</v>
      </c>
      <c r="R59">
        <v>86</v>
      </c>
    </row>
    <row r="60" spans="1:18" x14ac:dyDescent="0.25">
      <c r="A60" s="25">
        <v>41099</v>
      </c>
      <c r="B60" s="12">
        <f t="shared" si="0"/>
        <v>3</v>
      </c>
      <c r="C60" s="12">
        <f t="shared" si="1"/>
        <v>6</v>
      </c>
      <c r="D60" s="12">
        <f t="shared" si="2"/>
        <v>3</v>
      </c>
      <c r="E60" s="12">
        <f t="shared" si="3"/>
        <v>6</v>
      </c>
      <c r="F60" s="12">
        <f t="shared" si="4"/>
        <v>6</v>
      </c>
      <c r="G60" s="27">
        <f t="shared" si="5"/>
        <v>12</v>
      </c>
      <c r="L60" s="10">
        <v>41137</v>
      </c>
      <c r="M60" s="11">
        <v>19</v>
      </c>
      <c r="N60" s="11">
        <v>38</v>
      </c>
      <c r="P60" s="17">
        <v>41137</v>
      </c>
      <c r="Q60">
        <v>19</v>
      </c>
      <c r="R60">
        <v>38</v>
      </c>
    </row>
    <row r="61" spans="1:18" x14ac:dyDescent="0.25">
      <c r="A61" s="25">
        <v>41100</v>
      </c>
      <c r="B61" s="12">
        <f t="shared" si="0"/>
        <v>8</v>
      </c>
      <c r="C61" s="12">
        <f t="shared" si="1"/>
        <v>16</v>
      </c>
      <c r="D61" s="12">
        <f t="shared" si="2"/>
        <v>6</v>
      </c>
      <c r="E61" s="12">
        <f t="shared" si="3"/>
        <v>11</v>
      </c>
      <c r="F61" s="12">
        <f t="shared" si="4"/>
        <v>14</v>
      </c>
      <c r="G61" s="27">
        <f t="shared" si="5"/>
        <v>27</v>
      </c>
      <c r="L61" s="10">
        <v>41138</v>
      </c>
      <c r="M61" s="11">
        <v>16</v>
      </c>
      <c r="N61" s="11">
        <v>32</v>
      </c>
      <c r="P61" s="17">
        <v>41138</v>
      </c>
      <c r="Q61">
        <v>16</v>
      </c>
      <c r="R61">
        <v>32</v>
      </c>
    </row>
    <row r="62" spans="1:18" x14ac:dyDescent="0.25">
      <c r="A62" s="25">
        <v>41101</v>
      </c>
      <c r="B62" s="12">
        <f t="shared" si="0"/>
        <v>6</v>
      </c>
      <c r="C62" s="12">
        <f t="shared" si="1"/>
        <v>12</v>
      </c>
      <c r="D62" s="12">
        <f t="shared" si="2"/>
        <v>5</v>
      </c>
      <c r="E62" s="12">
        <f t="shared" si="3"/>
        <v>10</v>
      </c>
      <c r="F62" s="12">
        <f t="shared" si="4"/>
        <v>11</v>
      </c>
      <c r="G62" s="27">
        <f t="shared" si="5"/>
        <v>22</v>
      </c>
      <c r="L62" s="10">
        <v>41139</v>
      </c>
      <c r="M62" s="11">
        <v>15</v>
      </c>
      <c r="N62" s="11">
        <v>30</v>
      </c>
      <c r="P62" s="17">
        <v>41139</v>
      </c>
      <c r="Q62">
        <v>15</v>
      </c>
      <c r="R62">
        <v>30</v>
      </c>
    </row>
    <row r="63" spans="1:18" x14ac:dyDescent="0.25">
      <c r="A63" s="25">
        <v>41102</v>
      </c>
      <c r="B63" s="12">
        <f t="shared" si="0"/>
        <v>8</v>
      </c>
      <c r="C63" s="12">
        <f t="shared" si="1"/>
        <v>16</v>
      </c>
      <c r="D63" s="12">
        <f t="shared" si="2"/>
        <v>2</v>
      </c>
      <c r="E63" s="12">
        <f t="shared" si="3"/>
        <v>4</v>
      </c>
      <c r="F63" s="12">
        <f t="shared" si="4"/>
        <v>10</v>
      </c>
      <c r="G63" s="27">
        <f t="shared" si="5"/>
        <v>20</v>
      </c>
      <c r="L63" s="10">
        <v>41140</v>
      </c>
      <c r="M63" s="11">
        <v>12</v>
      </c>
      <c r="N63" s="11">
        <v>24</v>
      </c>
      <c r="P63" s="17">
        <v>41140</v>
      </c>
      <c r="Q63">
        <v>12</v>
      </c>
      <c r="R63">
        <v>24</v>
      </c>
    </row>
    <row r="64" spans="1:18" x14ac:dyDescent="0.25">
      <c r="A64" s="25">
        <v>41103</v>
      </c>
      <c r="B64" s="12">
        <f t="shared" si="0"/>
        <v>0</v>
      </c>
      <c r="C64" s="12">
        <f t="shared" si="1"/>
        <v>0</v>
      </c>
      <c r="D64" s="12">
        <f t="shared" si="2"/>
        <v>0</v>
      </c>
      <c r="E64" s="12">
        <f t="shared" si="3"/>
        <v>0</v>
      </c>
      <c r="F64" s="12">
        <f t="shared" si="4"/>
        <v>0</v>
      </c>
      <c r="G64" s="27">
        <f t="shared" si="5"/>
        <v>0</v>
      </c>
      <c r="L64" s="10">
        <v>41141</v>
      </c>
      <c r="M64" s="11">
        <v>12</v>
      </c>
      <c r="N64" s="11">
        <v>24</v>
      </c>
      <c r="P64" s="17">
        <v>41141</v>
      </c>
      <c r="Q64">
        <v>12</v>
      </c>
      <c r="R64">
        <v>24</v>
      </c>
    </row>
    <row r="65" spans="1:18" x14ac:dyDescent="0.25">
      <c r="A65" s="25">
        <v>41104</v>
      </c>
      <c r="B65" s="12">
        <f t="shared" si="0"/>
        <v>10</v>
      </c>
      <c r="C65" s="12">
        <f t="shared" si="1"/>
        <v>20</v>
      </c>
      <c r="D65" s="12">
        <f t="shared" si="2"/>
        <v>2</v>
      </c>
      <c r="E65" s="12">
        <f t="shared" si="3"/>
        <v>4</v>
      </c>
      <c r="F65" s="12">
        <f t="shared" si="4"/>
        <v>12</v>
      </c>
      <c r="G65" s="27">
        <f t="shared" si="5"/>
        <v>24</v>
      </c>
      <c r="L65" s="10">
        <v>41142</v>
      </c>
      <c r="M65" s="11">
        <v>12</v>
      </c>
      <c r="N65" s="11">
        <v>24</v>
      </c>
      <c r="P65" s="17">
        <v>41142</v>
      </c>
      <c r="Q65">
        <v>12</v>
      </c>
      <c r="R65">
        <v>24</v>
      </c>
    </row>
    <row r="66" spans="1:18" x14ac:dyDescent="0.25">
      <c r="A66" s="25">
        <v>41105</v>
      </c>
      <c r="B66" s="12">
        <f t="shared" si="0"/>
        <v>10</v>
      </c>
      <c r="C66" s="12">
        <f t="shared" si="1"/>
        <v>19</v>
      </c>
      <c r="D66" s="12">
        <f t="shared" si="2"/>
        <v>0</v>
      </c>
      <c r="E66" s="12">
        <f t="shared" si="3"/>
        <v>0</v>
      </c>
      <c r="F66" s="12">
        <f t="shared" si="4"/>
        <v>10</v>
      </c>
      <c r="G66" s="27">
        <f t="shared" si="5"/>
        <v>19</v>
      </c>
      <c r="L66" s="10">
        <v>41143</v>
      </c>
      <c r="M66" s="11">
        <v>12</v>
      </c>
      <c r="N66" s="11">
        <v>24</v>
      </c>
      <c r="P66" s="17">
        <v>41143</v>
      </c>
      <c r="Q66">
        <v>12</v>
      </c>
      <c r="R66">
        <v>24</v>
      </c>
    </row>
    <row r="67" spans="1:18" x14ac:dyDescent="0.25">
      <c r="A67" s="25">
        <v>41106</v>
      </c>
      <c r="B67" s="12">
        <f t="shared" si="0"/>
        <v>7</v>
      </c>
      <c r="C67" s="12">
        <f t="shared" si="1"/>
        <v>14</v>
      </c>
      <c r="D67" s="12">
        <f t="shared" si="2"/>
        <v>0</v>
      </c>
      <c r="E67" s="12">
        <f t="shared" si="3"/>
        <v>0</v>
      </c>
      <c r="F67" s="12">
        <f t="shared" si="4"/>
        <v>7</v>
      </c>
      <c r="G67" s="27">
        <f t="shared" si="5"/>
        <v>14</v>
      </c>
      <c r="L67" s="10">
        <v>41144</v>
      </c>
      <c r="M67" s="11">
        <v>9</v>
      </c>
      <c r="N67" s="11">
        <v>18</v>
      </c>
      <c r="P67" s="17">
        <v>41144</v>
      </c>
      <c r="Q67">
        <v>9</v>
      </c>
      <c r="R67">
        <v>18</v>
      </c>
    </row>
    <row r="68" spans="1:18" x14ac:dyDescent="0.25">
      <c r="A68" s="25">
        <v>41107</v>
      </c>
      <c r="B68" s="12">
        <f t="shared" si="0"/>
        <v>15</v>
      </c>
      <c r="C68" s="12">
        <f t="shared" si="1"/>
        <v>30</v>
      </c>
      <c r="D68" s="12">
        <f t="shared" si="2"/>
        <v>0</v>
      </c>
      <c r="E68" s="12">
        <f t="shared" si="3"/>
        <v>0</v>
      </c>
      <c r="F68" s="12">
        <f t="shared" si="4"/>
        <v>15</v>
      </c>
      <c r="G68" s="27">
        <f t="shared" si="5"/>
        <v>30</v>
      </c>
      <c r="L68" s="10">
        <v>41145</v>
      </c>
      <c r="M68" s="11">
        <v>17</v>
      </c>
      <c r="N68" s="11">
        <v>34</v>
      </c>
      <c r="P68" s="17">
        <v>41145</v>
      </c>
      <c r="Q68">
        <v>17</v>
      </c>
      <c r="R68">
        <v>34</v>
      </c>
    </row>
    <row r="69" spans="1:18" x14ac:dyDescent="0.25">
      <c r="A69" s="71">
        <v>41108</v>
      </c>
      <c r="B69" s="12">
        <f t="shared" ref="B69:B128" si="6">IFERROR(VLOOKUP(A69,$P$5:$R$84,2,FALSE),0)</f>
        <v>23</v>
      </c>
      <c r="C69" s="12">
        <f t="shared" ref="C69:C128" si="7">IFERROR(VLOOKUP(A69,$P$5:$R$84,3,FALSE),0)</f>
        <v>46</v>
      </c>
      <c r="D69" s="12">
        <f t="shared" ref="D69:D128" si="8">IFERROR(VLOOKUP(A69,$Y$5:$AA$43,2,FALSE),0)</f>
        <v>0</v>
      </c>
      <c r="E69" s="12">
        <f t="shared" ref="E69:E128" si="9">IFERROR(VLOOKUP(A69,$Y$4:$AA$43,3,FALSE),0)</f>
        <v>0</v>
      </c>
      <c r="F69" s="72">
        <f t="shared" ref="F69:F129" si="10">B69+D69</f>
        <v>23</v>
      </c>
      <c r="G69" s="73">
        <f t="shared" ref="G69:G73" si="11">C69+E69</f>
        <v>46</v>
      </c>
      <c r="L69" s="10">
        <v>41146</v>
      </c>
      <c r="M69" s="11">
        <v>29</v>
      </c>
      <c r="N69" s="11">
        <v>58</v>
      </c>
      <c r="P69" s="17">
        <v>41146</v>
      </c>
      <c r="Q69">
        <v>29</v>
      </c>
      <c r="R69">
        <v>58</v>
      </c>
    </row>
    <row r="70" spans="1:18" x14ac:dyDescent="0.25">
      <c r="A70" s="71">
        <v>41109</v>
      </c>
      <c r="B70" s="12">
        <f t="shared" si="6"/>
        <v>0</v>
      </c>
      <c r="C70" s="12">
        <f t="shared" si="7"/>
        <v>0</v>
      </c>
      <c r="D70" s="12">
        <f t="shared" si="8"/>
        <v>0</v>
      </c>
      <c r="E70" s="12">
        <f t="shared" si="9"/>
        <v>0</v>
      </c>
      <c r="F70" s="72">
        <f t="shared" si="10"/>
        <v>0</v>
      </c>
      <c r="G70" s="73">
        <f t="shared" si="11"/>
        <v>0</v>
      </c>
      <c r="H70" s="67" t="s">
        <v>41</v>
      </c>
      <c r="L70" s="10">
        <v>41147</v>
      </c>
      <c r="M70" s="11">
        <v>3</v>
      </c>
      <c r="N70" s="11">
        <v>6</v>
      </c>
      <c r="P70" s="17">
        <v>41147</v>
      </c>
      <c r="Q70">
        <v>3</v>
      </c>
      <c r="R70">
        <v>6</v>
      </c>
    </row>
    <row r="71" spans="1:18" x14ac:dyDescent="0.25">
      <c r="A71" s="71">
        <v>41110</v>
      </c>
      <c r="B71" s="12">
        <f t="shared" si="6"/>
        <v>0</v>
      </c>
      <c r="C71" s="12">
        <f t="shared" si="7"/>
        <v>0</v>
      </c>
      <c r="D71" s="12">
        <f t="shared" si="8"/>
        <v>0</v>
      </c>
      <c r="E71" s="12">
        <f t="shared" si="9"/>
        <v>0</v>
      </c>
      <c r="F71" s="72">
        <f t="shared" si="10"/>
        <v>0</v>
      </c>
      <c r="G71" s="73">
        <f t="shared" si="11"/>
        <v>0</v>
      </c>
      <c r="H71" s="67" t="s">
        <v>41</v>
      </c>
      <c r="L71" s="10">
        <v>41148</v>
      </c>
      <c r="M71" s="11">
        <v>2</v>
      </c>
      <c r="N71" s="11">
        <v>4</v>
      </c>
      <c r="P71" s="17">
        <v>41148</v>
      </c>
      <c r="Q71">
        <v>2</v>
      </c>
      <c r="R71">
        <v>4</v>
      </c>
    </row>
    <row r="72" spans="1:18" x14ac:dyDescent="0.25">
      <c r="A72" s="71">
        <v>41111</v>
      </c>
      <c r="B72" s="12">
        <f t="shared" si="6"/>
        <v>0</v>
      </c>
      <c r="C72" s="12">
        <f t="shared" si="7"/>
        <v>0</v>
      </c>
      <c r="D72" s="12">
        <f t="shared" si="8"/>
        <v>0</v>
      </c>
      <c r="E72" s="12">
        <f t="shared" si="9"/>
        <v>0</v>
      </c>
      <c r="F72" s="72">
        <f t="shared" si="10"/>
        <v>0</v>
      </c>
      <c r="G72" s="73">
        <f t="shared" si="11"/>
        <v>0</v>
      </c>
      <c r="H72" s="67" t="s">
        <v>41</v>
      </c>
      <c r="L72" s="10">
        <v>41149</v>
      </c>
      <c r="M72" s="11">
        <v>1</v>
      </c>
      <c r="N72" s="11">
        <v>2</v>
      </c>
      <c r="P72" s="17">
        <v>41149</v>
      </c>
      <c r="Q72">
        <v>1</v>
      </c>
      <c r="R72">
        <v>2</v>
      </c>
    </row>
    <row r="73" spans="1:18" x14ac:dyDescent="0.25">
      <c r="A73" s="71">
        <v>41112</v>
      </c>
      <c r="B73" s="12">
        <f t="shared" si="6"/>
        <v>0</v>
      </c>
      <c r="C73" s="12">
        <f t="shared" si="7"/>
        <v>0</v>
      </c>
      <c r="D73" s="12">
        <f t="shared" si="8"/>
        <v>0</v>
      </c>
      <c r="E73" s="12">
        <f t="shared" si="9"/>
        <v>0</v>
      </c>
      <c r="F73" s="72">
        <f t="shared" si="10"/>
        <v>0</v>
      </c>
      <c r="G73" s="73">
        <f t="shared" si="11"/>
        <v>0</v>
      </c>
      <c r="H73" s="67" t="s">
        <v>41</v>
      </c>
      <c r="L73" s="10">
        <v>41150</v>
      </c>
      <c r="M73" s="11">
        <v>13</v>
      </c>
      <c r="N73" s="11">
        <v>26</v>
      </c>
      <c r="P73" s="17">
        <v>41150</v>
      </c>
      <c r="Q73">
        <v>13</v>
      </c>
      <c r="R73">
        <v>26</v>
      </c>
    </row>
    <row r="74" spans="1:18" x14ac:dyDescent="0.25">
      <c r="A74" s="71">
        <v>41113</v>
      </c>
      <c r="B74" s="12">
        <f t="shared" si="6"/>
        <v>0</v>
      </c>
      <c r="C74" s="12">
        <f t="shared" si="7"/>
        <v>0</v>
      </c>
      <c r="D74" s="12">
        <f t="shared" si="8"/>
        <v>0</v>
      </c>
      <c r="E74" s="12">
        <f t="shared" si="9"/>
        <v>0</v>
      </c>
      <c r="F74" s="72">
        <f t="shared" si="10"/>
        <v>0</v>
      </c>
      <c r="G74" s="73">
        <f>C74+E74</f>
        <v>0</v>
      </c>
      <c r="H74" s="67" t="s">
        <v>41</v>
      </c>
      <c r="L74" s="10">
        <v>41151</v>
      </c>
      <c r="M74" s="11">
        <v>6</v>
      </c>
      <c r="N74" s="11">
        <v>12</v>
      </c>
      <c r="P74" s="17">
        <v>41151</v>
      </c>
      <c r="Q74">
        <v>6</v>
      </c>
      <c r="R74">
        <v>12</v>
      </c>
    </row>
    <row r="75" spans="1:18" x14ac:dyDescent="0.25">
      <c r="A75" s="71">
        <v>41114</v>
      </c>
      <c r="B75" s="12">
        <f t="shared" si="6"/>
        <v>0</v>
      </c>
      <c r="C75" s="12">
        <f t="shared" si="7"/>
        <v>0</v>
      </c>
      <c r="D75" s="12">
        <f t="shared" si="8"/>
        <v>0</v>
      </c>
      <c r="E75" s="12">
        <f t="shared" si="9"/>
        <v>0</v>
      </c>
      <c r="F75" s="72">
        <f t="shared" si="10"/>
        <v>0</v>
      </c>
      <c r="G75" s="73">
        <f t="shared" ref="G75:G110" si="12">C75+E75</f>
        <v>0</v>
      </c>
      <c r="H75" s="67" t="s">
        <v>41</v>
      </c>
      <c r="L75" s="10">
        <v>41152</v>
      </c>
      <c r="M75" s="11">
        <v>3</v>
      </c>
      <c r="N75" s="11">
        <v>6</v>
      </c>
      <c r="P75" s="17">
        <v>41152</v>
      </c>
      <c r="Q75">
        <v>3</v>
      </c>
      <c r="R75">
        <v>6</v>
      </c>
    </row>
    <row r="76" spans="1:18" x14ac:dyDescent="0.25">
      <c r="A76" s="71">
        <v>41115</v>
      </c>
      <c r="B76" s="12">
        <f t="shared" si="6"/>
        <v>0</v>
      </c>
      <c r="C76" s="12">
        <f t="shared" si="7"/>
        <v>0</v>
      </c>
      <c r="D76" s="12">
        <f t="shared" si="8"/>
        <v>0</v>
      </c>
      <c r="E76" s="12">
        <f t="shared" si="9"/>
        <v>0</v>
      </c>
      <c r="F76" s="72">
        <f t="shared" si="10"/>
        <v>0</v>
      </c>
      <c r="G76" s="73">
        <f t="shared" si="12"/>
        <v>0</v>
      </c>
      <c r="H76" s="67" t="s">
        <v>41</v>
      </c>
      <c r="L76" s="10">
        <v>41153</v>
      </c>
      <c r="M76" s="11">
        <v>1</v>
      </c>
      <c r="N76" s="11">
        <v>2</v>
      </c>
      <c r="P76" s="17">
        <v>41153</v>
      </c>
      <c r="Q76">
        <v>1</v>
      </c>
      <c r="R76">
        <v>2</v>
      </c>
    </row>
    <row r="77" spans="1:18" x14ac:dyDescent="0.25">
      <c r="A77" s="71">
        <v>41116</v>
      </c>
      <c r="B77" s="12">
        <f t="shared" si="6"/>
        <v>0</v>
      </c>
      <c r="C77" s="12">
        <f t="shared" si="7"/>
        <v>0</v>
      </c>
      <c r="D77" s="12">
        <f t="shared" si="8"/>
        <v>0</v>
      </c>
      <c r="E77" s="12">
        <f t="shared" si="9"/>
        <v>0</v>
      </c>
      <c r="F77" s="72">
        <f t="shared" si="10"/>
        <v>0</v>
      </c>
      <c r="G77" s="73">
        <f t="shared" si="12"/>
        <v>0</v>
      </c>
      <c r="H77" s="67" t="s">
        <v>41</v>
      </c>
      <c r="L77" s="10">
        <v>41154</v>
      </c>
      <c r="M77" s="11">
        <v>5</v>
      </c>
      <c r="N77" s="11">
        <v>10</v>
      </c>
      <c r="P77" s="17">
        <v>41154</v>
      </c>
      <c r="Q77">
        <v>5</v>
      </c>
      <c r="R77">
        <v>10</v>
      </c>
    </row>
    <row r="78" spans="1:18" x14ac:dyDescent="0.25">
      <c r="A78" s="71">
        <v>41117</v>
      </c>
      <c r="B78" s="12">
        <f t="shared" si="6"/>
        <v>0</v>
      </c>
      <c r="C78" s="12">
        <f t="shared" si="7"/>
        <v>0</v>
      </c>
      <c r="D78" s="12">
        <f t="shared" si="8"/>
        <v>0</v>
      </c>
      <c r="E78" s="12">
        <f t="shared" si="9"/>
        <v>0</v>
      </c>
      <c r="F78" s="72">
        <f t="shared" si="10"/>
        <v>0</v>
      </c>
      <c r="G78" s="73">
        <f t="shared" si="12"/>
        <v>0</v>
      </c>
      <c r="H78" s="67" t="s">
        <v>41</v>
      </c>
      <c r="L78" s="10">
        <v>41155</v>
      </c>
      <c r="M78" s="11">
        <v>4</v>
      </c>
      <c r="N78" s="11">
        <v>8</v>
      </c>
      <c r="P78" s="17">
        <v>41155</v>
      </c>
      <c r="Q78">
        <v>4</v>
      </c>
      <c r="R78">
        <v>8</v>
      </c>
    </row>
    <row r="79" spans="1:18" x14ac:dyDescent="0.25">
      <c r="A79" s="71">
        <v>41118</v>
      </c>
      <c r="B79" s="12">
        <f t="shared" si="6"/>
        <v>0</v>
      </c>
      <c r="C79" s="12">
        <f t="shared" si="7"/>
        <v>0</v>
      </c>
      <c r="D79" s="12">
        <f t="shared" si="8"/>
        <v>0</v>
      </c>
      <c r="E79" s="12">
        <f t="shared" si="9"/>
        <v>0</v>
      </c>
      <c r="F79" s="72">
        <f t="shared" si="10"/>
        <v>0</v>
      </c>
      <c r="G79" s="73">
        <f t="shared" si="12"/>
        <v>0</v>
      </c>
      <c r="H79" s="67" t="s">
        <v>41</v>
      </c>
      <c r="L79" s="10">
        <v>41156</v>
      </c>
      <c r="M79" s="11">
        <v>4</v>
      </c>
      <c r="N79" s="11">
        <v>8</v>
      </c>
      <c r="P79" s="17">
        <v>41156</v>
      </c>
      <c r="Q79">
        <v>4</v>
      </c>
      <c r="R79">
        <v>8</v>
      </c>
    </row>
    <row r="80" spans="1:18" x14ac:dyDescent="0.25">
      <c r="A80" s="71">
        <v>41119</v>
      </c>
      <c r="B80" s="12">
        <f t="shared" si="6"/>
        <v>0</v>
      </c>
      <c r="C80" s="12">
        <f t="shared" si="7"/>
        <v>0</v>
      </c>
      <c r="D80" s="12">
        <f t="shared" si="8"/>
        <v>0</v>
      </c>
      <c r="E80" s="12">
        <f t="shared" si="9"/>
        <v>0</v>
      </c>
      <c r="F80" s="72">
        <f t="shared" si="10"/>
        <v>0</v>
      </c>
      <c r="G80" s="73">
        <f t="shared" si="12"/>
        <v>0</v>
      </c>
      <c r="H80" s="67" t="s">
        <v>41</v>
      </c>
      <c r="L80" s="10">
        <v>41160</v>
      </c>
      <c r="M80" s="11">
        <v>3</v>
      </c>
      <c r="N80" s="11">
        <v>6</v>
      </c>
      <c r="P80" s="17">
        <v>41160</v>
      </c>
      <c r="Q80">
        <v>3</v>
      </c>
      <c r="R80">
        <v>6</v>
      </c>
    </row>
    <row r="81" spans="1:18" x14ac:dyDescent="0.25">
      <c r="A81" s="71">
        <v>41120</v>
      </c>
      <c r="B81" s="12">
        <f t="shared" si="6"/>
        <v>0</v>
      </c>
      <c r="C81" s="12">
        <f t="shared" si="7"/>
        <v>0</v>
      </c>
      <c r="D81" s="12">
        <f t="shared" si="8"/>
        <v>0</v>
      </c>
      <c r="E81" s="12">
        <f t="shared" si="9"/>
        <v>0</v>
      </c>
      <c r="F81" s="72">
        <f t="shared" si="10"/>
        <v>0</v>
      </c>
      <c r="G81" s="73">
        <f t="shared" si="12"/>
        <v>0</v>
      </c>
      <c r="H81" s="67" t="s">
        <v>41</v>
      </c>
      <c r="L81" s="10">
        <v>41161</v>
      </c>
      <c r="M81" s="11">
        <v>2</v>
      </c>
      <c r="N81" s="11">
        <v>4</v>
      </c>
      <c r="P81" s="17">
        <v>41161</v>
      </c>
      <c r="Q81">
        <v>2</v>
      </c>
      <c r="R81">
        <v>4</v>
      </c>
    </row>
    <row r="82" spans="1:18" x14ac:dyDescent="0.25">
      <c r="A82" s="71">
        <v>41121</v>
      </c>
      <c r="B82" s="12">
        <f t="shared" si="6"/>
        <v>168</v>
      </c>
      <c r="C82" s="12">
        <f t="shared" si="7"/>
        <v>336</v>
      </c>
      <c r="D82" s="12">
        <f t="shared" si="8"/>
        <v>3</v>
      </c>
      <c r="E82" s="12">
        <f t="shared" si="9"/>
        <v>5</v>
      </c>
      <c r="F82" s="72">
        <f t="shared" si="10"/>
        <v>171</v>
      </c>
      <c r="G82" s="73">
        <f t="shared" si="12"/>
        <v>341</v>
      </c>
      <c r="L82" s="10">
        <v>41163</v>
      </c>
      <c r="M82" s="11">
        <v>4</v>
      </c>
      <c r="N82" s="11">
        <v>8</v>
      </c>
      <c r="P82" s="17">
        <v>41163</v>
      </c>
      <c r="Q82">
        <v>4</v>
      </c>
      <c r="R82">
        <v>8</v>
      </c>
    </row>
    <row r="83" spans="1:18" x14ac:dyDescent="0.25">
      <c r="A83" s="25">
        <v>41122</v>
      </c>
      <c r="B83" s="12">
        <f t="shared" si="6"/>
        <v>112</v>
      </c>
      <c r="C83" s="12">
        <f t="shared" si="7"/>
        <v>224</v>
      </c>
      <c r="D83" s="12">
        <f t="shared" si="8"/>
        <v>2</v>
      </c>
      <c r="E83" s="12">
        <f t="shared" si="9"/>
        <v>4</v>
      </c>
      <c r="F83" s="12">
        <f t="shared" si="10"/>
        <v>114</v>
      </c>
      <c r="G83" s="27">
        <f t="shared" si="12"/>
        <v>228</v>
      </c>
      <c r="L83" s="10">
        <v>41165</v>
      </c>
      <c r="M83" s="11">
        <v>3</v>
      </c>
      <c r="N83" s="11">
        <v>6</v>
      </c>
      <c r="P83" s="17">
        <v>41165</v>
      </c>
      <c r="Q83">
        <v>3</v>
      </c>
      <c r="R83">
        <v>6</v>
      </c>
    </row>
    <row r="84" spans="1:18" x14ac:dyDescent="0.25">
      <c r="A84" s="71">
        <v>41123</v>
      </c>
      <c r="B84" s="12">
        <f t="shared" si="6"/>
        <v>10</v>
      </c>
      <c r="C84" s="12">
        <f t="shared" si="7"/>
        <v>20</v>
      </c>
      <c r="D84" s="12">
        <f t="shared" si="8"/>
        <v>1</v>
      </c>
      <c r="E84" s="12">
        <f t="shared" si="9"/>
        <v>2</v>
      </c>
      <c r="F84" s="72">
        <f t="shared" si="10"/>
        <v>11</v>
      </c>
      <c r="G84" s="73">
        <f t="shared" si="12"/>
        <v>22</v>
      </c>
      <c r="H84" s="67" t="s">
        <v>41</v>
      </c>
      <c r="L84" s="10">
        <v>41166</v>
      </c>
      <c r="M84" s="11">
        <v>2</v>
      </c>
      <c r="N84" s="11">
        <v>4</v>
      </c>
      <c r="P84" s="17">
        <v>41166</v>
      </c>
      <c r="Q84">
        <v>2</v>
      </c>
      <c r="R84">
        <v>4</v>
      </c>
    </row>
    <row r="85" spans="1:18" x14ac:dyDescent="0.25">
      <c r="A85" s="71">
        <v>41124</v>
      </c>
      <c r="B85" s="12">
        <f t="shared" si="6"/>
        <v>66</v>
      </c>
      <c r="C85" s="12">
        <f t="shared" si="7"/>
        <v>131</v>
      </c>
      <c r="D85" s="12">
        <f t="shared" si="8"/>
        <v>0</v>
      </c>
      <c r="E85" s="12">
        <f t="shared" si="9"/>
        <v>0</v>
      </c>
      <c r="F85" s="72">
        <f t="shared" si="10"/>
        <v>66</v>
      </c>
      <c r="G85" s="73">
        <f t="shared" si="12"/>
        <v>131</v>
      </c>
      <c r="H85" s="148"/>
      <c r="I85" s="55"/>
      <c r="L85" s="10" t="s">
        <v>21</v>
      </c>
      <c r="M85" s="11">
        <v>1535</v>
      </c>
      <c r="N85" s="11">
        <v>3033</v>
      </c>
    </row>
    <row r="86" spans="1:18" x14ac:dyDescent="0.25">
      <c r="A86" s="25">
        <v>41125</v>
      </c>
      <c r="B86" s="12">
        <f t="shared" si="6"/>
        <v>99</v>
      </c>
      <c r="C86" s="12">
        <f t="shared" si="7"/>
        <v>193</v>
      </c>
      <c r="D86" s="12">
        <f t="shared" si="8"/>
        <v>1</v>
      </c>
      <c r="E86" s="12">
        <f t="shared" si="9"/>
        <v>-2</v>
      </c>
      <c r="F86" s="12">
        <f t="shared" si="10"/>
        <v>100</v>
      </c>
      <c r="G86" s="27">
        <f t="shared" si="12"/>
        <v>191</v>
      </c>
      <c r="H86" s="42"/>
    </row>
    <row r="87" spans="1:18" x14ac:dyDescent="0.25">
      <c r="A87" s="25">
        <v>41126</v>
      </c>
      <c r="B87" s="12">
        <f t="shared" si="6"/>
        <v>86</v>
      </c>
      <c r="C87" s="12">
        <f t="shared" si="7"/>
        <v>168</v>
      </c>
      <c r="D87" s="12">
        <f t="shared" si="8"/>
        <v>0</v>
      </c>
      <c r="E87" s="12">
        <f t="shared" si="9"/>
        <v>0</v>
      </c>
      <c r="F87" s="12">
        <f t="shared" si="10"/>
        <v>86</v>
      </c>
      <c r="G87" s="27">
        <f t="shared" si="12"/>
        <v>168</v>
      </c>
      <c r="H87" s="42"/>
    </row>
    <row r="88" spans="1:18" x14ac:dyDescent="0.25">
      <c r="A88" s="71">
        <v>41127</v>
      </c>
      <c r="B88" s="12">
        <f t="shared" si="6"/>
        <v>82</v>
      </c>
      <c r="C88" s="12">
        <f t="shared" si="7"/>
        <v>163</v>
      </c>
      <c r="D88" s="12">
        <f t="shared" si="8"/>
        <v>0</v>
      </c>
      <c r="E88" s="12">
        <f t="shared" si="9"/>
        <v>0</v>
      </c>
      <c r="F88" s="72">
        <f t="shared" si="10"/>
        <v>82</v>
      </c>
      <c r="G88" s="73">
        <f t="shared" si="12"/>
        <v>163</v>
      </c>
      <c r="H88" s="148"/>
    </row>
    <row r="89" spans="1:18" x14ac:dyDescent="0.25">
      <c r="A89" s="71">
        <v>41128</v>
      </c>
      <c r="B89" s="12">
        <f t="shared" si="6"/>
        <v>65</v>
      </c>
      <c r="C89" s="12">
        <f t="shared" si="7"/>
        <v>128</v>
      </c>
      <c r="D89" s="12">
        <f t="shared" si="8"/>
        <v>0</v>
      </c>
      <c r="E89" s="12">
        <f t="shared" si="9"/>
        <v>0</v>
      </c>
      <c r="F89" s="72">
        <f t="shared" si="10"/>
        <v>65</v>
      </c>
      <c r="G89" s="73">
        <f t="shared" si="12"/>
        <v>128</v>
      </c>
    </row>
    <row r="90" spans="1:18" x14ac:dyDescent="0.25">
      <c r="A90" s="25">
        <v>41129</v>
      </c>
      <c r="B90" s="12">
        <f t="shared" si="6"/>
        <v>67</v>
      </c>
      <c r="C90" s="12">
        <f t="shared" si="7"/>
        <v>134</v>
      </c>
      <c r="D90" s="12">
        <f t="shared" si="8"/>
        <v>0</v>
      </c>
      <c r="E90" s="12">
        <f t="shared" si="9"/>
        <v>0</v>
      </c>
      <c r="F90" s="12">
        <f t="shared" si="10"/>
        <v>67</v>
      </c>
      <c r="G90" s="27">
        <f t="shared" si="12"/>
        <v>134</v>
      </c>
    </row>
    <row r="91" spans="1:18" x14ac:dyDescent="0.25">
      <c r="A91" s="25">
        <v>41130</v>
      </c>
      <c r="B91" s="12">
        <f t="shared" si="6"/>
        <v>72</v>
      </c>
      <c r="C91" s="12">
        <f t="shared" si="7"/>
        <v>144</v>
      </c>
      <c r="D91" s="12">
        <f t="shared" si="8"/>
        <v>0</v>
      </c>
      <c r="E91" s="12">
        <f t="shared" si="9"/>
        <v>0</v>
      </c>
      <c r="F91" s="12">
        <f t="shared" si="10"/>
        <v>72</v>
      </c>
      <c r="G91" s="27">
        <f t="shared" si="12"/>
        <v>144</v>
      </c>
    </row>
    <row r="92" spans="1:18" x14ac:dyDescent="0.25">
      <c r="A92" s="25">
        <v>41131</v>
      </c>
      <c r="B92" s="12">
        <f t="shared" si="6"/>
        <v>35</v>
      </c>
      <c r="C92" s="12">
        <f t="shared" si="7"/>
        <v>70</v>
      </c>
      <c r="D92" s="12">
        <f t="shared" si="8"/>
        <v>0</v>
      </c>
      <c r="E92" s="12">
        <f t="shared" si="9"/>
        <v>0</v>
      </c>
      <c r="F92" s="12">
        <f t="shared" si="10"/>
        <v>35</v>
      </c>
      <c r="G92" s="27">
        <f t="shared" si="12"/>
        <v>70</v>
      </c>
    </row>
    <row r="93" spans="1:18" x14ac:dyDescent="0.25">
      <c r="A93" s="25">
        <v>41132</v>
      </c>
      <c r="B93" s="12">
        <f t="shared" si="6"/>
        <v>50</v>
      </c>
      <c r="C93" s="12">
        <f t="shared" si="7"/>
        <v>100</v>
      </c>
      <c r="D93" s="12">
        <f t="shared" si="8"/>
        <v>0</v>
      </c>
      <c r="E93" s="12">
        <f t="shared" si="9"/>
        <v>0</v>
      </c>
      <c r="F93" s="12">
        <f t="shared" si="10"/>
        <v>50</v>
      </c>
      <c r="G93" s="27">
        <f t="shared" si="12"/>
        <v>100</v>
      </c>
    </row>
    <row r="94" spans="1:18" x14ac:dyDescent="0.25">
      <c r="A94" s="25">
        <v>41133</v>
      </c>
      <c r="B94" s="12">
        <f t="shared" si="6"/>
        <v>35</v>
      </c>
      <c r="C94" s="12">
        <f t="shared" si="7"/>
        <v>70</v>
      </c>
      <c r="D94" s="12">
        <f t="shared" si="8"/>
        <v>0</v>
      </c>
      <c r="E94" s="12">
        <f t="shared" si="9"/>
        <v>0</v>
      </c>
      <c r="F94" s="12">
        <f t="shared" si="10"/>
        <v>35</v>
      </c>
      <c r="G94" s="27">
        <f t="shared" si="12"/>
        <v>70</v>
      </c>
    </row>
    <row r="95" spans="1:18" x14ac:dyDescent="0.25">
      <c r="A95" s="25">
        <v>41134</v>
      </c>
      <c r="B95" s="12">
        <f t="shared" si="6"/>
        <v>30</v>
      </c>
      <c r="C95" s="12">
        <f t="shared" si="7"/>
        <v>60</v>
      </c>
      <c r="D95" s="12">
        <f t="shared" si="8"/>
        <v>0</v>
      </c>
      <c r="E95" s="12">
        <f t="shared" si="9"/>
        <v>0</v>
      </c>
      <c r="F95" s="12">
        <f t="shared" si="10"/>
        <v>30</v>
      </c>
      <c r="G95" s="27">
        <f t="shared" si="12"/>
        <v>60</v>
      </c>
    </row>
    <row r="96" spans="1:18" x14ac:dyDescent="0.25">
      <c r="A96" s="25">
        <v>41135</v>
      </c>
      <c r="B96" s="12">
        <f t="shared" si="6"/>
        <v>22</v>
      </c>
      <c r="C96" s="12">
        <f t="shared" si="7"/>
        <v>44</v>
      </c>
      <c r="D96" s="12">
        <f t="shared" si="8"/>
        <v>0</v>
      </c>
      <c r="E96" s="12">
        <f t="shared" si="9"/>
        <v>0</v>
      </c>
      <c r="F96" s="12">
        <f t="shared" si="10"/>
        <v>22</v>
      </c>
      <c r="G96" s="27">
        <f t="shared" si="12"/>
        <v>44</v>
      </c>
    </row>
    <row r="97" spans="1:7" x14ac:dyDescent="0.25">
      <c r="A97" s="25">
        <v>41136</v>
      </c>
      <c r="B97" s="12">
        <f t="shared" si="6"/>
        <v>43</v>
      </c>
      <c r="C97" s="12">
        <f t="shared" si="7"/>
        <v>86</v>
      </c>
      <c r="D97" s="12">
        <f t="shared" si="8"/>
        <v>0</v>
      </c>
      <c r="E97" s="12">
        <f t="shared" si="9"/>
        <v>0</v>
      </c>
      <c r="F97" s="12">
        <f t="shared" si="10"/>
        <v>43</v>
      </c>
      <c r="G97" s="27">
        <f t="shared" si="12"/>
        <v>86</v>
      </c>
    </row>
    <row r="98" spans="1:7" x14ac:dyDescent="0.25">
      <c r="A98" s="25">
        <v>41137</v>
      </c>
      <c r="B98" s="12">
        <f t="shared" si="6"/>
        <v>19</v>
      </c>
      <c r="C98" s="12">
        <f t="shared" si="7"/>
        <v>38</v>
      </c>
      <c r="D98" s="12">
        <f t="shared" si="8"/>
        <v>0</v>
      </c>
      <c r="E98" s="12">
        <f t="shared" si="9"/>
        <v>0</v>
      </c>
      <c r="F98" s="12">
        <f t="shared" si="10"/>
        <v>19</v>
      </c>
      <c r="G98" s="27">
        <f t="shared" si="12"/>
        <v>38</v>
      </c>
    </row>
    <row r="99" spans="1:7" x14ac:dyDescent="0.25">
      <c r="A99" s="25">
        <v>41138</v>
      </c>
      <c r="B99" s="12">
        <f t="shared" si="6"/>
        <v>16</v>
      </c>
      <c r="C99" s="12">
        <f t="shared" si="7"/>
        <v>32</v>
      </c>
      <c r="D99" s="12">
        <f t="shared" si="8"/>
        <v>0</v>
      </c>
      <c r="E99" s="12">
        <f t="shared" si="9"/>
        <v>0</v>
      </c>
      <c r="F99" s="12">
        <f t="shared" si="10"/>
        <v>16</v>
      </c>
      <c r="G99" s="27">
        <f t="shared" si="12"/>
        <v>32</v>
      </c>
    </row>
    <row r="100" spans="1:7" x14ac:dyDescent="0.25">
      <c r="A100" s="25">
        <v>41139</v>
      </c>
      <c r="B100" s="12">
        <f t="shared" si="6"/>
        <v>15</v>
      </c>
      <c r="C100" s="12">
        <f t="shared" si="7"/>
        <v>30</v>
      </c>
      <c r="D100" s="12">
        <f t="shared" si="8"/>
        <v>0</v>
      </c>
      <c r="E100" s="12">
        <f t="shared" si="9"/>
        <v>0</v>
      </c>
      <c r="F100" s="12">
        <f t="shared" si="10"/>
        <v>15</v>
      </c>
      <c r="G100" s="27">
        <f t="shared" si="12"/>
        <v>30</v>
      </c>
    </row>
    <row r="101" spans="1:7" x14ac:dyDescent="0.25">
      <c r="A101" s="25">
        <v>41140</v>
      </c>
      <c r="B101" s="12">
        <f t="shared" si="6"/>
        <v>12</v>
      </c>
      <c r="C101" s="12">
        <f t="shared" si="7"/>
        <v>24</v>
      </c>
      <c r="D101" s="12">
        <f t="shared" si="8"/>
        <v>0</v>
      </c>
      <c r="E101" s="12">
        <f t="shared" si="9"/>
        <v>0</v>
      </c>
      <c r="F101" s="12">
        <f t="shared" si="10"/>
        <v>12</v>
      </c>
      <c r="G101" s="27">
        <f t="shared" si="12"/>
        <v>24</v>
      </c>
    </row>
    <row r="102" spans="1:7" x14ac:dyDescent="0.25">
      <c r="A102" s="25">
        <v>41141</v>
      </c>
      <c r="B102" s="12">
        <f t="shared" si="6"/>
        <v>12</v>
      </c>
      <c r="C102" s="12">
        <f t="shared" si="7"/>
        <v>24</v>
      </c>
      <c r="D102" s="12">
        <f t="shared" si="8"/>
        <v>0</v>
      </c>
      <c r="E102" s="12">
        <f t="shared" si="9"/>
        <v>0</v>
      </c>
      <c r="F102" s="12">
        <f t="shared" si="10"/>
        <v>12</v>
      </c>
      <c r="G102" s="27">
        <f t="shared" si="12"/>
        <v>24</v>
      </c>
    </row>
    <row r="103" spans="1:7" x14ac:dyDescent="0.25">
      <c r="A103" s="25">
        <v>41142</v>
      </c>
      <c r="B103" s="12">
        <f t="shared" si="6"/>
        <v>12</v>
      </c>
      <c r="C103" s="12">
        <f t="shared" si="7"/>
        <v>24</v>
      </c>
      <c r="D103" s="12">
        <f t="shared" si="8"/>
        <v>0</v>
      </c>
      <c r="E103" s="12">
        <f t="shared" si="9"/>
        <v>0</v>
      </c>
      <c r="F103" s="12">
        <f t="shared" si="10"/>
        <v>12</v>
      </c>
      <c r="G103" s="27">
        <f t="shared" si="12"/>
        <v>24</v>
      </c>
    </row>
    <row r="104" spans="1:7" x14ac:dyDescent="0.25">
      <c r="A104" s="25">
        <v>41143</v>
      </c>
      <c r="B104" s="12">
        <f t="shared" si="6"/>
        <v>12</v>
      </c>
      <c r="C104" s="12">
        <f t="shared" si="7"/>
        <v>24</v>
      </c>
      <c r="D104" s="12">
        <f t="shared" si="8"/>
        <v>0</v>
      </c>
      <c r="E104" s="12">
        <f t="shared" si="9"/>
        <v>0</v>
      </c>
      <c r="F104" s="12">
        <f t="shared" si="10"/>
        <v>12</v>
      </c>
      <c r="G104" s="27">
        <f t="shared" si="12"/>
        <v>24</v>
      </c>
    </row>
    <row r="105" spans="1:7" x14ac:dyDescent="0.25">
      <c r="A105" s="71">
        <v>41144</v>
      </c>
      <c r="B105" s="12">
        <f t="shared" si="6"/>
        <v>9</v>
      </c>
      <c r="C105" s="12">
        <f t="shared" si="7"/>
        <v>18</v>
      </c>
      <c r="D105" s="12">
        <f t="shared" si="8"/>
        <v>0</v>
      </c>
      <c r="E105" s="12">
        <f t="shared" si="9"/>
        <v>0</v>
      </c>
      <c r="F105" s="72">
        <f t="shared" si="10"/>
        <v>9</v>
      </c>
      <c r="G105" s="73">
        <f t="shared" si="12"/>
        <v>18</v>
      </c>
    </row>
    <row r="106" spans="1:7" x14ac:dyDescent="0.25">
      <c r="A106" s="25">
        <v>41145</v>
      </c>
      <c r="B106" s="12">
        <f t="shared" si="6"/>
        <v>17</v>
      </c>
      <c r="C106" s="12">
        <f t="shared" si="7"/>
        <v>34</v>
      </c>
      <c r="D106" s="12">
        <f t="shared" si="8"/>
        <v>0</v>
      </c>
      <c r="E106" s="12">
        <f t="shared" si="9"/>
        <v>0</v>
      </c>
      <c r="F106" s="12">
        <f t="shared" si="10"/>
        <v>17</v>
      </c>
      <c r="G106" s="27">
        <f t="shared" si="12"/>
        <v>34</v>
      </c>
    </row>
    <row r="107" spans="1:7" x14ac:dyDescent="0.25">
      <c r="A107" s="25">
        <v>41146</v>
      </c>
      <c r="B107" s="12">
        <f t="shared" si="6"/>
        <v>29</v>
      </c>
      <c r="C107" s="12">
        <f t="shared" si="7"/>
        <v>58</v>
      </c>
      <c r="D107" s="12">
        <f t="shared" si="8"/>
        <v>0</v>
      </c>
      <c r="E107" s="12">
        <f t="shared" si="9"/>
        <v>0</v>
      </c>
      <c r="F107" s="12">
        <f t="shared" si="10"/>
        <v>29</v>
      </c>
      <c r="G107" s="27">
        <f t="shared" si="12"/>
        <v>58</v>
      </c>
    </row>
    <row r="108" spans="1:7" x14ac:dyDescent="0.25">
      <c r="A108" s="25">
        <v>41147</v>
      </c>
      <c r="B108" s="12">
        <f t="shared" si="6"/>
        <v>3</v>
      </c>
      <c r="C108" s="12">
        <f t="shared" si="7"/>
        <v>6</v>
      </c>
      <c r="D108" s="12">
        <f t="shared" si="8"/>
        <v>0</v>
      </c>
      <c r="E108" s="12">
        <f t="shared" si="9"/>
        <v>0</v>
      </c>
      <c r="F108" s="12">
        <f t="shared" si="10"/>
        <v>3</v>
      </c>
      <c r="G108" s="27">
        <f t="shared" si="12"/>
        <v>6</v>
      </c>
    </row>
    <row r="109" spans="1:7" x14ac:dyDescent="0.25">
      <c r="A109" s="25">
        <v>41148</v>
      </c>
      <c r="B109" s="12">
        <f t="shared" si="6"/>
        <v>2</v>
      </c>
      <c r="C109" s="12">
        <f t="shared" si="7"/>
        <v>4</v>
      </c>
      <c r="D109" s="12">
        <f t="shared" si="8"/>
        <v>0</v>
      </c>
      <c r="E109" s="12">
        <f t="shared" si="9"/>
        <v>0</v>
      </c>
      <c r="F109" s="12">
        <f t="shared" si="10"/>
        <v>2</v>
      </c>
      <c r="G109" s="27">
        <f t="shared" si="12"/>
        <v>4</v>
      </c>
    </row>
    <row r="110" spans="1:7" x14ac:dyDescent="0.25">
      <c r="A110" s="25">
        <v>41149</v>
      </c>
      <c r="B110" s="12">
        <f t="shared" si="6"/>
        <v>1</v>
      </c>
      <c r="C110" s="12">
        <f t="shared" si="7"/>
        <v>2</v>
      </c>
      <c r="D110" s="12">
        <f t="shared" si="8"/>
        <v>0</v>
      </c>
      <c r="E110" s="12">
        <f t="shared" si="9"/>
        <v>0</v>
      </c>
      <c r="F110" s="12">
        <f t="shared" si="10"/>
        <v>1</v>
      </c>
      <c r="G110" s="27">
        <f t="shared" si="12"/>
        <v>2</v>
      </c>
    </row>
    <row r="111" spans="1:7" x14ac:dyDescent="0.25">
      <c r="A111" s="25">
        <v>41150</v>
      </c>
      <c r="B111" s="12">
        <f t="shared" si="6"/>
        <v>13</v>
      </c>
      <c r="C111" s="12">
        <f t="shared" si="7"/>
        <v>26</v>
      </c>
      <c r="D111" s="12">
        <f t="shared" si="8"/>
        <v>0</v>
      </c>
      <c r="E111" s="12">
        <f t="shared" si="9"/>
        <v>0</v>
      </c>
      <c r="F111" s="12">
        <f t="shared" si="10"/>
        <v>13</v>
      </c>
      <c r="G111" s="27">
        <f>C111+E111</f>
        <v>26</v>
      </c>
    </row>
    <row r="112" spans="1:7" x14ac:dyDescent="0.25">
      <c r="A112" s="25">
        <v>41151</v>
      </c>
      <c r="B112" s="12">
        <f t="shared" si="6"/>
        <v>6</v>
      </c>
      <c r="C112" s="12">
        <f t="shared" si="7"/>
        <v>12</v>
      </c>
      <c r="D112" s="12">
        <f t="shared" si="8"/>
        <v>0</v>
      </c>
      <c r="E112" s="12">
        <f t="shared" si="9"/>
        <v>0</v>
      </c>
      <c r="F112" s="12">
        <f t="shared" si="10"/>
        <v>6</v>
      </c>
      <c r="G112" s="27">
        <f t="shared" ref="G112:G128" si="13">C112+E112</f>
        <v>12</v>
      </c>
    </row>
    <row r="113" spans="1:7" x14ac:dyDescent="0.25">
      <c r="A113" s="25">
        <v>41152</v>
      </c>
      <c r="B113" s="12">
        <f t="shared" si="6"/>
        <v>3</v>
      </c>
      <c r="C113" s="12">
        <f t="shared" si="7"/>
        <v>6</v>
      </c>
      <c r="D113" s="12">
        <f t="shared" si="8"/>
        <v>0</v>
      </c>
      <c r="E113" s="12">
        <f t="shared" si="9"/>
        <v>0</v>
      </c>
      <c r="F113" s="12">
        <f t="shared" si="10"/>
        <v>3</v>
      </c>
      <c r="G113" s="27">
        <f t="shared" si="13"/>
        <v>6</v>
      </c>
    </row>
    <row r="114" spans="1:7" x14ac:dyDescent="0.25">
      <c r="A114" s="25">
        <v>41153</v>
      </c>
      <c r="B114" s="12">
        <f t="shared" si="6"/>
        <v>1</v>
      </c>
      <c r="C114" s="12">
        <f t="shared" si="7"/>
        <v>2</v>
      </c>
      <c r="D114" s="12">
        <f t="shared" si="8"/>
        <v>0</v>
      </c>
      <c r="E114" s="12">
        <f t="shared" si="9"/>
        <v>0</v>
      </c>
      <c r="F114" s="12">
        <f t="shared" si="10"/>
        <v>1</v>
      </c>
      <c r="G114" s="27">
        <f t="shared" si="13"/>
        <v>2</v>
      </c>
    </row>
    <row r="115" spans="1:7" x14ac:dyDescent="0.25">
      <c r="A115" s="25">
        <v>41154</v>
      </c>
      <c r="B115" s="12">
        <f t="shared" si="6"/>
        <v>5</v>
      </c>
      <c r="C115" s="12">
        <f t="shared" si="7"/>
        <v>10</v>
      </c>
      <c r="D115" s="12">
        <f t="shared" si="8"/>
        <v>0</v>
      </c>
      <c r="E115" s="12">
        <f t="shared" si="9"/>
        <v>0</v>
      </c>
      <c r="F115" s="12">
        <f t="shared" si="10"/>
        <v>5</v>
      </c>
      <c r="G115" s="27">
        <f t="shared" si="13"/>
        <v>10</v>
      </c>
    </row>
    <row r="116" spans="1:7" x14ac:dyDescent="0.25">
      <c r="A116" s="25">
        <v>41155</v>
      </c>
      <c r="B116" s="12">
        <f t="shared" si="6"/>
        <v>4</v>
      </c>
      <c r="C116" s="12">
        <f t="shared" si="7"/>
        <v>8</v>
      </c>
      <c r="D116" s="12">
        <f t="shared" si="8"/>
        <v>0</v>
      </c>
      <c r="E116" s="12">
        <f t="shared" si="9"/>
        <v>0</v>
      </c>
      <c r="F116" s="12">
        <f t="shared" si="10"/>
        <v>4</v>
      </c>
      <c r="G116" s="27">
        <f t="shared" si="13"/>
        <v>8</v>
      </c>
    </row>
    <row r="117" spans="1:7" x14ac:dyDescent="0.25">
      <c r="A117" s="25">
        <v>41156</v>
      </c>
      <c r="B117" s="12">
        <f t="shared" si="6"/>
        <v>4</v>
      </c>
      <c r="C117" s="12">
        <f t="shared" si="7"/>
        <v>8</v>
      </c>
      <c r="D117" s="12">
        <f t="shared" si="8"/>
        <v>0</v>
      </c>
      <c r="E117" s="12">
        <f t="shared" si="9"/>
        <v>0</v>
      </c>
      <c r="F117" s="12">
        <f t="shared" si="10"/>
        <v>4</v>
      </c>
      <c r="G117" s="27">
        <f t="shared" si="13"/>
        <v>8</v>
      </c>
    </row>
    <row r="118" spans="1:7" x14ac:dyDescent="0.25">
      <c r="A118" s="71">
        <v>41157</v>
      </c>
      <c r="B118" s="12">
        <f t="shared" si="6"/>
        <v>0</v>
      </c>
      <c r="C118" s="12">
        <f t="shared" si="7"/>
        <v>0</v>
      </c>
      <c r="D118" s="12">
        <f t="shared" si="8"/>
        <v>0</v>
      </c>
      <c r="E118" s="12">
        <f t="shared" si="9"/>
        <v>0</v>
      </c>
      <c r="F118" s="72">
        <f t="shared" si="10"/>
        <v>0</v>
      </c>
      <c r="G118" s="73">
        <f t="shared" si="13"/>
        <v>0</v>
      </c>
    </row>
    <row r="119" spans="1:7" x14ac:dyDescent="0.25">
      <c r="A119" s="71">
        <v>41158</v>
      </c>
      <c r="B119" s="12">
        <f t="shared" si="6"/>
        <v>0</v>
      </c>
      <c r="C119" s="12">
        <f t="shared" si="7"/>
        <v>0</v>
      </c>
      <c r="D119" s="12">
        <f t="shared" si="8"/>
        <v>0</v>
      </c>
      <c r="E119" s="12">
        <f t="shared" si="9"/>
        <v>0</v>
      </c>
      <c r="F119" s="72">
        <f t="shared" si="10"/>
        <v>0</v>
      </c>
      <c r="G119" s="73">
        <f t="shared" si="13"/>
        <v>0</v>
      </c>
    </row>
    <row r="120" spans="1:7" x14ac:dyDescent="0.25">
      <c r="A120" s="71">
        <v>41159</v>
      </c>
      <c r="B120" s="12">
        <f t="shared" si="6"/>
        <v>0</v>
      </c>
      <c r="C120" s="12">
        <f t="shared" si="7"/>
        <v>0</v>
      </c>
      <c r="D120" s="12">
        <f t="shared" si="8"/>
        <v>0</v>
      </c>
      <c r="E120" s="12">
        <f t="shared" si="9"/>
        <v>0</v>
      </c>
      <c r="F120" s="72">
        <f t="shared" si="10"/>
        <v>0</v>
      </c>
      <c r="G120" s="73">
        <f t="shared" si="13"/>
        <v>0</v>
      </c>
    </row>
    <row r="121" spans="1:7" x14ac:dyDescent="0.25">
      <c r="A121" s="25">
        <v>41160</v>
      </c>
      <c r="B121" s="12">
        <f t="shared" si="6"/>
        <v>3</v>
      </c>
      <c r="C121" s="12">
        <f t="shared" si="7"/>
        <v>6</v>
      </c>
      <c r="D121" s="12">
        <f t="shared" si="8"/>
        <v>0</v>
      </c>
      <c r="E121" s="12">
        <f t="shared" si="9"/>
        <v>0</v>
      </c>
      <c r="F121" s="12">
        <f t="shared" si="10"/>
        <v>3</v>
      </c>
      <c r="G121" s="27">
        <f t="shared" si="13"/>
        <v>6</v>
      </c>
    </row>
    <row r="122" spans="1:7" x14ac:dyDescent="0.25">
      <c r="A122" s="71">
        <v>41161</v>
      </c>
      <c r="B122" s="12">
        <f t="shared" si="6"/>
        <v>2</v>
      </c>
      <c r="C122" s="12">
        <f t="shared" si="7"/>
        <v>4</v>
      </c>
      <c r="D122" s="12">
        <f t="shared" si="8"/>
        <v>0</v>
      </c>
      <c r="E122" s="12">
        <f t="shared" si="9"/>
        <v>0</v>
      </c>
      <c r="F122" s="72">
        <f t="shared" si="10"/>
        <v>2</v>
      </c>
      <c r="G122" s="73">
        <f t="shared" si="13"/>
        <v>4</v>
      </c>
    </row>
    <row r="123" spans="1:7" x14ac:dyDescent="0.25">
      <c r="A123" s="25">
        <v>41162</v>
      </c>
      <c r="B123" s="12">
        <f t="shared" si="6"/>
        <v>0</v>
      </c>
      <c r="C123" s="12">
        <f t="shared" si="7"/>
        <v>0</v>
      </c>
      <c r="D123" s="12">
        <f t="shared" si="8"/>
        <v>0</v>
      </c>
      <c r="E123" s="12">
        <f t="shared" si="9"/>
        <v>0</v>
      </c>
      <c r="F123" s="12">
        <f t="shared" si="10"/>
        <v>0</v>
      </c>
      <c r="G123" s="27">
        <f t="shared" si="13"/>
        <v>0</v>
      </c>
    </row>
    <row r="124" spans="1:7" x14ac:dyDescent="0.25">
      <c r="A124" s="25">
        <v>41163</v>
      </c>
      <c r="B124" s="12">
        <f t="shared" si="6"/>
        <v>4</v>
      </c>
      <c r="C124" s="12">
        <f t="shared" si="7"/>
        <v>8</v>
      </c>
      <c r="D124" s="12">
        <f t="shared" si="8"/>
        <v>0</v>
      </c>
      <c r="E124" s="12">
        <f t="shared" si="9"/>
        <v>0</v>
      </c>
      <c r="F124" s="12">
        <f t="shared" si="10"/>
        <v>4</v>
      </c>
      <c r="G124" s="27">
        <f t="shared" si="13"/>
        <v>8</v>
      </c>
    </row>
    <row r="125" spans="1:7" x14ac:dyDescent="0.25">
      <c r="A125" s="25">
        <v>41164</v>
      </c>
      <c r="B125" s="12">
        <f t="shared" si="6"/>
        <v>0</v>
      </c>
      <c r="C125" s="12">
        <f t="shared" si="7"/>
        <v>0</v>
      </c>
      <c r="D125" s="12">
        <f t="shared" si="8"/>
        <v>0</v>
      </c>
      <c r="E125" s="12">
        <f t="shared" si="9"/>
        <v>0</v>
      </c>
      <c r="F125" s="12">
        <f t="shared" si="10"/>
        <v>0</v>
      </c>
      <c r="G125" s="27">
        <f t="shared" si="13"/>
        <v>0</v>
      </c>
    </row>
    <row r="126" spans="1:7" x14ac:dyDescent="0.25">
      <c r="A126" s="25">
        <v>41165</v>
      </c>
      <c r="B126" s="12">
        <f t="shared" si="6"/>
        <v>3</v>
      </c>
      <c r="C126" s="12">
        <f t="shared" si="7"/>
        <v>6</v>
      </c>
      <c r="D126" s="12">
        <f t="shared" si="8"/>
        <v>0</v>
      </c>
      <c r="E126" s="12">
        <f t="shared" si="9"/>
        <v>0</v>
      </c>
      <c r="F126" s="12">
        <f t="shared" si="10"/>
        <v>3</v>
      </c>
      <c r="G126" s="27">
        <f t="shared" si="13"/>
        <v>6</v>
      </c>
    </row>
    <row r="127" spans="1:7" x14ac:dyDescent="0.25">
      <c r="A127" s="25">
        <v>41166</v>
      </c>
      <c r="B127" s="12">
        <f t="shared" si="6"/>
        <v>2</v>
      </c>
      <c r="C127" s="12">
        <f t="shared" si="7"/>
        <v>4</v>
      </c>
      <c r="D127" s="12">
        <f t="shared" si="8"/>
        <v>0</v>
      </c>
      <c r="E127" s="12">
        <f t="shared" si="9"/>
        <v>0</v>
      </c>
      <c r="F127" s="12">
        <f t="shared" si="10"/>
        <v>2</v>
      </c>
      <c r="G127" s="27">
        <f t="shared" si="13"/>
        <v>4</v>
      </c>
    </row>
    <row r="128" spans="1:7" x14ac:dyDescent="0.25">
      <c r="A128" s="25">
        <v>41167</v>
      </c>
      <c r="B128" s="12">
        <f t="shared" si="6"/>
        <v>0</v>
      </c>
      <c r="C128" s="12">
        <f t="shared" si="7"/>
        <v>0</v>
      </c>
      <c r="D128" s="12">
        <f t="shared" si="8"/>
        <v>0</v>
      </c>
      <c r="E128" s="12">
        <f t="shared" si="9"/>
        <v>0</v>
      </c>
      <c r="F128" s="70">
        <f t="shared" si="10"/>
        <v>0</v>
      </c>
      <c r="G128" s="27">
        <f t="shared" si="13"/>
        <v>0</v>
      </c>
    </row>
    <row r="129" spans="1:25" s="90" customFormat="1" ht="21" customHeight="1" x14ac:dyDescent="0.25">
      <c r="A129" s="86" t="s">
        <v>39</v>
      </c>
      <c r="B129" s="87">
        <f>SUM(B4:B128)</f>
        <v>1535</v>
      </c>
      <c r="C129" s="87">
        <f t="shared" ref="C129:E129" si="14">SUM(C4:C128)</f>
        <v>3033</v>
      </c>
      <c r="D129" s="87">
        <f t="shared" si="14"/>
        <v>111</v>
      </c>
      <c r="E129" s="87">
        <f t="shared" si="14"/>
        <v>197</v>
      </c>
      <c r="F129" s="88">
        <f t="shared" si="10"/>
        <v>1646</v>
      </c>
      <c r="G129" s="87">
        <f>SUM(G4:G128)</f>
        <v>3230</v>
      </c>
      <c r="H129" s="89"/>
      <c r="I129" s="89"/>
      <c r="J129" s="89"/>
      <c r="K129" s="89"/>
      <c r="P129" s="91"/>
      <c r="Y129" s="92"/>
    </row>
    <row r="130" spans="1:25" x14ac:dyDescent="0.25">
      <c r="F130" s="12"/>
      <c r="H130" s="75"/>
      <c r="I130" s="75"/>
      <c r="J130" s="76"/>
      <c r="K130" s="76"/>
    </row>
    <row r="131" spans="1:25" x14ac:dyDescent="0.25">
      <c r="F131" s="12"/>
      <c r="H131" s="77"/>
      <c r="I131" s="78"/>
      <c r="J131" s="76"/>
      <c r="K131" s="76"/>
    </row>
    <row r="132" spans="1:25" x14ac:dyDescent="0.25">
      <c r="B132" s="28"/>
      <c r="C132" s="28"/>
      <c r="F132" s="12"/>
      <c r="H132" s="76"/>
      <c r="I132" s="76"/>
      <c r="J132" s="76"/>
      <c r="K132" s="76"/>
    </row>
    <row r="133" spans="1:25" x14ac:dyDescent="0.25">
      <c r="B133" s="37"/>
      <c r="C133" s="37"/>
      <c r="D133" s="27"/>
      <c r="E133" s="42"/>
      <c r="F133" s="12"/>
      <c r="G133" s="42"/>
      <c r="H133" s="76"/>
      <c r="I133" s="76"/>
      <c r="J133" s="76"/>
      <c r="K133" s="76"/>
    </row>
  </sheetData>
  <mergeCells count="6">
    <mergeCell ref="L1:R1"/>
    <mergeCell ref="B2:C2"/>
    <mergeCell ref="U1:AA1"/>
    <mergeCell ref="D2:E2"/>
    <mergeCell ref="B1:E1"/>
    <mergeCell ref="F2:G2"/>
  </mergeCells>
  <pageMargins left="0.7" right="0.7" top="0.75" bottom="0.75" header="0.3" footer="0.3"/>
  <pageSetup orientation="portrait" horizontalDpi="300" verticalDpi="300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2"/>
  <sheetViews>
    <sheetView zoomScale="90" zoomScaleNormal="90" workbookViewId="0">
      <selection activeCell="A4" sqref="A4"/>
    </sheetView>
  </sheetViews>
  <sheetFormatPr defaultRowHeight="15" x14ac:dyDescent="0.25"/>
  <cols>
    <col min="2" max="2" width="10.140625" bestFit="1" customWidth="1"/>
    <col min="3" max="3" width="9.85546875" customWidth="1"/>
    <col min="4" max="4" width="11" customWidth="1"/>
    <col min="5" max="5" width="9.85546875" customWidth="1"/>
    <col min="6" max="6" width="10.5703125" customWidth="1"/>
    <col min="7" max="7" width="10.42578125" customWidth="1"/>
    <col min="8" max="8" width="15.28515625" customWidth="1"/>
    <col min="10" max="10" width="9.140625" style="54"/>
    <col min="14" max="14" width="11.5703125" customWidth="1"/>
  </cols>
  <sheetData>
    <row r="1" spans="1:28" x14ac:dyDescent="0.25">
      <c r="C1" s="130" t="s">
        <v>66</v>
      </c>
      <c r="D1" s="130"/>
      <c r="E1" s="130"/>
      <c r="F1" s="130"/>
      <c r="G1" s="130"/>
      <c r="H1" s="130"/>
      <c r="K1" s="131" t="s">
        <v>65</v>
      </c>
      <c r="L1" s="131"/>
      <c r="O1" s="132" t="s">
        <v>67</v>
      </c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</row>
    <row r="2" spans="1:28" s="43" customFormat="1" x14ac:dyDescent="0.25">
      <c r="A2" s="53"/>
      <c r="B2" s="53"/>
      <c r="C2" s="127" t="s">
        <v>27</v>
      </c>
      <c r="D2" s="128"/>
      <c r="E2" s="127" t="s">
        <v>29</v>
      </c>
      <c r="F2" s="128"/>
      <c r="G2" s="127" t="s">
        <v>54</v>
      </c>
      <c r="H2" s="128"/>
      <c r="J2" s="129"/>
      <c r="K2" s="129"/>
      <c r="L2" s="129"/>
      <c r="O2" s="136" t="s">
        <v>34</v>
      </c>
      <c r="P2" s="136"/>
      <c r="Q2" s="136" t="s">
        <v>35</v>
      </c>
      <c r="R2" s="136"/>
      <c r="S2" s="136" t="s">
        <v>36</v>
      </c>
      <c r="T2" s="136"/>
      <c r="U2" s="136" t="s">
        <v>44</v>
      </c>
      <c r="V2" s="136"/>
      <c r="W2" s="136" t="s">
        <v>37</v>
      </c>
      <c r="X2" s="136"/>
      <c r="Y2" s="136" t="s">
        <v>47</v>
      </c>
      <c r="Z2" s="136"/>
    </row>
    <row r="3" spans="1:28" s="43" customFormat="1" ht="29.25" customHeight="1" x14ac:dyDescent="0.25">
      <c r="A3" s="95" t="s">
        <v>1</v>
      </c>
      <c r="B3" s="95" t="s">
        <v>64</v>
      </c>
      <c r="C3" s="96" t="s">
        <v>24</v>
      </c>
      <c r="D3" s="96" t="s">
        <v>26</v>
      </c>
      <c r="E3" s="96" t="s">
        <v>24</v>
      </c>
      <c r="F3" s="96" t="s">
        <v>26</v>
      </c>
      <c r="G3" s="96" t="s">
        <v>56</v>
      </c>
      <c r="H3" s="96" t="s">
        <v>55</v>
      </c>
      <c r="J3" s="53" t="s">
        <v>1</v>
      </c>
      <c r="K3" s="43" t="s">
        <v>51</v>
      </c>
      <c r="L3" s="43" t="s">
        <v>50</v>
      </c>
      <c r="N3" s="97" t="s">
        <v>1</v>
      </c>
      <c r="O3" s="66" t="s">
        <v>22</v>
      </c>
      <c r="P3" s="52" t="s">
        <v>46</v>
      </c>
      <c r="Q3" s="66" t="s">
        <v>22</v>
      </c>
      <c r="R3" s="52" t="s">
        <v>46</v>
      </c>
      <c r="S3" s="66" t="s">
        <v>22</v>
      </c>
      <c r="T3" s="52" t="s">
        <v>46</v>
      </c>
      <c r="U3" s="66" t="s">
        <v>22</v>
      </c>
      <c r="V3" s="52" t="s">
        <v>46</v>
      </c>
      <c r="W3" s="66" t="s">
        <v>22</v>
      </c>
      <c r="X3" s="52" t="s">
        <v>46</v>
      </c>
      <c r="Y3" s="66" t="s">
        <v>22</v>
      </c>
      <c r="Z3" s="52" t="s">
        <v>46</v>
      </c>
      <c r="AA3" s="133" t="s">
        <v>39</v>
      </c>
      <c r="AB3" s="135" t="s">
        <v>48</v>
      </c>
    </row>
    <row r="4" spans="1:28" x14ac:dyDescent="0.25">
      <c r="A4" s="54">
        <v>41043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 s="54">
        <v>41043</v>
      </c>
      <c r="L4">
        <v>313</v>
      </c>
      <c r="N4" s="49">
        <v>41043</v>
      </c>
      <c r="AA4" s="134"/>
      <c r="AB4" s="134"/>
    </row>
    <row r="5" spans="1:28" x14ac:dyDescent="0.25">
      <c r="A5" s="54">
        <v>41044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s="54">
        <v>41044</v>
      </c>
      <c r="L5">
        <v>310</v>
      </c>
      <c r="N5" s="49">
        <v>41044</v>
      </c>
      <c r="AA5" s="37"/>
      <c r="AB5" s="52"/>
    </row>
    <row r="6" spans="1:28" x14ac:dyDescent="0.25">
      <c r="A6" s="54">
        <v>41045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 s="54">
        <v>41045</v>
      </c>
      <c r="L6">
        <v>312</v>
      </c>
      <c r="N6" s="49">
        <v>41045</v>
      </c>
      <c r="O6" s="66"/>
      <c r="P6" s="52"/>
      <c r="Q6" s="66"/>
      <c r="R6" s="52"/>
      <c r="S6" s="66"/>
      <c r="T6" s="52"/>
      <c r="U6" s="66"/>
      <c r="V6" s="52"/>
      <c r="W6" s="66"/>
      <c r="X6" s="52"/>
      <c r="Y6" s="66"/>
      <c r="Z6" s="52"/>
      <c r="AA6" s="37"/>
      <c r="AB6" s="52"/>
    </row>
    <row r="7" spans="1:28" x14ac:dyDescent="0.25">
      <c r="A7" s="54">
        <v>41046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J7" s="54">
        <v>41046</v>
      </c>
      <c r="L7">
        <v>309</v>
      </c>
      <c r="N7" s="49">
        <v>41046</v>
      </c>
      <c r="O7" s="66"/>
      <c r="P7" s="52"/>
      <c r="Q7" s="66"/>
      <c r="R7" s="52"/>
      <c r="S7" s="66"/>
      <c r="T7" s="52"/>
      <c r="U7" s="66"/>
      <c r="V7" s="52"/>
      <c r="W7" s="66"/>
      <c r="X7" s="52"/>
      <c r="Y7" s="66"/>
      <c r="Z7" s="52"/>
      <c r="AA7" s="37"/>
      <c r="AB7" s="52"/>
    </row>
    <row r="8" spans="1:28" x14ac:dyDescent="0.25">
      <c r="A8" s="54">
        <v>41047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 s="54">
        <v>41047</v>
      </c>
      <c r="L8">
        <v>313</v>
      </c>
      <c r="N8" s="49">
        <v>41047</v>
      </c>
      <c r="O8" s="66"/>
      <c r="P8" s="52"/>
      <c r="Q8" s="66"/>
      <c r="R8" s="52"/>
      <c r="S8" s="66"/>
      <c r="T8" s="52"/>
      <c r="U8" s="66"/>
      <c r="V8" s="52"/>
      <c r="W8" s="66"/>
      <c r="X8" s="52"/>
      <c r="Y8" s="66"/>
      <c r="Z8" s="52"/>
      <c r="AA8" s="37"/>
      <c r="AB8" s="52"/>
    </row>
    <row r="9" spans="1:28" x14ac:dyDescent="0.25">
      <c r="A9" s="54">
        <v>41048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 s="54">
        <v>41048</v>
      </c>
      <c r="L9">
        <v>309</v>
      </c>
      <c r="N9" s="49">
        <v>41048</v>
      </c>
      <c r="O9" s="66"/>
      <c r="P9" s="52"/>
      <c r="Q9" s="66"/>
      <c r="R9" s="52"/>
      <c r="S9" s="66"/>
      <c r="T9" s="52"/>
      <c r="U9" s="66"/>
      <c r="V9" s="52"/>
      <c r="W9" s="66"/>
      <c r="X9" s="52"/>
      <c r="Y9" s="66"/>
      <c r="Z9" s="52"/>
      <c r="AA9" s="37"/>
      <c r="AB9" s="52"/>
    </row>
    <row r="10" spans="1:28" x14ac:dyDescent="0.25">
      <c r="A10" s="54">
        <v>41049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J10" s="54">
        <v>41049</v>
      </c>
      <c r="L10">
        <v>305</v>
      </c>
      <c r="N10" s="49">
        <v>41049</v>
      </c>
      <c r="O10" s="66"/>
      <c r="P10" s="52"/>
      <c r="Q10" s="66"/>
      <c r="R10" s="52"/>
      <c r="S10" s="66"/>
      <c r="T10" s="52"/>
      <c r="U10" s="66"/>
      <c r="V10" s="52"/>
      <c r="W10" s="66"/>
      <c r="X10" s="52"/>
      <c r="Y10" s="66"/>
      <c r="Z10" s="52"/>
      <c r="AA10" s="37"/>
      <c r="AB10" s="52"/>
    </row>
    <row r="11" spans="1:28" x14ac:dyDescent="0.25">
      <c r="A11" s="54">
        <v>41050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J11" s="54">
        <v>41050</v>
      </c>
      <c r="L11">
        <v>304</v>
      </c>
      <c r="N11" s="49">
        <v>41050</v>
      </c>
      <c r="O11" s="66"/>
      <c r="P11" s="52"/>
      <c r="Q11" s="66"/>
      <c r="R11" s="52"/>
      <c r="S11" s="66"/>
      <c r="T11" s="52"/>
      <c r="U11" s="66"/>
      <c r="V11" s="52"/>
      <c r="W11" s="66"/>
      <c r="X11" s="52"/>
      <c r="Y11" s="66"/>
      <c r="Z11" s="52"/>
      <c r="AA11" s="37"/>
      <c r="AB11" s="52"/>
    </row>
    <row r="12" spans="1:28" x14ac:dyDescent="0.25">
      <c r="A12" s="54">
        <v>41051</v>
      </c>
      <c r="C12">
        <v>1</v>
      </c>
      <c r="D12">
        <v>2</v>
      </c>
      <c r="E12">
        <v>1</v>
      </c>
      <c r="F12">
        <v>1</v>
      </c>
      <c r="G12">
        <v>2</v>
      </c>
      <c r="H12">
        <v>3</v>
      </c>
      <c r="J12" s="54">
        <v>41051</v>
      </c>
      <c r="L12">
        <v>309</v>
      </c>
      <c r="N12" s="49">
        <v>41051</v>
      </c>
      <c r="O12" s="66"/>
      <c r="P12" s="52"/>
      <c r="Q12" s="66"/>
      <c r="R12" s="52"/>
      <c r="S12" s="66"/>
      <c r="T12" s="52"/>
      <c r="U12" s="66"/>
      <c r="V12" s="52"/>
      <c r="W12" s="66"/>
      <c r="X12" s="52"/>
      <c r="Y12" s="66"/>
      <c r="Z12" s="52"/>
      <c r="AA12" s="37"/>
      <c r="AB12" s="52"/>
    </row>
    <row r="13" spans="1:28" x14ac:dyDescent="0.25">
      <c r="A13" s="54">
        <v>41052</v>
      </c>
      <c r="B13">
        <v>1.05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 s="54">
        <v>41052</v>
      </c>
      <c r="K13">
        <v>1.05</v>
      </c>
      <c r="L13">
        <v>353</v>
      </c>
      <c r="N13" s="49">
        <v>41052</v>
      </c>
      <c r="O13" s="66"/>
      <c r="P13" s="52"/>
      <c r="Q13" s="66"/>
      <c r="R13" s="52"/>
      <c r="S13" s="66"/>
      <c r="T13" s="52"/>
      <c r="U13" s="66"/>
      <c r="V13" s="52"/>
      <c r="W13" s="66"/>
      <c r="X13" s="52"/>
      <c r="Y13" s="66"/>
      <c r="Z13" s="52"/>
      <c r="AA13" s="37"/>
      <c r="AB13" s="52"/>
    </row>
    <row r="14" spans="1:28" x14ac:dyDescent="0.25">
      <c r="A14" s="54">
        <v>41053</v>
      </c>
      <c r="B14">
        <v>1.18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 s="54">
        <v>41053</v>
      </c>
      <c r="K14">
        <v>1.18</v>
      </c>
      <c r="L14">
        <v>418</v>
      </c>
      <c r="N14" s="49">
        <v>41053</v>
      </c>
      <c r="O14" s="66"/>
      <c r="P14" s="52"/>
      <c r="Q14" s="66"/>
      <c r="R14" s="52"/>
      <c r="S14" s="66"/>
      <c r="T14" s="52"/>
      <c r="U14" s="66"/>
      <c r="V14" s="52"/>
      <c r="W14" s="66"/>
      <c r="X14" s="52"/>
      <c r="Y14" s="66"/>
      <c r="Z14" s="52"/>
      <c r="AA14" s="37"/>
      <c r="AB14" s="52"/>
    </row>
    <row r="15" spans="1:28" x14ac:dyDescent="0.25">
      <c r="A15" s="54">
        <v>41054</v>
      </c>
      <c r="B15">
        <v>1.26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 s="54">
        <v>41054</v>
      </c>
      <c r="K15">
        <v>1.26</v>
      </c>
      <c r="L15">
        <v>485</v>
      </c>
      <c r="N15" s="49">
        <v>41054</v>
      </c>
      <c r="O15" s="66"/>
      <c r="P15" s="52"/>
      <c r="Q15" s="66"/>
      <c r="R15" s="52"/>
      <c r="S15" s="66"/>
      <c r="T15" s="52"/>
      <c r="U15" s="66"/>
      <c r="V15" s="52"/>
      <c r="W15" s="66"/>
      <c r="X15" s="52"/>
      <c r="Y15" s="66"/>
      <c r="Z15" s="52"/>
      <c r="AA15" s="37"/>
      <c r="AB15" s="52"/>
    </row>
    <row r="16" spans="1:28" x14ac:dyDescent="0.25">
      <c r="A16" s="54">
        <v>41055</v>
      </c>
      <c r="B16">
        <v>1.28</v>
      </c>
      <c r="C16">
        <v>0</v>
      </c>
      <c r="D16">
        <v>0</v>
      </c>
      <c r="E16">
        <v>1</v>
      </c>
      <c r="F16">
        <v>2</v>
      </c>
      <c r="G16">
        <v>1</v>
      </c>
      <c r="H16">
        <v>2</v>
      </c>
      <c r="J16" s="54">
        <v>41055</v>
      </c>
      <c r="K16">
        <v>1.28</v>
      </c>
      <c r="L16">
        <v>505</v>
      </c>
      <c r="N16" s="49">
        <v>41055</v>
      </c>
      <c r="O16" s="66"/>
      <c r="P16" s="52"/>
      <c r="Q16" s="66"/>
      <c r="R16" s="52"/>
      <c r="S16" s="66"/>
      <c r="T16" s="52"/>
      <c r="U16" s="66"/>
      <c r="V16" s="52"/>
      <c r="W16" s="66"/>
      <c r="X16" s="52"/>
      <c r="Y16" s="66"/>
      <c r="Z16" s="52"/>
      <c r="AA16" s="37"/>
      <c r="AB16" s="52"/>
    </row>
    <row r="17" spans="1:28" x14ac:dyDescent="0.25">
      <c r="A17" s="54">
        <v>41056</v>
      </c>
      <c r="B17">
        <v>1.28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 s="54">
        <v>41056</v>
      </c>
      <c r="K17">
        <v>1.28</v>
      </c>
      <c r="L17">
        <v>481</v>
      </c>
      <c r="N17" s="49">
        <v>41056</v>
      </c>
      <c r="O17" s="66"/>
      <c r="P17" s="52"/>
      <c r="Q17" s="66"/>
      <c r="R17" s="52"/>
      <c r="S17" s="66"/>
      <c r="T17" s="52"/>
      <c r="U17" s="66"/>
      <c r="V17" s="52"/>
      <c r="W17" s="66"/>
      <c r="X17" s="52"/>
      <c r="Y17" s="66"/>
      <c r="Z17" s="52"/>
      <c r="AA17" s="37"/>
      <c r="AB17" s="52"/>
    </row>
    <row r="18" spans="1:28" x14ac:dyDescent="0.25">
      <c r="A18" s="54">
        <v>41057</v>
      </c>
      <c r="B18">
        <v>1.2</v>
      </c>
      <c r="C18">
        <v>1</v>
      </c>
      <c r="D18">
        <v>2</v>
      </c>
      <c r="E18">
        <v>1</v>
      </c>
      <c r="F18">
        <v>1</v>
      </c>
      <c r="G18">
        <v>2</v>
      </c>
      <c r="H18">
        <v>3</v>
      </c>
      <c r="J18" s="54">
        <v>41057</v>
      </c>
      <c r="K18">
        <v>1.2</v>
      </c>
      <c r="L18">
        <v>472</v>
      </c>
      <c r="N18" s="49">
        <v>41057</v>
      </c>
      <c r="O18" s="66"/>
      <c r="P18" s="52"/>
      <c r="Q18" s="66"/>
      <c r="R18" s="52"/>
      <c r="S18" s="66"/>
      <c r="T18" s="52"/>
      <c r="U18" s="66"/>
      <c r="V18" s="52"/>
      <c r="W18" s="66"/>
      <c r="X18" s="52"/>
      <c r="Y18" s="66"/>
      <c r="Z18" s="52"/>
      <c r="AA18" s="37"/>
      <c r="AB18" s="52"/>
    </row>
    <row r="19" spans="1:28" x14ac:dyDescent="0.25">
      <c r="A19" s="54">
        <v>41058</v>
      </c>
      <c r="B19">
        <v>1.21</v>
      </c>
      <c r="C19">
        <v>1</v>
      </c>
      <c r="D19">
        <v>2</v>
      </c>
      <c r="E19">
        <v>0</v>
      </c>
      <c r="F19">
        <v>0</v>
      </c>
      <c r="G19">
        <v>1</v>
      </c>
      <c r="H19">
        <v>2</v>
      </c>
      <c r="J19" s="54">
        <v>41058</v>
      </c>
      <c r="K19">
        <v>1.21</v>
      </c>
      <c r="L19">
        <v>461</v>
      </c>
      <c r="N19" s="49">
        <v>41058</v>
      </c>
      <c r="O19" s="66"/>
      <c r="P19" s="52"/>
      <c r="Q19" s="66"/>
      <c r="R19" s="52"/>
      <c r="S19" s="66"/>
      <c r="T19" s="52"/>
      <c r="U19" s="66"/>
      <c r="V19" s="52"/>
      <c r="W19" s="66"/>
      <c r="X19" s="52"/>
      <c r="Y19" s="66"/>
      <c r="Z19" s="52"/>
      <c r="AA19" s="37"/>
      <c r="AB19" s="52"/>
    </row>
    <row r="20" spans="1:28" x14ac:dyDescent="0.25">
      <c r="A20" s="54">
        <v>41059</v>
      </c>
      <c r="B20">
        <v>1.19</v>
      </c>
      <c r="C20">
        <v>0</v>
      </c>
      <c r="D20">
        <v>0</v>
      </c>
      <c r="E20">
        <v>3</v>
      </c>
      <c r="F20">
        <v>6</v>
      </c>
      <c r="G20">
        <v>3</v>
      </c>
      <c r="H20">
        <v>6</v>
      </c>
      <c r="J20" s="54">
        <v>41059</v>
      </c>
      <c r="K20">
        <v>1.19</v>
      </c>
      <c r="L20">
        <v>462</v>
      </c>
      <c r="N20" s="49">
        <v>41059</v>
      </c>
      <c r="O20" s="66"/>
      <c r="P20" s="52"/>
      <c r="Q20" s="66"/>
      <c r="R20" s="52"/>
      <c r="S20" s="66"/>
      <c r="T20" s="52"/>
      <c r="U20" s="66"/>
      <c r="V20" s="52"/>
      <c r="W20" s="66"/>
      <c r="X20" s="52"/>
      <c r="Y20" s="66"/>
      <c r="Z20" s="52"/>
      <c r="AA20" s="37"/>
      <c r="AB20" s="52"/>
    </row>
    <row r="21" spans="1:28" x14ac:dyDescent="0.25">
      <c r="A21" s="54">
        <v>41060</v>
      </c>
      <c r="B21">
        <v>1.19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 s="54">
        <v>41060</v>
      </c>
      <c r="K21">
        <v>1.19</v>
      </c>
      <c r="L21">
        <v>461</v>
      </c>
      <c r="N21" s="49">
        <v>41060</v>
      </c>
      <c r="O21" s="66"/>
      <c r="P21" s="52"/>
      <c r="Q21" s="66"/>
      <c r="R21" s="52"/>
      <c r="S21" s="66"/>
      <c r="T21" s="52"/>
      <c r="U21" s="66"/>
      <c r="V21" s="52"/>
      <c r="W21" s="66"/>
      <c r="X21" s="52"/>
      <c r="Y21" s="66"/>
      <c r="Z21" s="52"/>
      <c r="AA21" s="37"/>
      <c r="AB21" s="52"/>
    </row>
    <row r="22" spans="1:28" x14ac:dyDescent="0.25">
      <c r="A22" s="54">
        <v>41061</v>
      </c>
      <c r="B22">
        <v>1.18</v>
      </c>
      <c r="C22">
        <v>0</v>
      </c>
      <c r="D22">
        <v>0</v>
      </c>
      <c r="E22">
        <v>1</v>
      </c>
      <c r="F22">
        <v>2</v>
      </c>
      <c r="G22">
        <v>1</v>
      </c>
      <c r="H22">
        <v>2</v>
      </c>
      <c r="J22" s="54">
        <v>41061</v>
      </c>
      <c r="K22">
        <v>1.18</v>
      </c>
      <c r="L22">
        <v>458</v>
      </c>
      <c r="N22" s="49">
        <v>41061</v>
      </c>
      <c r="O22" s="66"/>
      <c r="P22" s="52"/>
      <c r="Q22" s="66"/>
      <c r="R22" s="52"/>
      <c r="S22" s="66"/>
      <c r="T22" s="52"/>
      <c r="U22" s="66"/>
      <c r="V22" s="52"/>
      <c r="W22" s="66"/>
      <c r="X22" s="52"/>
      <c r="Y22" s="66"/>
      <c r="Z22" s="52"/>
      <c r="AA22" s="37"/>
      <c r="AB22" s="52"/>
    </row>
    <row r="23" spans="1:28" x14ac:dyDescent="0.25">
      <c r="A23" s="54">
        <v>41062</v>
      </c>
      <c r="B23">
        <v>1.2</v>
      </c>
      <c r="C23">
        <v>1</v>
      </c>
      <c r="D23">
        <v>2</v>
      </c>
      <c r="E23">
        <v>2</v>
      </c>
      <c r="F23">
        <v>3</v>
      </c>
      <c r="G23">
        <v>3</v>
      </c>
      <c r="H23">
        <v>5</v>
      </c>
      <c r="J23" s="54">
        <v>41062</v>
      </c>
      <c r="K23">
        <v>1.2</v>
      </c>
      <c r="L23">
        <v>450</v>
      </c>
      <c r="N23" s="49">
        <v>41062</v>
      </c>
      <c r="O23" s="66"/>
      <c r="P23" s="52"/>
      <c r="Q23" s="66"/>
      <c r="R23" s="52"/>
      <c r="S23" s="66"/>
      <c r="T23" s="52"/>
      <c r="U23" s="66"/>
      <c r="V23" s="52"/>
      <c r="W23" s="66"/>
      <c r="X23" s="52"/>
      <c r="Y23" s="66"/>
      <c r="Z23" s="52"/>
      <c r="AA23" s="37"/>
      <c r="AB23" s="52"/>
    </row>
    <row r="24" spans="1:28" x14ac:dyDescent="0.25">
      <c r="A24" s="54">
        <v>41063</v>
      </c>
      <c r="B24">
        <v>1.22</v>
      </c>
      <c r="C24">
        <v>0</v>
      </c>
      <c r="D24">
        <v>0</v>
      </c>
      <c r="E24">
        <v>6</v>
      </c>
      <c r="F24">
        <v>11</v>
      </c>
      <c r="G24">
        <v>6</v>
      </c>
      <c r="H24">
        <v>11</v>
      </c>
      <c r="J24" s="54">
        <v>41063</v>
      </c>
      <c r="K24">
        <v>1.22</v>
      </c>
      <c r="L24">
        <v>466</v>
      </c>
      <c r="N24" s="49">
        <v>41063</v>
      </c>
      <c r="O24" s="66"/>
      <c r="P24" s="52"/>
      <c r="Q24" s="66"/>
      <c r="R24" s="52"/>
      <c r="S24" s="66"/>
      <c r="T24" s="52"/>
      <c r="U24" s="66"/>
      <c r="V24" s="52"/>
      <c r="W24" s="66"/>
      <c r="X24" s="52"/>
      <c r="Y24" s="66"/>
      <c r="Z24" s="52"/>
      <c r="AA24" s="37"/>
      <c r="AB24" s="52"/>
    </row>
    <row r="25" spans="1:28" x14ac:dyDescent="0.25">
      <c r="A25" s="54">
        <v>41064</v>
      </c>
      <c r="B25">
        <v>1.22</v>
      </c>
      <c r="C25">
        <v>1</v>
      </c>
      <c r="D25">
        <v>2</v>
      </c>
      <c r="E25">
        <v>2</v>
      </c>
      <c r="F25">
        <v>4</v>
      </c>
      <c r="G25">
        <v>3</v>
      </c>
      <c r="H25">
        <v>6</v>
      </c>
      <c r="J25" s="54">
        <v>41064</v>
      </c>
      <c r="K25">
        <v>1.22</v>
      </c>
      <c r="L25">
        <v>504</v>
      </c>
      <c r="N25" s="49">
        <v>41064</v>
      </c>
      <c r="O25" s="66"/>
      <c r="P25" s="52"/>
      <c r="Q25" s="66"/>
      <c r="R25" s="52"/>
      <c r="S25" s="66"/>
      <c r="T25" s="52"/>
      <c r="U25" s="66"/>
      <c r="V25" s="52"/>
      <c r="W25" s="66"/>
      <c r="X25" s="52"/>
      <c r="Y25" s="66"/>
      <c r="Z25" s="52"/>
      <c r="AA25" s="37"/>
      <c r="AB25" s="52"/>
    </row>
    <row r="26" spans="1:28" x14ac:dyDescent="0.25">
      <c r="A26" s="54">
        <v>41065</v>
      </c>
      <c r="B26">
        <v>1.35</v>
      </c>
      <c r="C26">
        <v>1</v>
      </c>
      <c r="D26">
        <v>2</v>
      </c>
      <c r="E26">
        <v>4</v>
      </c>
      <c r="F26">
        <v>7</v>
      </c>
      <c r="G26">
        <v>5</v>
      </c>
      <c r="H26">
        <v>9</v>
      </c>
      <c r="J26" s="54">
        <v>41065</v>
      </c>
      <c r="K26">
        <v>1.35</v>
      </c>
      <c r="L26">
        <v>523</v>
      </c>
      <c r="N26" s="49">
        <v>41065</v>
      </c>
      <c r="O26" s="66"/>
      <c r="P26" s="52"/>
      <c r="Q26" s="66"/>
      <c r="R26" s="52"/>
      <c r="S26" s="66"/>
      <c r="T26" s="52"/>
      <c r="U26" s="66"/>
      <c r="V26" s="52"/>
      <c r="W26" s="66"/>
      <c r="X26" s="52"/>
      <c r="Y26" s="66"/>
      <c r="Z26" s="52"/>
      <c r="AA26" s="37"/>
      <c r="AB26" s="52"/>
    </row>
    <row r="27" spans="1:28" x14ac:dyDescent="0.25">
      <c r="A27" s="54">
        <v>41066</v>
      </c>
      <c r="B27">
        <v>1.46</v>
      </c>
      <c r="C27">
        <v>4</v>
      </c>
      <c r="D27">
        <v>8</v>
      </c>
      <c r="E27">
        <v>7</v>
      </c>
      <c r="F27">
        <v>13</v>
      </c>
      <c r="G27">
        <v>11</v>
      </c>
      <c r="H27">
        <v>21</v>
      </c>
      <c r="J27" s="54">
        <v>41066</v>
      </c>
      <c r="K27">
        <v>1.46</v>
      </c>
      <c r="L27">
        <v>575</v>
      </c>
      <c r="N27" s="49">
        <v>41066</v>
      </c>
      <c r="O27" s="66"/>
      <c r="P27" s="52"/>
      <c r="Q27" s="66"/>
      <c r="R27" s="52"/>
      <c r="S27" s="66"/>
      <c r="T27" s="52"/>
      <c r="U27" s="66"/>
      <c r="V27" s="52"/>
      <c r="W27" s="66"/>
      <c r="X27" s="52"/>
      <c r="Y27" s="66"/>
      <c r="Z27" s="52"/>
      <c r="AA27" s="37"/>
      <c r="AB27" s="52"/>
    </row>
    <row r="28" spans="1:28" x14ac:dyDescent="0.25">
      <c r="A28" s="54">
        <v>41067</v>
      </c>
      <c r="B28">
        <v>1.48</v>
      </c>
      <c r="C28">
        <v>5</v>
      </c>
      <c r="D28">
        <v>10</v>
      </c>
      <c r="E28">
        <v>6</v>
      </c>
      <c r="F28">
        <v>11</v>
      </c>
      <c r="G28">
        <v>11</v>
      </c>
      <c r="H28">
        <v>21</v>
      </c>
      <c r="J28" s="54">
        <v>41067</v>
      </c>
      <c r="K28">
        <v>1.48</v>
      </c>
      <c r="L28">
        <v>626</v>
      </c>
      <c r="N28" s="49">
        <v>41067</v>
      </c>
      <c r="O28" s="66"/>
      <c r="P28" s="52"/>
      <c r="Q28" s="66"/>
      <c r="R28" s="52"/>
      <c r="S28" s="66"/>
      <c r="T28" s="52"/>
      <c r="U28" s="66"/>
      <c r="V28" s="52"/>
      <c r="W28" s="66"/>
      <c r="X28" s="52"/>
      <c r="Y28" s="66"/>
      <c r="Z28" s="52"/>
      <c r="AA28" s="37"/>
      <c r="AB28" s="52"/>
    </row>
    <row r="29" spans="1:28" x14ac:dyDescent="0.25">
      <c r="A29" s="54">
        <v>41068</v>
      </c>
      <c r="B29">
        <v>1.56</v>
      </c>
      <c r="C29">
        <v>6</v>
      </c>
      <c r="D29">
        <v>12</v>
      </c>
      <c r="E29">
        <v>6</v>
      </c>
      <c r="F29">
        <v>8</v>
      </c>
      <c r="G29">
        <v>12</v>
      </c>
      <c r="H29">
        <v>20</v>
      </c>
      <c r="J29" s="54">
        <v>41068</v>
      </c>
      <c r="K29">
        <v>1.56</v>
      </c>
      <c r="L29">
        <v>634</v>
      </c>
      <c r="N29" s="49">
        <v>41068</v>
      </c>
      <c r="O29" s="66"/>
      <c r="P29" s="52"/>
      <c r="Q29" s="66"/>
      <c r="R29" s="52"/>
      <c r="S29" s="66"/>
      <c r="T29" s="52"/>
      <c r="U29" s="66"/>
      <c r="V29" s="52"/>
      <c r="W29" s="66"/>
      <c r="X29" s="52"/>
      <c r="Y29" s="66"/>
      <c r="Z29" s="52"/>
      <c r="AA29" s="37"/>
      <c r="AB29" s="52"/>
    </row>
    <row r="30" spans="1:28" x14ac:dyDescent="0.25">
      <c r="A30" s="54">
        <v>41069</v>
      </c>
      <c r="B30">
        <v>1.64</v>
      </c>
      <c r="C30">
        <v>7</v>
      </c>
      <c r="D30">
        <v>14</v>
      </c>
      <c r="E30">
        <v>7</v>
      </c>
      <c r="F30">
        <v>13</v>
      </c>
      <c r="G30">
        <v>14</v>
      </c>
      <c r="H30">
        <v>27</v>
      </c>
      <c r="J30" s="54">
        <v>41069</v>
      </c>
      <c r="K30">
        <v>1.64</v>
      </c>
      <c r="L30">
        <v>699</v>
      </c>
      <c r="N30" s="49">
        <v>41069</v>
      </c>
      <c r="O30" s="66"/>
      <c r="P30" s="52"/>
      <c r="Q30" s="66"/>
      <c r="R30" s="52"/>
      <c r="S30" s="66"/>
      <c r="T30" s="52"/>
      <c r="U30" s="66"/>
      <c r="V30" s="52"/>
      <c r="W30" s="66"/>
      <c r="X30" s="52"/>
      <c r="Y30" s="66"/>
      <c r="Z30" s="52"/>
      <c r="AA30" s="37"/>
      <c r="AB30" s="52"/>
    </row>
    <row r="31" spans="1:28" x14ac:dyDescent="0.25">
      <c r="A31" s="54">
        <v>41070</v>
      </c>
      <c r="B31">
        <v>1.75</v>
      </c>
      <c r="C31">
        <v>9</v>
      </c>
      <c r="D31">
        <v>17</v>
      </c>
      <c r="E31">
        <v>3</v>
      </c>
      <c r="F31">
        <v>6</v>
      </c>
      <c r="G31">
        <v>12</v>
      </c>
      <c r="H31">
        <v>23</v>
      </c>
      <c r="J31" s="54">
        <v>41070</v>
      </c>
      <c r="K31">
        <v>1.75</v>
      </c>
      <c r="L31">
        <v>792</v>
      </c>
      <c r="N31" s="49">
        <v>41070</v>
      </c>
      <c r="O31" s="66"/>
      <c r="P31" s="52"/>
      <c r="Q31" s="66"/>
      <c r="R31" s="52"/>
      <c r="S31" s="66"/>
      <c r="T31" s="52"/>
      <c r="U31" s="66"/>
      <c r="V31" s="52"/>
      <c r="W31" s="66"/>
      <c r="X31" s="52"/>
      <c r="Y31" s="66"/>
      <c r="Z31" s="52"/>
      <c r="AA31" s="37"/>
      <c r="AB31" s="52"/>
    </row>
    <row r="32" spans="1:28" x14ac:dyDescent="0.25">
      <c r="A32" s="54">
        <v>41071</v>
      </c>
      <c r="B32">
        <v>1.75</v>
      </c>
      <c r="C32">
        <v>19</v>
      </c>
      <c r="D32">
        <v>33</v>
      </c>
      <c r="E32">
        <v>2</v>
      </c>
      <c r="F32">
        <v>3</v>
      </c>
      <c r="G32">
        <v>21</v>
      </c>
      <c r="H32">
        <v>36</v>
      </c>
      <c r="J32" s="54">
        <v>41071</v>
      </c>
      <c r="K32">
        <v>1.75</v>
      </c>
      <c r="L32">
        <v>846</v>
      </c>
      <c r="N32" s="49">
        <v>41071</v>
      </c>
      <c r="O32" s="66"/>
      <c r="P32" s="52"/>
      <c r="Q32" s="66"/>
      <c r="R32" s="52"/>
      <c r="S32" s="66"/>
      <c r="T32" s="52"/>
      <c r="U32" s="66"/>
      <c r="V32" s="52"/>
      <c r="W32" s="66"/>
      <c r="X32" s="52"/>
      <c r="Y32" s="66"/>
      <c r="Z32" s="52"/>
      <c r="AA32" s="37"/>
      <c r="AB32" s="52"/>
    </row>
    <row r="33" spans="1:28" x14ac:dyDescent="0.25">
      <c r="A33" s="54">
        <v>41072</v>
      </c>
      <c r="B33">
        <v>1.74</v>
      </c>
      <c r="C33">
        <v>5</v>
      </c>
      <c r="D33">
        <v>6</v>
      </c>
      <c r="E33">
        <v>3</v>
      </c>
      <c r="F33">
        <v>5</v>
      </c>
      <c r="G33">
        <v>8</v>
      </c>
      <c r="H33">
        <v>11</v>
      </c>
      <c r="J33" s="54">
        <v>41072</v>
      </c>
      <c r="K33">
        <v>1.74</v>
      </c>
      <c r="L33">
        <v>864</v>
      </c>
      <c r="N33" s="49">
        <v>41072</v>
      </c>
      <c r="O33" s="66"/>
      <c r="P33" s="52"/>
      <c r="Q33" s="66"/>
      <c r="R33" s="52"/>
      <c r="S33" s="66"/>
      <c r="T33" s="52"/>
      <c r="U33" s="66"/>
      <c r="V33" s="52"/>
      <c r="W33" s="66"/>
      <c r="X33" s="52"/>
      <c r="Y33" s="66"/>
      <c r="Z33" s="52"/>
      <c r="AA33" s="37"/>
      <c r="AB33" s="52"/>
    </row>
    <row r="34" spans="1:28" x14ac:dyDescent="0.25">
      <c r="A34" s="54">
        <v>41073</v>
      </c>
      <c r="B34">
        <v>1.83</v>
      </c>
      <c r="C34">
        <v>3</v>
      </c>
      <c r="D34">
        <v>2</v>
      </c>
      <c r="E34">
        <v>1</v>
      </c>
      <c r="F34">
        <v>2</v>
      </c>
      <c r="G34">
        <v>4</v>
      </c>
      <c r="H34">
        <v>4</v>
      </c>
      <c r="J34" s="54">
        <v>41073</v>
      </c>
      <c r="K34">
        <v>1.83</v>
      </c>
      <c r="L34">
        <v>988</v>
      </c>
      <c r="N34" s="49">
        <v>41073</v>
      </c>
      <c r="O34" s="46">
        <v>0</v>
      </c>
      <c r="P34" s="47">
        <v>0</v>
      </c>
      <c r="Q34" s="46">
        <v>0</v>
      </c>
      <c r="R34" s="47">
        <v>0</v>
      </c>
      <c r="S34" s="46">
        <v>0</v>
      </c>
      <c r="T34" s="47">
        <v>0</v>
      </c>
      <c r="U34" s="46">
        <v>0</v>
      </c>
      <c r="V34" s="47">
        <v>0</v>
      </c>
      <c r="W34" s="46">
        <v>0</v>
      </c>
      <c r="X34" s="47">
        <v>0</v>
      </c>
      <c r="Y34" s="46">
        <v>0</v>
      </c>
      <c r="Z34" s="47">
        <v>0</v>
      </c>
      <c r="AA34" s="48">
        <f t="shared" ref="AA34:AB42" si="0">SUM(O34+Q34+S34+U34+W34+Y34)</f>
        <v>0</v>
      </c>
      <c r="AB34" s="47">
        <f t="shared" si="0"/>
        <v>0</v>
      </c>
    </row>
    <row r="35" spans="1:28" x14ac:dyDescent="0.25">
      <c r="A35" s="54">
        <v>41074</v>
      </c>
      <c r="B35">
        <v>1.79</v>
      </c>
      <c r="C35">
        <v>13</v>
      </c>
      <c r="D35">
        <v>22</v>
      </c>
      <c r="E35">
        <v>3</v>
      </c>
      <c r="F35">
        <v>5</v>
      </c>
      <c r="G35">
        <v>16</v>
      </c>
      <c r="H35">
        <v>27</v>
      </c>
      <c r="J35" s="54">
        <v>41074</v>
      </c>
      <c r="K35">
        <v>1.79</v>
      </c>
      <c r="L35">
        <v>949</v>
      </c>
      <c r="N35" s="49">
        <v>41074</v>
      </c>
      <c r="O35" s="46">
        <v>0</v>
      </c>
      <c r="P35" s="47">
        <v>0</v>
      </c>
      <c r="Q35" s="46">
        <v>0</v>
      </c>
      <c r="R35" s="47">
        <v>0</v>
      </c>
      <c r="S35" s="46">
        <v>0</v>
      </c>
      <c r="T35" s="47">
        <v>0</v>
      </c>
      <c r="U35" s="46">
        <v>0</v>
      </c>
      <c r="V35" s="47">
        <v>0</v>
      </c>
      <c r="W35" s="46">
        <v>0</v>
      </c>
      <c r="X35" s="47">
        <v>0</v>
      </c>
      <c r="Y35" s="46">
        <v>0</v>
      </c>
      <c r="Z35" s="47">
        <v>0</v>
      </c>
      <c r="AA35" s="48">
        <f t="shared" si="0"/>
        <v>0</v>
      </c>
      <c r="AB35" s="47">
        <f t="shared" si="0"/>
        <v>0</v>
      </c>
    </row>
    <row r="36" spans="1:28" x14ac:dyDescent="0.25">
      <c r="A36" s="54">
        <v>41075</v>
      </c>
      <c r="B36">
        <v>1.75</v>
      </c>
      <c r="C36">
        <v>7</v>
      </c>
      <c r="D36">
        <v>14</v>
      </c>
      <c r="E36">
        <v>1</v>
      </c>
      <c r="F36">
        <v>2</v>
      </c>
      <c r="G36">
        <v>8</v>
      </c>
      <c r="H36">
        <v>16</v>
      </c>
      <c r="J36" s="54">
        <v>41075</v>
      </c>
      <c r="K36">
        <v>1.75</v>
      </c>
      <c r="L36">
        <v>860</v>
      </c>
      <c r="N36" s="49">
        <v>41075</v>
      </c>
      <c r="O36" s="46">
        <v>0</v>
      </c>
      <c r="P36" s="47">
        <v>0</v>
      </c>
      <c r="Q36" s="46">
        <v>0</v>
      </c>
      <c r="R36" s="47">
        <v>0</v>
      </c>
      <c r="S36" s="46">
        <v>0</v>
      </c>
      <c r="T36" s="47">
        <v>0</v>
      </c>
      <c r="U36" s="46">
        <v>0</v>
      </c>
      <c r="V36" s="47">
        <v>0</v>
      </c>
      <c r="W36" s="46">
        <v>0</v>
      </c>
      <c r="X36" s="47">
        <v>0</v>
      </c>
      <c r="Y36" s="46">
        <v>0</v>
      </c>
      <c r="Z36" s="47">
        <v>0</v>
      </c>
      <c r="AA36" s="48">
        <f t="shared" si="0"/>
        <v>0</v>
      </c>
      <c r="AB36" s="47">
        <f t="shared" si="0"/>
        <v>0</v>
      </c>
    </row>
    <row r="37" spans="1:28" x14ac:dyDescent="0.25">
      <c r="A37" s="54">
        <v>41076</v>
      </c>
      <c r="B37">
        <v>1.72</v>
      </c>
      <c r="C37">
        <v>8</v>
      </c>
      <c r="D37">
        <v>16</v>
      </c>
      <c r="E37">
        <v>3</v>
      </c>
      <c r="F37">
        <v>6</v>
      </c>
      <c r="G37">
        <v>11</v>
      </c>
      <c r="H37">
        <v>22</v>
      </c>
      <c r="J37" s="54">
        <v>41076</v>
      </c>
      <c r="K37">
        <v>1.72</v>
      </c>
      <c r="L37">
        <v>825</v>
      </c>
      <c r="N37" s="49">
        <v>41076</v>
      </c>
      <c r="O37" s="46">
        <v>1</v>
      </c>
      <c r="P37" s="47">
        <f t="shared" ref="P37:P42" si="1">O37/(O37+Q37+S37+U37+W37+Y37)</f>
        <v>1</v>
      </c>
      <c r="Q37" s="46">
        <v>0</v>
      </c>
      <c r="R37" s="47">
        <f t="shared" ref="R37:R42" si="2">Q37/(O37+Q37+S37+U37+W37+Y37)</f>
        <v>0</v>
      </c>
      <c r="S37" s="46">
        <v>0</v>
      </c>
      <c r="T37" s="47">
        <f t="shared" ref="T37:T42" si="3">S37/(O37+Q37+S37+U37+W37+Y37)</f>
        <v>0</v>
      </c>
      <c r="U37" s="46">
        <v>0</v>
      </c>
      <c r="V37" s="47">
        <f t="shared" ref="V37:V42" si="4">U37/(O37+Q37+S37+U37+W37+Y37)</f>
        <v>0</v>
      </c>
      <c r="W37" s="46">
        <v>0</v>
      </c>
      <c r="X37" s="47">
        <f t="shared" ref="X37:X42" si="5">W37/(O37+Q37+S37+U37+W37+Y37)</f>
        <v>0</v>
      </c>
      <c r="Y37" s="46">
        <v>0</v>
      </c>
      <c r="Z37" s="47">
        <f t="shared" ref="Z37:Z42" si="6">Y37/(O37+Q37+S37+U37+W37+Y37)</f>
        <v>0</v>
      </c>
      <c r="AA37" s="48">
        <f t="shared" si="0"/>
        <v>1</v>
      </c>
      <c r="AB37" s="47">
        <f t="shared" si="0"/>
        <v>1</v>
      </c>
    </row>
    <row r="38" spans="1:28" x14ac:dyDescent="0.25">
      <c r="A38" s="54">
        <v>41077</v>
      </c>
      <c r="B38">
        <v>1.73</v>
      </c>
      <c r="C38">
        <v>13</v>
      </c>
      <c r="D38">
        <v>22</v>
      </c>
      <c r="E38">
        <v>3</v>
      </c>
      <c r="F38">
        <v>6</v>
      </c>
      <c r="G38">
        <v>16</v>
      </c>
      <c r="H38">
        <v>28</v>
      </c>
      <c r="J38" s="54">
        <v>41077</v>
      </c>
      <c r="K38">
        <v>1.73</v>
      </c>
      <c r="L38">
        <v>834</v>
      </c>
      <c r="N38" s="49">
        <v>41077</v>
      </c>
      <c r="O38" s="46">
        <v>4</v>
      </c>
      <c r="P38" s="47">
        <f t="shared" si="1"/>
        <v>1</v>
      </c>
      <c r="Q38" s="46">
        <v>0</v>
      </c>
      <c r="R38" s="47">
        <f t="shared" si="2"/>
        <v>0</v>
      </c>
      <c r="S38" s="46">
        <v>0</v>
      </c>
      <c r="T38" s="47">
        <f t="shared" si="3"/>
        <v>0</v>
      </c>
      <c r="U38" s="46">
        <v>0</v>
      </c>
      <c r="V38" s="47">
        <f t="shared" si="4"/>
        <v>0</v>
      </c>
      <c r="W38" s="46">
        <v>0</v>
      </c>
      <c r="X38" s="47">
        <f t="shared" si="5"/>
        <v>0</v>
      </c>
      <c r="Y38" s="46">
        <v>0</v>
      </c>
      <c r="Z38" s="47">
        <f t="shared" si="6"/>
        <v>0</v>
      </c>
      <c r="AA38" s="48">
        <f t="shared" si="0"/>
        <v>4</v>
      </c>
      <c r="AB38" s="47">
        <f t="shared" si="0"/>
        <v>1</v>
      </c>
    </row>
    <row r="39" spans="1:28" x14ac:dyDescent="0.25">
      <c r="A39" s="54">
        <v>41078</v>
      </c>
      <c r="B39">
        <v>1.88</v>
      </c>
      <c r="C39">
        <v>21</v>
      </c>
      <c r="D39">
        <v>42</v>
      </c>
      <c r="E39">
        <v>2</v>
      </c>
      <c r="F39">
        <v>4</v>
      </c>
      <c r="G39">
        <v>23</v>
      </c>
      <c r="H39">
        <v>46</v>
      </c>
      <c r="J39" s="54">
        <v>41078</v>
      </c>
      <c r="K39">
        <v>1.88</v>
      </c>
      <c r="L39">
        <v>967</v>
      </c>
      <c r="N39" s="49">
        <v>41078</v>
      </c>
      <c r="O39" s="46">
        <v>5</v>
      </c>
      <c r="P39" s="47">
        <f t="shared" si="1"/>
        <v>1</v>
      </c>
      <c r="Q39" s="46">
        <v>0</v>
      </c>
      <c r="R39" s="47">
        <f t="shared" si="2"/>
        <v>0</v>
      </c>
      <c r="S39" s="46">
        <v>0</v>
      </c>
      <c r="T39" s="47">
        <f t="shared" si="3"/>
        <v>0</v>
      </c>
      <c r="U39" s="46">
        <v>0</v>
      </c>
      <c r="V39" s="47">
        <f t="shared" si="4"/>
        <v>0</v>
      </c>
      <c r="W39" s="46">
        <v>0</v>
      </c>
      <c r="X39" s="47">
        <f t="shared" si="5"/>
        <v>0</v>
      </c>
      <c r="Y39" s="46">
        <v>0</v>
      </c>
      <c r="Z39" s="47">
        <f t="shared" si="6"/>
        <v>0</v>
      </c>
      <c r="AA39" s="48">
        <f t="shared" si="0"/>
        <v>5</v>
      </c>
      <c r="AB39" s="47">
        <f t="shared" si="0"/>
        <v>1</v>
      </c>
    </row>
    <row r="40" spans="1:28" x14ac:dyDescent="0.25">
      <c r="A40" s="54">
        <v>41079</v>
      </c>
      <c r="B40">
        <v>2.15</v>
      </c>
      <c r="C40">
        <v>8</v>
      </c>
      <c r="D40">
        <v>15</v>
      </c>
      <c r="E40">
        <v>0</v>
      </c>
      <c r="F40">
        <v>0</v>
      </c>
      <c r="G40">
        <v>8</v>
      </c>
      <c r="H40">
        <v>15</v>
      </c>
      <c r="J40" s="54">
        <v>41079</v>
      </c>
      <c r="K40">
        <v>2.15</v>
      </c>
      <c r="L40">
        <v>1324</v>
      </c>
      <c r="N40" s="49">
        <v>41079</v>
      </c>
      <c r="O40" s="46">
        <v>3</v>
      </c>
      <c r="P40" s="47">
        <f t="shared" si="1"/>
        <v>1</v>
      </c>
      <c r="Q40" s="46">
        <v>0</v>
      </c>
      <c r="R40" s="47">
        <f t="shared" si="2"/>
        <v>0</v>
      </c>
      <c r="S40" s="46">
        <v>0</v>
      </c>
      <c r="T40" s="47">
        <f t="shared" si="3"/>
        <v>0</v>
      </c>
      <c r="U40" s="46">
        <v>0</v>
      </c>
      <c r="V40" s="47">
        <f t="shared" si="4"/>
        <v>0</v>
      </c>
      <c r="W40" s="46">
        <v>0</v>
      </c>
      <c r="X40" s="47">
        <f t="shared" si="5"/>
        <v>0</v>
      </c>
      <c r="Y40" s="46">
        <v>0</v>
      </c>
      <c r="Z40" s="47">
        <f t="shared" si="6"/>
        <v>0</v>
      </c>
      <c r="AA40" s="48">
        <f t="shared" si="0"/>
        <v>3</v>
      </c>
      <c r="AB40" s="47">
        <f t="shared" si="0"/>
        <v>1</v>
      </c>
    </row>
    <row r="41" spans="1:28" x14ac:dyDescent="0.25">
      <c r="A41" s="54">
        <v>41080</v>
      </c>
      <c r="B41">
        <v>2.38</v>
      </c>
      <c r="C41">
        <v>1</v>
      </c>
      <c r="D41">
        <v>2</v>
      </c>
      <c r="E41">
        <v>0</v>
      </c>
      <c r="F41">
        <v>0</v>
      </c>
      <c r="G41">
        <v>1</v>
      </c>
      <c r="H41">
        <v>2</v>
      </c>
      <c r="J41" s="54">
        <v>41080</v>
      </c>
      <c r="K41">
        <v>2.38</v>
      </c>
      <c r="L41">
        <v>1683</v>
      </c>
      <c r="N41" s="49">
        <v>41080</v>
      </c>
      <c r="O41" s="46">
        <v>2</v>
      </c>
      <c r="P41" s="47">
        <f t="shared" si="1"/>
        <v>1</v>
      </c>
      <c r="Q41" s="46">
        <v>0</v>
      </c>
      <c r="R41" s="47">
        <f t="shared" si="2"/>
        <v>0</v>
      </c>
      <c r="S41" s="46">
        <v>0</v>
      </c>
      <c r="T41" s="47">
        <f t="shared" si="3"/>
        <v>0</v>
      </c>
      <c r="U41" s="46">
        <v>0</v>
      </c>
      <c r="V41" s="47">
        <f t="shared" si="4"/>
        <v>0</v>
      </c>
      <c r="W41" s="46">
        <v>0</v>
      </c>
      <c r="X41" s="47">
        <f t="shared" si="5"/>
        <v>0</v>
      </c>
      <c r="Y41" s="46">
        <v>0</v>
      </c>
      <c r="Z41" s="47">
        <f t="shared" si="6"/>
        <v>0</v>
      </c>
      <c r="AA41" s="48">
        <f t="shared" si="0"/>
        <v>2</v>
      </c>
      <c r="AB41" s="47">
        <f t="shared" si="0"/>
        <v>1</v>
      </c>
    </row>
    <row r="42" spans="1:28" x14ac:dyDescent="0.25">
      <c r="A42" s="54">
        <v>41081</v>
      </c>
      <c r="B42">
        <v>2.4</v>
      </c>
      <c r="C42">
        <v>0</v>
      </c>
      <c r="D42">
        <v>0</v>
      </c>
      <c r="E42">
        <v>0</v>
      </c>
      <c r="F42">
        <v>0</v>
      </c>
      <c r="G42">
        <v>0</v>
      </c>
      <c r="J42" s="54">
        <v>41081</v>
      </c>
      <c r="K42">
        <v>2.4</v>
      </c>
      <c r="L42">
        <v>1810</v>
      </c>
      <c r="N42" s="49">
        <v>41081</v>
      </c>
      <c r="O42" s="46">
        <v>2</v>
      </c>
      <c r="P42" s="47">
        <f t="shared" si="1"/>
        <v>1</v>
      </c>
      <c r="Q42" s="46">
        <v>0</v>
      </c>
      <c r="R42" s="47">
        <f t="shared" si="2"/>
        <v>0</v>
      </c>
      <c r="S42" s="46">
        <v>0</v>
      </c>
      <c r="T42" s="47">
        <f t="shared" si="3"/>
        <v>0</v>
      </c>
      <c r="U42" s="46">
        <v>0</v>
      </c>
      <c r="V42" s="47">
        <f t="shared" si="4"/>
        <v>0</v>
      </c>
      <c r="W42" s="46">
        <v>0</v>
      </c>
      <c r="X42" s="47">
        <f t="shared" si="5"/>
        <v>0</v>
      </c>
      <c r="Y42" s="46">
        <v>0</v>
      </c>
      <c r="Z42" s="47">
        <f t="shared" si="6"/>
        <v>0</v>
      </c>
      <c r="AA42" s="48">
        <f t="shared" si="0"/>
        <v>2</v>
      </c>
      <c r="AB42" s="47">
        <f t="shared" si="0"/>
        <v>1</v>
      </c>
    </row>
    <row r="43" spans="1:28" x14ac:dyDescent="0.25">
      <c r="A43" s="54">
        <v>41082</v>
      </c>
      <c r="B43">
        <v>2.7</v>
      </c>
      <c r="C43">
        <v>0</v>
      </c>
      <c r="D43">
        <v>0</v>
      </c>
      <c r="E43">
        <v>0</v>
      </c>
      <c r="F43">
        <v>0</v>
      </c>
      <c r="G43">
        <v>0</v>
      </c>
      <c r="J43" s="54">
        <v>41082</v>
      </c>
      <c r="K43">
        <v>2.7</v>
      </c>
      <c r="L43">
        <v>1992</v>
      </c>
      <c r="N43" s="49">
        <v>41082</v>
      </c>
      <c r="O43" s="1">
        <v>0</v>
      </c>
      <c r="P43" s="51">
        <v>0</v>
      </c>
      <c r="Q43" s="1">
        <v>0</v>
      </c>
      <c r="R43" s="51">
        <v>0</v>
      </c>
      <c r="S43" s="1">
        <v>0</v>
      </c>
      <c r="T43" s="51">
        <v>0</v>
      </c>
      <c r="U43" s="1">
        <v>0</v>
      </c>
      <c r="V43" s="51">
        <v>0</v>
      </c>
      <c r="W43" s="1">
        <v>0</v>
      </c>
      <c r="X43" s="51">
        <v>0</v>
      </c>
      <c r="Y43" s="1">
        <v>0</v>
      </c>
      <c r="Z43" s="51">
        <v>0</v>
      </c>
      <c r="AA43" s="51" t="s">
        <v>45</v>
      </c>
      <c r="AB43" s="51" t="s">
        <v>45</v>
      </c>
    </row>
    <row r="44" spans="1:28" x14ac:dyDescent="0.25">
      <c r="A44" s="54">
        <v>41083</v>
      </c>
      <c r="B44">
        <v>2.85</v>
      </c>
      <c r="C44">
        <v>0</v>
      </c>
      <c r="D44">
        <v>0</v>
      </c>
      <c r="E44">
        <v>0</v>
      </c>
      <c r="F44">
        <v>0</v>
      </c>
      <c r="G44">
        <v>0</v>
      </c>
      <c r="J44" s="54">
        <v>41083</v>
      </c>
      <c r="K44">
        <v>2.85</v>
      </c>
      <c r="L44">
        <v>2244</v>
      </c>
      <c r="N44" s="49">
        <v>41083</v>
      </c>
      <c r="O44" s="46">
        <v>0</v>
      </c>
      <c r="P44" s="47">
        <v>0</v>
      </c>
      <c r="Q44" s="46">
        <v>0</v>
      </c>
      <c r="R44" s="47">
        <v>0</v>
      </c>
      <c r="S44" s="46">
        <v>0</v>
      </c>
      <c r="T44" s="47">
        <v>0</v>
      </c>
      <c r="U44" s="46">
        <v>0</v>
      </c>
      <c r="V44" s="47">
        <v>0</v>
      </c>
      <c r="W44" s="46">
        <v>0</v>
      </c>
      <c r="X44" s="47">
        <v>0</v>
      </c>
      <c r="Y44" s="46">
        <v>0</v>
      </c>
      <c r="Z44" s="47">
        <v>0</v>
      </c>
      <c r="AA44" s="48">
        <f>SUM(O44+Q44+S44+U44+W44+Y44)</f>
        <v>0</v>
      </c>
      <c r="AB44" s="47">
        <f>SUM(P44+R44+T44+V44+X44+Z44)</f>
        <v>0</v>
      </c>
    </row>
    <row r="45" spans="1:28" x14ac:dyDescent="0.25">
      <c r="A45" s="54">
        <v>41084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J45" s="54">
        <v>41084</v>
      </c>
      <c r="K45">
        <v>3</v>
      </c>
      <c r="L45">
        <v>2447</v>
      </c>
      <c r="N45" s="49">
        <v>41084</v>
      </c>
      <c r="O45" s="46">
        <v>2</v>
      </c>
      <c r="P45" s="47">
        <f>O45/(O45+Q45+S45+U45+W45+Y45)</f>
        <v>1</v>
      </c>
      <c r="Q45" s="46">
        <v>0</v>
      </c>
      <c r="R45" s="47">
        <f>Q45/(O45+Q45+S45+U45+W45+Y45)</f>
        <v>0</v>
      </c>
      <c r="S45" s="46">
        <v>0</v>
      </c>
      <c r="T45" s="47">
        <f>S45/(O45+Q45+S45+U45+W45+Y45)</f>
        <v>0</v>
      </c>
      <c r="U45" s="46">
        <v>0</v>
      </c>
      <c r="V45" s="47">
        <f>U45/(O45+Q45+S45+U45+W45+Y45)</f>
        <v>0</v>
      </c>
      <c r="W45" s="46">
        <v>0</v>
      </c>
      <c r="X45" s="47">
        <f>W45/(O45+Q45+S45+U45+W45+Y45)</f>
        <v>0</v>
      </c>
      <c r="Y45" s="46">
        <v>0</v>
      </c>
      <c r="Z45" s="47">
        <f>Y45/(O45+Q45+S45+U45+W45+Y45)</f>
        <v>0</v>
      </c>
      <c r="AA45" s="48">
        <f>SUM(O45+Q45+S45+U45+W45+Y45)</f>
        <v>2</v>
      </c>
      <c r="AB45" s="47">
        <f>SUM(P45+R45+T45+V45+X45+Z45)</f>
        <v>1</v>
      </c>
    </row>
    <row r="46" spans="1:28" x14ac:dyDescent="0.25">
      <c r="A46" s="54">
        <v>41085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J46" s="54">
        <v>41085</v>
      </c>
      <c r="K46">
        <v>3</v>
      </c>
      <c r="L46">
        <v>2519</v>
      </c>
      <c r="N46" s="49">
        <v>41085</v>
      </c>
      <c r="O46" s="1">
        <v>0</v>
      </c>
      <c r="P46" s="51">
        <v>0</v>
      </c>
      <c r="Q46" s="1">
        <v>0</v>
      </c>
      <c r="R46" s="51">
        <v>0</v>
      </c>
      <c r="S46" s="1">
        <v>0</v>
      </c>
      <c r="T46" s="51">
        <v>0</v>
      </c>
      <c r="U46" s="1">
        <v>0</v>
      </c>
      <c r="V46" s="51">
        <v>0</v>
      </c>
      <c r="W46" s="1">
        <v>0</v>
      </c>
      <c r="X46" s="51">
        <v>0</v>
      </c>
      <c r="Y46" s="1">
        <v>0</v>
      </c>
      <c r="Z46" s="51">
        <v>0</v>
      </c>
      <c r="AA46" s="51" t="s">
        <v>45</v>
      </c>
      <c r="AB46" s="51" t="s">
        <v>45</v>
      </c>
    </row>
    <row r="47" spans="1:28" x14ac:dyDescent="0.25">
      <c r="A47" s="54">
        <v>41086</v>
      </c>
      <c r="B47">
        <v>2.75</v>
      </c>
      <c r="C47">
        <v>0</v>
      </c>
      <c r="D47">
        <v>0</v>
      </c>
      <c r="E47">
        <v>0</v>
      </c>
      <c r="F47">
        <v>0</v>
      </c>
      <c r="G47">
        <v>0</v>
      </c>
      <c r="J47" s="54">
        <v>41086</v>
      </c>
      <c r="K47">
        <v>2.75</v>
      </c>
      <c r="L47">
        <v>2286</v>
      </c>
      <c r="N47" s="49">
        <v>41086</v>
      </c>
      <c r="O47" s="46">
        <v>0</v>
      </c>
      <c r="P47" s="47">
        <v>0</v>
      </c>
      <c r="Q47" s="46">
        <v>0</v>
      </c>
      <c r="R47" s="47">
        <v>0</v>
      </c>
      <c r="S47" s="46">
        <v>0</v>
      </c>
      <c r="T47" s="47">
        <v>0</v>
      </c>
      <c r="U47" s="46">
        <v>0</v>
      </c>
      <c r="V47" s="47">
        <v>0</v>
      </c>
      <c r="W47" s="46">
        <v>0</v>
      </c>
      <c r="X47" s="47">
        <v>0</v>
      </c>
      <c r="Y47" s="46">
        <v>0</v>
      </c>
      <c r="Z47" s="47">
        <v>0</v>
      </c>
      <c r="AA47" s="48">
        <f t="shared" ref="AA47:AB69" si="7">SUM(O47+Q47+S47+U47+W47+Y47)</f>
        <v>0</v>
      </c>
      <c r="AB47" s="47">
        <f t="shared" si="7"/>
        <v>0</v>
      </c>
    </row>
    <row r="48" spans="1:28" x14ac:dyDescent="0.25">
      <c r="A48" s="54">
        <v>41087</v>
      </c>
      <c r="B48">
        <v>2.5</v>
      </c>
      <c r="C48">
        <v>0</v>
      </c>
      <c r="D48">
        <v>0</v>
      </c>
      <c r="E48">
        <v>0</v>
      </c>
      <c r="F48">
        <v>0</v>
      </c>
      <c r="G48">
        <v>0</v>
      </c>
      <c r="J48" s="54">
        <v>41087</v>
      </c>
      <c r="K48">
        <v>2.5</v>
      </c>
      <c r="L48">
        <v>1987</v>
      </c>
      <c r="N48" s="49">
        <v>41087</v>
      </c>
      <c r="O48" s="46">
        <v>0</v>
      </c>
      <c r="P48" s="47">
        <v>0</v>
      </c>
      <c r="Q48" s="46">
        <v>0</v>
      </c>
      <c r="R48" s="47">
        <v>0</v>
      </c>
      <c r="S48" s="46">
        <v>0</v>
      </c>
      <c r="T48" s="47">
        <v>0</v>
      </c>
      <c r="U48" s="46">
        <v>0</v>
      </c>
      <c r="V48" s="47">
        <v>0</v>
      </c>
      <c r="W48" s="46">
        <v>0</v>
      </c>
      <c r="X48" s="47">
        <v>0</v>
      </c>
      <c r="Y48" s="46">
        <v>0</v>
      </c>
      <c r="Z48" s="47">
        <v>0</v>
      </c>
      <c r="AA48" s="48">
        <f t="shared" si="7"/>
        <v>0</v>
      </c>
      <c r="AB48" s="47">
        <f t="shared" si="7"/>
        <v>0</v>
      </c>
    </row>
    <row r="49" spans="1:28" x14ac:dyDescent="0.25">
      <c r="A49" s="54">
        <v>41088</v>
      </c>
      <c r="B49">
        <v>2.3199999999999998</v>
      </c>
      <c r="C49">
        <v>0</v>
      </c>
      <c r="D49">
        <v>0</v>
      </c>
      <c r="E49">
        <v>0</v>
      </c>
      <c r="F49">
        <v>0</v>
      </c>
      <c r="G49">
        <v>0</v>
      </c>
      <c r="J49" s="54">
        <v>41088</v>
      </c>
      <c r="K49">
        <v>2.3199999999999998</v>
      </c>
      <c r="L49">
        <v>1753</v>
      </c>
      <c r="N49" s="49">
        <v>41088</v>
      </c>
      <c r="O49" s="46">
        <v>1</v>
      </c>
      <c r="P49" s="47">
        <f>O49/(O49+Q49+S49+U49+W49+Y49)</f>
        <v>1</v>
      </c>
      <c r="Q49" s="46">
        <v>0</v>
      </c>
      <c r="R49" s="47">
        <f>Q49/(O49+Q49+S49+U49+W49+Y49)</f>
        <v>0</v>
      </c>
      <c r="S49" s="46">
        <v>0</v>
      </c>
      <c r="T49" s="47">
        <f>S49/(O49+Q49+S49+U49+W49+Y49)</f>
        <v>0</v>
      </c>
      <c r="U49" s="46">
        <v>0</v>
      </c>
      <c r="V49" s="47">
        <f>U49/(O49+Q49+S49+U49+W49+Y49)</f>
        <v>0</v>
      </c>
      <c r="W49" s="46">
        <v>0</v>
      </c>
      <c r="X49" s="47">
        <f>W49/(O49+Q49+S49+U49+W49+Y49)</f>
        <v>0</v>
      </c>
      <c r="Y49" s="46">
        <v>0</v>
      </c>
      <c r="Z49" s="47">
        <f>Y49/(O49+Q49+S49+U49+W49+Y49)</f>
        <v>0</v>
      </c>
      <c r="AA49" s="48">
        <f t="shared" si="7"/>
        <v>1</v>
      </c>
      <c r="AB49" s="47">
        <f t="shared" si="7"/>
        <v>1</v>
      </c>
    </row>
    <row r="50" spans="1:28" x14ac:dyDescent="0.25">
      <c r="A50" s="54">
        <v>41089</v>
      </c>
      <c r="B50">
        <v>2.1800000000000002</v>
      </c>
      <c r="C50">
        <v>0</v>
      </c>
      <c r="D50">
        <v>0</v>
      </c>
      <c r="E50">
        <v>0</v>
      </c>
      <c r="F50">
        <v>0</v>
      </c>
      <c r="G50">
        <v>0</v>
      </c>
      <c r="J50" s="54">
        <v>41089</v>
      </c>
      <c r="K50">
        <v>2.1800000000000002</v>
      </c>
      <c r="L50">
        <v>1562</v>
      </c>
      <c r="N50" s="49">
        <v>41089</v>
      </c>
      <c r="O50" s="46">
        <v>2</v>
      </c>
      <c r="P50" s="47">
        <f>O50/(O50+Q50+S50+U50+W50+Y50)</f>
        <v>1</v>
      </c>
      <c r="Q50" s="46">
        <v>0</v>
      </c>
      <c r="R50" s="47">
        <f>Q50/(O50+Q50+S50+U50+W50+Y50)</f>
        <v>0</v>
      </c>
      <c r="S50" s="46">
        <v>0</v>
      </c>
      <c r="T50" s="47">
        <f>S50/(O50+Q50+S50+U50+W50+Y50)</f>
        <v>0</v>
      </c>
      <c r="U50" s="46">
        <v>0</v>
      </c>
      <c r="V50" s="47">
        <f>U50/(O50+Q50+S50+U50+W50+Y50)</f>
        <v>0</v>
      </c>
      <c r="W50" s="46">
        <v>0</v>
      </c>
      <c r="X50" s="47">
        <f>W50/(O50+Q50+S50+U50+W50+Y50)</f>
        <v>0</v>
      </c>
      <c r="Y50" s="46">
        <v>0</v>
      </c>
      <c r="Z50" s="47">
        <f>Y50/(O50+Q50+S50+U50+W50+Y50)</f>
        <v>0</v>
      </c>
      <c r="AA50" s="48">
        <f t="shared" si="7"/>
        <v>2</v>
      </c>
      <c r="AB50" s="47">
        <f t="shared" si="7"/>
        <v>1</v>
      </c>
    </row>
    <row r="51" spans="1:28" x14ac:dyDescent="0.25">
      <c r="A51" s="54">
        <v>41090</v>
      </c>
      <c r="B51">
        <v>2.25</v>
      </c>
      <c r="C51">
        <v>8</v>
      </c>
      <c r="D51">
        <v>16</v>
      </c>
      <c r="E51">
        <v>2</v>
      </c>
      <c r="F51">
        <v>4</v>
      </c>
      <c r="G51">
        <v>10</v>
      </c>
      <c r="H51">
        <v>20</v>
      </c>
      <c r="J51" s="54">
        <v>41090</v>
      </c>
      <c r="K51">
        <v>2.25</v>
      </c>
      <c r="L51">
        <v>1558</v>
      </c>
      <c r="N51" s="49">
        <v>41090</v>
      </c>
      <c r="O51" s="1">
        <v>0</v>
      </c>
      <c r="P51" s="47">
        <v>0</v>
      </c>
      <c r="Q51" s="1">
        <v>0</v>
      </c>
      <c r="R51" s="47">
        <v>0</v>
      </c>
      <c r="S51" s="1">
        <v>0</v>
      </c>
      <c r="T51" s="47">
        <v>0</v>
      </c>
      <c r="U51" s="1">
        <v>0</v>
      </c>
      <c r="V51" s="47">
        <v>0</v>
      </c>
      <c r="W51" s="1">
        <v>0</v>
      </c>
      <c r="X51" s="47">
        <v>0</v>
      </c>
      <c r="Y51" s="1">
        <v>0</v>
      </c>
      <c r="Z51" s="47">
        <v>0</v>
      </c>
      <c r="AA51" s="48">
        <f t="shared" si="7"/>
        <v>0</v>
      </c>
      <c r="AB51" s="47">
        <f t="shared" si="7"/>
        <v>0</v>
      </c>
    </row>
    <row r="52" spans="1:28" x14ac:dyDescent="0.25">
      <c r="A52" s="54">
        <v>41091</v>
      </c>
      <c r="B52">
        <v>2.25</v>
      </c>
      <c r="C52">
        <v>9</v>
      </c>
      <c r="D52">
        <v>18</v>
      </c>
      <c r="E52">
        <v>3</v>
      </c>
      <c r="F52">
        <v>5</v>
      </c>
      <c r="G52">
        <v>12</v>
      </c>
      <c r="H52">
        <v>23</v>
      </c>
      <c r="J52" s="54">
        <v>41091</v>
      </c>
      <c r="K52">
        <v>2.25</v>
      </c>
      <c r="L52">
        <v>1556</v>
      </c>
      <c r="N52" s="49">
        <v>41091</v>
      </c>
      <c r="O52" s="46">
        <v>0</v>
      </c>
      <c r="P52" s="47">
        <v>0</v>
      </c>
      <c r="Q52" s="46">
        <v>0</v>
      </c>
      <c r="R52" s="47">
        <v>0</v>
      </c>
      <c r="S52" s="46">
        <v>0</v>
      </c>
      <c r="T52" s="47">
        <v>0</v>
      </c>
      <c r="U52" s="46">
        <v>0</v>
      </c>
      <c r="V52" s="47">
        <v>0</v>
      </c>
      <c r="W52" s="46">
        <v>0</v>
      </c>
      <c r="X52" s="47">
        <v>0</v>
      </c>
      <c r="Y52" s="46">
        <v>0</v>
      </c>
      <c r="Z52" s="47">
        <v>0</v>
      </c>
      <c r="AA52" s="48">
        <f t="shared" si="7"/>
        <v>0</v>
      </c>
      <c r="AB52" s="47">
        <f t="shared" si="7"/>
        <v>0</v>
      </c>
    </row>
    <row r="53" spans="1:28" x14ac:dyDescent="0.25">
      <c r="A53" s="54">
        <v>41092</v>
      </c>
      <c r="B53">
        <v>2.15</v>
      </c>
      <c r="C53">
        <v>5</v>
      </c>
      <c r="D53">
        <v>10</v>
      </c>
      <c r="E53">
        <v>0</v>
      </c>
      <c r="F53">
        <v>0</v>
      </c>
      <c r="G53">
        <v>5</v>
      </c>
      <c r="H53">
        <v>10</v>
      </c>
      <c r="J53" s="54">
        <v>41092</v>
      </c>
      <c r="K53">
        <v>2.15</v>
      </c>
      <c r="L53">
        <v>1472</v>
      </c>
      <c r="N53" s="49">
        <v>41092</v>
      </c>
      <c r="O53" s="46">
        <v>2</v>
      </c>
      <c r="P53" s="47">
        <f>O53/(O53+Q53+S53+U53+W53+Y53)</f>
        <v>1</v>
      </c>
      <c r="Q53" s="46">
        <v>0</v>
      </c>
      <c r="R53" s="47">
        <f>Q53/(O53+Q53+S53+U53+W53+Y53)</f>
        <v>0</v>
      </c>
      <c r="S53" s="46">
        <v>0</v>
      </c>
      <c r="T53" s="47">
        <f>S53/(O53+Q53+S53+U53+W53+Y53)</f>
        <v>0</v>
      </c>
      <c r="U53" s="46">
        <v>0</v>
      </c>
      <c r="V53" s="47">
        <f>U53/(O53+Q53+S53+U53+W53+Y53)</f>
        <v>0</v>
      </c>
      <c r="W53" s="46">
        <v>0</v>
      </c>
      <c r="X53" s="47">
        <f>W53/(O53+Q53+S53+U53+W53+Y53)</f>
        <v>0</v>
      </c>
      <c r="Y53" s="46">
        <v>0</v>
      </c>
      <c r="Z53" s="47">
        <f>Y53/(O53+Q53+S53+U53+W53+Y53)</f>
        <v>0</v>
      </c>
      <c r="AA53" s="48">
        <f t="shared" si="7"/>
        <v>2</v>
      </c>
      <c r="AB53" s="47">
        <f t="shared" si="7"/>
        <v>1</v>
      </c>
    </row>
    <row r="54" spans="1:28" x14ac:dyDescent="0.25">
      <c r="A54" s="54">
        <v>41093</v>
      </c>
      <c r="B54">
        <v>2.1</v>
      </c>
      <c r="C54">
        <v>7</v>
      </c>
      <c r="D54">
        <v>14</v>
      </c>
      <c r="E54">
        <v>1</v>
      </c>
      <c r="F54">
        <v>2</v>
      </c>
      <c r="G54">
        <v>8</v>
      </c>
      <c r="H54">
        <v>16</v>
      </c>
      <c r="J54" s="54">
        <v>41093</v>
      </c>
      <c r="K54">
        <v>2.1</v>
      </c>
      <c r="L54">
        <v>1416</v>
      </c>
      <c r="N54" s="49">
        <v>41093</v>
      </c>
      <c r="O54" s="46">
        <v>1</v>
      </c>
      <c r="P54" s="47">
        <f>O54/(O54+Q54+S54+U54+W54+Y54)</f>
        <v>1</v>
      </c>
      <c r="Q54" s="46">
        <v>0</v>
      </c>
      <c r="R54" s="47">
        <f>Q54/(O54+Q54+S54+U54+W54+Y54)</f>
        <v>0</v>
      </c>
      <c r="S54" s="46">
        <v>0</v>
      </c>
      <c r="T54" s="47">
        <f>S54/(O54+Q54+S54+U54+W54+Y54)</f>
        <v>0</v>
      </c>
      <c r="U54" s="46">
        <v>0</v>
      </c>
      <c r="V54" s="47">
        <f>U54/(O54+Q54+S54+U54+W54+Y54)</f>
        <v>0</v>
      </c>
      <c r="W54" s="46">
        <v>0</v>
      </c>
      <c r="X54" s="47">
        <f>W54/(O54+Q54+S54+U54+W54+Y54)</f>
        <v>0</v>
      </c>
      <c r="Y54" s="46">
        <v>0</v>
      </c>
      <c r="Z54" s="47">
        <f>Y54/(O54+Q54+S54+U54+W54+Y54)</f>
        <v>0</v>
      </c>
      <c r="AA54" s="48">
        <f t="shared" si="7"/>
        <v>1</v>
      </c>
      <c r="AB54" s="47">
        <f t="shared" si="7"/>
        <v>1</v>
      </c>
    </row>
    <row r="55" spans="1:28" x14ac:dyDescent="0.25">
      <c r="A55" s="54">
        <v>41094</v>
      </c>
      <c r="B55">
        <v>2.0699999999999998</v>
      </c>
      <c r="C55">
        <v>6</v>
      </c>
      <c r="D55">
        <v>12</v>
      </c>
      <c r="E55">
        <v>2</v>
      </c>
      <c r="F55">
        <v>4</v>
      </c>
      <c r="G55">
        <v>8</v>
      </c>
      <c r="H55">
        <v>16</v>
      </c>
      <c r="J55" s="54">
        <v>41094</v>
      </c>
      <c r="K55">
        <v>2.0699999999999998</v>
      </c>
      <c r="L55">
        <v>1379</v>
      </c>
      <c r="N55" s="49">
        <v>41094</v>
      </c>
      <c r="O55" s="46">
        <v>1</v>
      </c>
      <c r="P55" s="47">
        <f>O55/(O55+Q55+S55+U55+W55+Y55)</f>
        <v>1</v>
      </c>
      <c r="Q55" s="46">
        <v>0</v>
      </c>
      <c r="R55" s="47">
        <f>Q55/(O55+Q55+S55+U55+W55+Y55)</f>
        <v>0</v>
      </c>
      <c r="S55" s="46">
        <v>0</v>
      </c>
      <c r="T55" s="47">
        <f>S55/(O55+Q55+S55+U55+W55+Y55)</f>
        <v>0</v>
      </c>
      <c r="U55" s="46">
        <v>0</v>
      </c>
      <c r="V55" s="47">
        <f>U55/(O55+Q55+S55+U55+W55+Y55)</f>
        <v>0</v>
      </c>
      <c r="W55" s="46">
        <v>0</v>
      </c>
      <c r="X55" s="47">
        <f>W55/(O55+Q55+S55+U55+W55+Y55)</f>
        <v>0</v>
      </c>
      <c r="Y55" s="46">
        <v>0</v>
      </c>
      <c r="Z55" s="47">
        <f>Y55/(O55+Q55+S55+U55+W55+Y55)</f>
        <v>0</v>
      </c>
      <c r="AA55" s="48">
        <f t="shared" si="7"/>
        <v>1</v>
      </c>
      <c r="AB55" s="47">
        <f t="shared" si="7"/>
        <v>1</v>
      </c>
    </row>
    <row r="56" spans="1:28" x14ac:dyDescent="0.25">
      <c r="A56" s="54">
        <v>41095</v>
      </c>
      <c r="B56">
        <v>2</v>
      </c>
      <c r="C56">
        <v>7</v>
      </c>
      <c r="D56">
        <v>14</v>
      </c>
      <c r="E56">
        <v>3</v>
      </c>
      <c r="F56">
        <v>5</v>
      </c>
      <c r="G56">
        <v>10</v>
      </c>
      <c r="H56">
        <v>19</v>
      </c>
      <c r="J56" s="54">
        <v>41095</v>
      </c>
      <c r="K56">
        <v>2</v>
      </c>
      <c r="L56">
        <v>1276</v>
      </c>
      <c r="N56" s="49">
        <v>41095</v>
      </c>
      <c r="O56" s="46">
        <v>0</v>
      </c>
      <c r="P56" s="47">
        <v>0</v>
      </c>
      <c r="Q56" s="46">
        <v>0</v>
      </c>
      <c r="R56" s="47">
        <v>0</v>
      </c>
      <c r="S56" s="46">
        <v>0</v>
      </c>
      <c r="T56" s="47">
        <v>0</v>
      </c>
      <c r="U56" s="46">
        <v>0</v>
      </c>
      <c r="V56" s="47">
        <v>0</v>
      </c>
      <c r="W56" s="46">
        <v>0</v>
      </c>
      <c r="X56" s="47">
        <v>0</v>
      </c>
      <c r="Y56" s="46">
        <v>0</v>
      </c>
      <c r="Z56" s="47">
        <v>0</v>
      </c>
      <c r="AA56" s="48">
        <f t="shared" si="7"/>
        <v>0</v>
      </c>
      <c r="AB56" s="47">
        <f t="shared" si="7"/>
        <v>0</v>
      </c>
    </row>
    <row r="57" spans="1:28" x14ac:dyDescent="0.25">
      <c r="A57" s="54">
        <v>41096</v>
      </c>
      <c r="B57">
        <v>1.95</v>
      </c>
      <c r="C57">
        <v>6</v>
      </c>
      <c r="D57">
        <v>12</v>
      </c>
      <c r="E57">
        <v>0</v>
      </c>
      <c r="F57">
        <v>0</v>
      </c>
      <c r="G57">
        <v>6</v>
      </c>
      <c r="H57">
        <v>12</v>
      </c>
      <c r="J57" s="54">
        <v>41096</v>
      </c>
      <c r="K57">
        <v>1.95</v>
      </c>
      <c r="L57">
        <v>1190</v>
      </c>
      <c r="N57" s="49">
        <v>41096</v>
      </c>
      <c r="O57" s="46">
        <v>0</v>
      </c>
      <c r="P57" s="47">
        <v>0</v>
      </c>
      <c r="Q57" s="46">
        <v>0</v>
      </c>
      <c r="R57" s="47">
        <v>0</v>
      </c>
      <c r="S57" s="46">
        <v>0</v>
      </c>
      <c r="T57" s="47">
        <v>0</v>
      </c>
      <c r="U57" s="46">
        <v>0</v>
      </c>
      <c r="V57" s="47">
        <v>0</v>
      </c>
      <c r="W57" s="46">
        <v>0</v>
      </c>
      <c r="X57" s="47">
        <v>0</v>
      </c>
      <c r="Y57" s="46">
        <v>0</v>
      </c>
      <c r="Z57" s="47">
        <v>0</v>
      </c>
      <c r="AA57" s="48">
        <f t="shared" si="7"/>
        <v>0</v>
      </c>
      <c r="AB57" s="47">
        <f t="shared" si="7"/>
        <v>0</v>
      </c>
    </row>
    <row r="58" spans="1:28" x14ac:dyDescent="0.25">
      <c r="A58" s="54">
        <v>41097</v>
      </c>
      <c r="B58">
        <v>2</v>
      </c>
      <c r="C58">
        <v>6</v>
      </c>
      <c r="D58">
        <v>12</v>
      </c>
      <c r="E58">
        <v>0</v>
      </c>
      <c r="F58">
        <v>0</v>
      </c>
      <c r="G58">
        <v>6</v>
      </c>
      <c r="H58">
        <v>12</v>
      </c>
      <c r="J58" s="54">
        <v>41097</v>
      </c>
      <c r="K58">
        <v>2</v>
      </c>
      <c r="L58">
        <v>1188</v>
      </c>
      <c r="N58" s="49">
        <v>41097</v>
      </c>
      <c r="O58" s="46">
        <v>0</v>
      </c>
      <c r="P58" s="47">
        <f>O58/(O58+Q58+S58+U58+W58+Y58)</f>
        <v>0</v>
      </c>
      <c r="Q58" s="46">
        <v>1</v>
      </c>
      <c r="R58" s="47">
        <f>Q58/(O58+Q58+S58+U58+W58+Y58)</f>
        <v>1</v>
      </c>
      <c r="S58" s="46">
        <v>0</v>
      </c>
      <c r="T58" s="47">
        <f>S58/(O58+Q58+S58+U58+W58+Y58)</f>
        <v>0</v>
      </c>
      <c r="U58" s="46">
        <v>0</v>
      </c>
      <c r="V58" s="47">
        <f>U58/(O58+Q58+S58+U58+W58+Y58)</f>
        <v>0</v>
      </c>
      <c r="W58" s="46">
        <v>0</v>
      </c>
      <c r="X58" s="47">
        <f>W58/(O58+Q58+S58+U58+W58+Y58)</f>
        <v>0</v>
      </c>
      <c r="Y58" s="46">
        <v>0</v>
      </c>
      <c r="Z58" s="47">
        <f>Y58/(O58+Q58+S58+U58+W58+Y58)</f>
        <v>0</v>
      </c>
      <c r="AA58" s="48">
        <f t="shared" si="7"/>
        <v>1</v>
      </c>
      <c r="AB58" s="47">
        <f t="shared" si="7"/>
        <v>1</v>
      </c>
    </row>
    <row r="59" spans="1:28" x14ac:dyDescent="0.25">
      <c r="A59" s="54">
        <v>41098</v>
      </c>
      <c r="B59">
        <v>1.95</v>
      </c>
      <c r="C59">
        <v>5</v>
      </c>
      <c r="D59">
        <v>10</v>
      </c>
      <c r="E59">
        <v>5</v>
      </c>
      <c r="F59">
        <v>10</v>
      </c>
      <c r="G59">
        <v>10</v>
      </c>
      <c r="H59">
        <v>20</v>
      </c>
      <c r="J59" s="54">
        <v>41098</v>
      </c>
      <c r="K59">
        <v>1.95</v>
      </c>
      <c r="L59">
        <v>1170</v>
      </c>
      <c r="N59" s="49">
        <v>41098</v>
      </c>
      <c r="O59" s="46">
        <v>0</v>
      </c>
      <c r="P59" s="47">
        <f>O59/(O59+Q59+S59+U59+W59+Y59)</f>
        <v>0</v>
      </c>
      <c r="Q59" s="46">
        <v>1</v>
      </c>
      <c r="R59" s="47">
        <f>Q59/(O59+Q59+S59+U59+W59+Y59)</f>
        <v>1</v>
      </c>
      <c r="S59" s="46">
        <v>0</v>
      </c>
      <c r="T59" s="47">
        <f>S59/(O59+Q59+S59+U59+W59+Y59)</f>
        <v>0</v>
      </c>
      <c r="U59" s="46">
        <v>0</v>
      </c>
      <c r="V59" s="47">
        <f>U59/(O59+Q59+S59+U59+W59+Y59)</f>
        <v>0</v>
      </c>
      <c r="W59" s="46">
        <v>0</v>
      </c>
      <c r="X59" s="47">
        <f>W59/(O59+Q59+S59+U59+W59+Y59)</f>
        <v>0</v>
      </c>
      <c r="Y59" s="46">
        <v>0</v>
      </c>
      <c r="Z59" s="47">
        <f>Y59/(O59+Q59+S59+U59+W59+Y59)</f>
        <v>0</v>
      </c>
      <c r="AA59" s="48">
        <f t="shared" si="7"/>
        <v>1</v>
      </c>
      <c r="AB59" s="47">
        <f t="shared" si="7"/>
        <v>1</v>
      </c>
    </row>
    <row r="60" spans="1:28" x14ac:dyDescent="0.25">
      <c r="A60" s="54">
        <v>41099</v>
      </c>
      <c r="B60">
        <v>1.85</v>
      </c>
      <c r="C60">
        <v>3</v>
      </c>
      <c r="D60">
        <v>6</v>
      </c>
      <c r="E60">
        <v>3</v>
      </c>
      <c r="F60">
        <v>6</v>
      </c>
      <c r="G60">
        <v>6</v>
      </c>
      <c r="H60">
        <v>12</v>
      </c>
      <c r="J60" s="54">
        <v>41099</v>
      </c>
      <c r="K60">
        <v>1.85</v>
      </c>
      <c r="L60">
        <v>1045</v>
      </c>
      <c r="N60" s="49">
        <v>41099</v>
      </c>
      <c r="O60" s="46">
        <v>0</v>
      </c>
      <c r="P60" s="47">
        <v>0</v>
      </c>
      <c r="Q60" s="46">
        <v>0</v>
      </c>
      <c r="R60" s="47">
        <v>0</v>
      </c>
      <c r="S60" s="46">
        <v>0</v>
      </c>
      <c r="T60" s="47">
        <v>0</v>
      </c>
      <c r="U60" s="46">
        <v>0</v>
      </c>
      <c r="V60" s="47">
        <v>0</v>
      </c>
      <c r="W60" s="46">
        <v>0</v>
      </c>
      <c r="X60" s="47">
        <v>0</v>
      </c>
      <c r="Y60" s="46">
        <v>0</v>
      </c>
      <c r="Z60" s="47">
        <v>0</v>
      </c>
      <c r="AA60" s="48">
        <f t="shared" si="7"/>
        <v>0</v>
      </c>
      <c r="AB60" s="47">
        <f t="shared" si="7"/>
        <v>0</v>
      </c>
    </row>
    <row r="61" spans="1:28" x14ac:dyDescent="0.25">
      <c r="A61" s="54">
        <v>41100</v>
      </c>
      <c r="B61">
        <v>1.76</v>
      </c>
      <c r="C61">
        <v>8</v>
      </c>
      <c r="D61">
        <v>16</v>
      </c>
      <c r="E61">
        <v>6</v>
      </c>
      <c r="F61">
        <v>11</v>
      </c>
      <c r="G61">
        <v>14</v>
      </c>
      <c r="H61">
        <v>27</v>
      </c>
      <c r="J61" s="54">
        <v>41100</v>
      </c>
      <c r="K61">
        <v>1.76</v>
      </c>
      <c r="L61">
        <v>895</v>
      </c>
      <c r="N61" s="49">
        <v>41100</v>
      </c>
      <c r="O61" s="46">
        <v>0</v>
      </c>
      <c r="P61" s="47">
        <v>0</v>
      </c>
      <c r="Q61" s="46">
        <v>0</v>
      </c>
      <c r="R61" s="47">
        <v>0</v>
      </c>
      <c r="S61" s="46">
        <v>0</v>
      </c>
      <c r="T61" s="47">
        <v>0</v>
      </c>
      <c r="U61" s="46">
        <v>0</v>
      </c>
      <c r="V61" s="47">
        <v>0</v>
      </c>
      <c r="W61" s="46">
        <v>0</v>
      </c>
      <c r="X61" s="47">
        <v>0</v>
      </c>
      <c r="Y61" s="46">
        <v>0</v>
      </c>
      <c r="Z61" s="47">
        <v>0</v>
      </c>
      <c r="AA61" s="48">
        <f t="shared" si="7"/>
        <v>0</v>
      </c>
      <c r="AB61" s="47">
        <f t="shared" si="7"/>
        <v>0</v>
      </c>
    </row>
    <row r="62" spans="1:28" x14ac:dyDescent="0.25">
      <c r="A62" s="54">
        <v>41101</v>
      </c>
      <c r="B62">
        <v>1.65</v>
      </c>
      <c r="C62">
        <v>6</v>
      </c>
      <c r="D62">
        <v>12</v>
      </c>
      <c r="E62">
        <v>5</v>
      </c>
      <c r="F62">
        <v>10</v>
      </c>
      <c r="G62">
        <v>11</v>
      </c>
      <c r="H62">
        <v>22</v>
      </c>
      <c r="J62" s="54">
        <v>41101</v>
      </c>
      <c r="K62">
        <v>1.65</v>
      </c>
      <c r="L62">
        <v>773</v>
      </c>
      <c r="N62" s="49">
        <v>41101</v>
      </c>
      <c r="O62" s="46">
        <v>0</v>
      </c>
      <c r="P62" s="47">
        <v>0</v>
      </c>
      <c r="Q62" s="46">
        <v>0</v>
      </c>
      <c r="R62" s="47">
        <v>0</v>
      </c>
      <c r="S62" s="46">
        <v>0</v>
      </c>
      <c r="T62" s="47">
        <v>0</v>
      </c>
      <c r="U62" s="46">
        <v>0</v>
      </c>
      <c r="V62" s="47">
        <v>0</v>
      </c>
      <c r="W62" s="46">
        <v>0</v>
      </c>
      <c r="X62" s="47">
        <v>0</v>
      </c>
      <c r="Y62" s="46">
        <v>0</v>
      </c>
      <c r="Z62" s="47">
        <v>0</v>
      </c>
      <c r="AA62" s="48">
        <f t="shared" si="7"/>
        <v>0</v>
      </c>
      <c r="AB62" s="47">
        <f t="shared" si="7"/>
        <v>0</v>
      </c>
    </row>
    <row r="63" spans="1:28" x14ac:dyDescent="0.25">
      <c r="A63" s="54">
        <v>41102</v>
      </c>
      <c r="B63">
        <v>1.58</v>
      </c>
      <c r="C63">
        <v>8</v>
      </c>
      <c r="D63">
        <v>16</v>
      </c>
      <c r="E63">
        <v>2</v>
      </c>
      <c r="F63">
        <v>4</v>
      </c>
      <c r="G63">
        <v>10</v>
      </c>
      <c r="H63">
        <v>20</v>
      </c>
      <c r="J63" s="54">
        <v>41102</v>
      </c>
      <c r="K63">
        <v>1.58</v>
      </c>
      <c r="L63">
        <v>708</v>
      </c>
      <c r="N63" s="49">
        <v>41102</v>
      </c>
      <c r="O63" s="46">
        <v>0</v>
      </c>
      <c r="P63" s="47">
        <v>0</v>
      </c>
      <c r="Q63" s="46">
        <v>0</v>
      </c>
      <c r="R63" s="47">
        <v>0</v>
      </c>
      <c r="S63" s="46">
        <v>0</v>
      </c>
      <c r="T63" s="47">
        <v>0</v>
      </c>
      <c r="U63" s="46">
        <v>0</v>
      </c>
      <c r="V63" s="47">
        <v>0</v>
      </c>
      <c r="W63" s="46">
        <v>0</v>
      </c>
      <c r="X63" s="47">
        <v>0</v>
      </c>
      <c r="Y63" s="46">
        <v>0</v>
      </c>
      <c r="Z63" s="47">
        <v>0</v>
      </c>
      <c r="AA63" s="48">
        <f t="shared" si="7"/>
        <v>0</v>
      </c>
      <c r="AB63" s="47">
        <f t="shared" si="7"/>
        <v>0</v>
      </c>
    </row>
    <row r="64" spans="1:28" x14ac:dyDescent="0.25">
      <c r="A64" s="54">
        <v>41103</v>
      </c>
      <c r="B64">
        <v>1.55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 s="54">
        <v>41103</v>
      </c>
      <c r="K64">
        <v>1.55</v>
      </c>
      <c r="L64">
        <v>684</v>
      </c>
      <c r="N64" s="49">
        <v>41103</v>
      </c>
      <c r="O64" s="46">
        <v>0</v>
      </c>
      <c r="P64" s="47">
        <v>0</v>
      </c>
      <c r="Q64" s="46">
        <v>0</v>
      </c>
      <c r="R64" s="47">
        <v>0</v>
      </c>
      <c r="S64" s="46">
        <v>0</v>
      </c>
      <c r="T64" s="47">
        <v>0</v>
      </c>
      <c r="U64" s="46">
        <v>0</v>
      </c>
      <c r="V64" s="47">
        <v>0</v>
      </c>
      <c r="W64" s="46">
        <v>0</v>
      </c>
      <c r="X64" s="47">
        <v>0</v>
      </c>
      <c r="Y64" s="46">
        <v>0</v>
      </c>
      <c r="Z64" s="47">
        <v>0</v>
      </c>
      <c r="AA64" s="48">
        <f t="shared" si="7"/>
        <v>0</v>
      </c>
      <c r="AB64" s="47">
        <f t="shared" si="7"/>
        <v>0</v>
      </c>
    </row>
    <row r="65" spans="1:28" x14ac:dyDescent="0.25">
      <c r="A65" s="54">
        <v>41104</v>
      </c>
      <c r="B65">
        <v>1.58</v>
      </c>
      <c r="C65">
        <v>10</v>
      </c>
      <c r="D65">
        <v>20</v>
      </c>
      <c r="E65">
        <v>2</v>
      </c>
      <c r="F65">
        <v>4</v>
      </c>
      <c r="G65">
        <v>12</v>
      </c>
      <c r="H65">
        <v>24</v>
      </c>
      <c r="J65" s="54">
        <v>41104</v>
      </c>
      <c r="K65">
        <v>1.58</v>
      </c>
      <c r="L65">
        <v>673</v>
      </c>
      <c r="N65" s="49">
        <v>41104</v>
      </c>
      <c r="O65" s="46">
        <v>0</v>
      </c>
      <c r="P65" s="47">
        <v>0</v>
      </c>
      <c r="Q65" s="46">
        <v>0</v>
      </c>
      <c r="R65" s="47">
        <v>0</v>
      </c>
      <c r="S65" s="46">
        <v>0</v>
      </c>
      <c r="T65" s="47">
        <v>0</v>
      </c>
      <c r="U65" s="46">
        <v>0</v>
      </c>
      <c r="V65" s="47">
        <v>0</v>
      </c>
      <c r="W65" s="46">
        <v>0</v>
      </c>
      <c r="X65" s="47">
        <v>0</v>
      </c>
      <c r="Y65" s="46">
        <v>0</v>
      </c>
      <c r="Z65" s="47">
        <v>0</v>
      </c>
      <c r="AA65" s="48">
        <f t="shared" si="7"/>
        <v>0</v>
      </c>
      <c r="AB65" s="47">
        <f t="shared" si="7"/>
        <v>0</v>
      </c>
    </row>
    <row r="66" spans="1:28" x14ac:dyDescent="0.25">
      <c r="A66" s="54">
        <v>41105</v>
      </c>
      <c r="B66">
        <v>1.65</v>
      </c>
      <c r="C66">
        <v>10</v>
      </c>
      <c r="D66">
        <v>19</v>
      </c>
      <c r="E66">
        <v>0</v>
      </c>
      <c r="F66">
        <v>0</v>
      </c>
      <c r="G66">
        <v>10</v>
      </c>
      <c r="H66">
        <v>19</v>
      </c>
      <c r="J66" s="54">
        <v>41105</v>
      </c>
      <c r="K66">
        <v>1.65</v>
      </c>
      <c r="L66">
        <v>734</v>
      </c>
      <c r="N66" s="49">
        <v>41105</v>
      </c>
      <c r="O66" s="46">
        <v>0</v>
      </c>
      <c r="P66" s="47">
        <v>0</v>
      </c>
      <c r="Q66" s="46">
        <v>0</v>
      </c>
      <c r="R66" s="47">
        <v>0</v>
      </c>
      <c r="S66" s="46">
        <v>0</v>
      </c>
      <c r="T66" s="47">
        <v>0</v>
      </c>
      <c r="U66" s="46">
        <v>0</v>
      </c>
      <c r="V66" s="47">
        <v>0</v>
      </c>
      <c r="W66" s="46">
        <v>0</v>
      </c>
      <c r="X66" s="47">
        <v>0</v>
      </c>
      <c r="Y66" s="46">
        <v>0</v>
      </c>
      <c r="Z66" s="47">
        <v>0</v>
      </c>
      <c r="AA66" s="48">
        <f t="shared" si="7"/>
        <v>0</v>
      </c>
      <c r="AB66" s="47">
        <f t="shared" si="7"/>
        <v>0</v>
      </c>
    </row>
    <row r="67" spans="1:28" x14ac:dyDescent="0.25">
      <c r="A67" s="54">
        <v>41106</v>
      </c>
      <c r="B67">
        <v>1.75</v>
      </c>
      <c r="C67">
        <v>7</v>
      </c>
      <c r="D67">
        <v>14</v>
      </c>
      <c r="E67">
        <v>0</v>
      </c>
      <c r="F67">
        <v>0</v>
      </c>
      <c r="G67">
        <v>7</v>
      </c>
      <c r="H67">
        <v>14</v>
      </c>
      <c r="J67" s="54">
        <v>41106</v>
      </c>
      <c r="K67">
        <v>1.75</v>
      </c>
      <c r="L67">
        <v>853</v>
      </c>
      <c r="N67" s="49">
        <v>41106</v>
      </c>
      <c r="O67" s="46">
        <v>0</v>
      </c>
      <c r="P67" s="47">
        <v>0</v>
      </c>
      <c r="Q67" s="46">
        <v>0</v>
      </c>
      <c r="R67" s="47">
        <v>0</v>
      </c>
      <c r="S67" s="46">
        <v>0</v>
      </c>
      <c r="T67" s="47">
        <v>0</v>
      </c>
      <c r="U67" s="46">
        <v>0</v>
      </c>
      <c r="V67" s="47">
        <v>0</v>
      </c>
      <c r="W67" s="46">
        <v>0</v>
      </c>
      <c r="X67" s="47">
        <v>0</v>
      </c>
      <c r="Y67" s="46">
        <v>0</v>
      </c>
      <c r="Z67" s="47">
        <v>0</v>
      </c>
      <c r="AA67" s="48">
        <f t="shared" si="7"/>
        <v>0</v>
      </c>
      <c r="AB67" s="47">
        <f t="shared" si="7"/>
        <v>0</v>
      </c>
    </row>
    <row r="68" spans="1:28" x14ac:dyDescent="0.25">
      <c r="A68" s="54">
        <v>41107</v>
      </c>
      <c r="B68">
        <v>1.75</v>
      </c>
      <c r="C68">
        <v>15</v>
      </c>
      <c r="D68">
        <v>30</v>
      </c>
      <c r="E68">
        <v>0</v>
      </c>
      <c r="F68">
        <v>0</v>
      </c>
      <c r="G68">
        <v>15</v>
      </c>
      <c r="H68">
        <v>30</v>
      </c>
      <c r="J68" s="54">
        <v>41107</v>
      </c>
      <c r="K68">
        <v>1.75</v>
      </c>
      <c r="L68">
        <v>761</v>
      </c>
      <c r="N68" s="49">
        <v>41107</v>
      </c>
      <c r="O68" s="46">
        <v>0</v>
      </c>
      <c r="P68" s="47">
        <f>O68/(O68+Q68+S68+U68+W68+Y68)</f>
        <v>0</v>
      </c>
      <c r="Q68" s="46">
        <v>1</v>
      </c>
      <c r="R68" s="47">
        <f>Q68/(O68+Q68+S68+U68+W68+Y68)</f>
        <v>1</v>
      </c>
      <c r="S68" s="46">
        <v>0</v>
      </c>
      <c r="T68" s="47">
        <f>S68/(O68+Q68+S68+U68+W68+Y68)</f>
        <v>0</v>
      </c>
      <c r="U68" s="46">
        <v>0</v>
      </c>
      <c r="V68" s="47">
        <f>U68/(O68+Q68+S68+U68+W68+Y68)</f>
        <v>0</v>
      </c>
      <c r="W68" s="46">
        <v>0</v>
      </c>
      <c r="X68" s="47">
        <f>W68/(O68+Q68+S68+U68+W68+Y68)</f>
        <v>0</v>
      </c>
      <c r="Y68" s="46">
        <v>0</v>
      </c>
      <c r="Z68" s="47">
        <f>Y68/(O68+Q68+S68+U68+W68+Y68)</f>
        <v>0</v>
      </c>
      <c r="AA68" s="48">
        <f t="shared" si="7"/>
        <v>1</v>
      </c>
      <c r="AB68" s="47">
        <f t="shared" si="7"/>
        <v>1</v>
      </c>
    </row>
    <row r="69" spans="1:28" x14ac:dyDescent="0.25">
      <c r="A69" s="54">
        <v>41108</v>
      </c>
      <c r="B69">
        <v>1.78</v>
      </c>
      <c r="C69">
        <v>23</v>
      </c>
      <c r="D69">
        <v>46</v>
      </c>
      <c r="E69">
        <v>0</v>
      </c>
      <c r="F69">
        <v>0</v>
      </c>
      <c r="G69">
        <v>23</v>
      </c>
      <c r="H69">
        <v>46</v>
      </c>
      <c r="J69" s="54">
        <v>41108</v>
      </c>
      <c r="K69">
        <v>1.78</v>
      </c>
      <c r="L69">
        <v>848</v>
      </c>
      <c r="N69" s="49">
        <v>41108</v>
      </c>
      <c r="O69" s="46">
        <v>0</v>
      </c>
      <c r="P69" s="47">
        <f>O69/(O69+Q69+S69+U69+W69+Y69)</f>
        <v>0</v>
      </c>
      <c r="Q69" s="46">
        <v>2</v>
      </c>
      <c r="R69" s="47">
        <f>Q69/(O69+Q69+S69+U69+W69+Y69)</f>
        <v>1</v>
      </c>
      <c r="S69" s="46">
        <v>0</v>
      </c>
      <c r="T69" s="47">
        <f>S69/(O69+Q69+S69+U69+W69+Y69)</f>
        <v>0</v>
      </c>
      <c r="U69" s="46">
        <v>0</v>
      </c>
      <c r="V69" s="47">
        <f>U69/(O69+Q69+S69+U69+W69+Y69)</f>
        <v>0</v>
      </c>
      <c r="W69" s="46">
        <v>0</v>
      </c>
      <c r="X69" s="47">
        <f>W69/(O69+Q69+S69+U69+W69+Y69)</f>
        <v>0</v>
      </c>
      <c r="Y69" s="46">
        <v>0</v>
      </c>
      <c r="Z69" s="47">
        <f>Y69/(O69+Q69+S69+U69+W69+Y69)</f>
        <v>0</v>
      </c>
      <c r="AA69" s="48">
        <f t="shared" si="7"/>
        <v>2</v>
      </c>
      <c r="AB69" s="47">
        <f t="shared" si="7"/>
        <v>1</v>
      </c>
    </row>
    <row r="70" spans="1:28" x14ac:dyDescent="0.25">
      <c r="A70" s="54">
        <v>41109</v>
      </c>
      <c r="B70">
        <v>1.8</v>
      </c>
      <c r="C70">
        <v>0</v>
      </c>
      <c r="D70">
        <v>0</v>
      </c>
      <c r="E70">
        <v>0</v>
      </c>
      <c r="F70">
        <v>0</v>
      </c>
      <c r="G70">
        <v>0</v>
      </c>
      <c r="J70" s="54">
        <v>41109</v>
      </c>
      <c r="K70">
        <v>1.8</v>
      </c>
      <c r="L70">
        <v>1046</v>
      </c>
      <c r="N70" s="49">
        <v>41109</v>
      </c>
      <c r="O70" s="1">
        <v>0</v>
      </c>
      <c r="P70" s="51">
        <v>0</v>
      </c>
      <c r="Q70" s="1">
        <v>0</v>
      </c>
      <c r="R70" s="51">
        <v>0</v>
      </c>
      <c r="S70" s="1">
        <v>0</v>
      </c>
      <c r="T70" s="51">
        <v>0</v>
      </c>
      <c r="U70" s="1">
        <v>0</v>
      </c>
      <c r="V70" s="51">
        <v>0</v>
      </c>
      <c r="W70" s="1">
        <v>0</v>
      </c>
      <c r="X70" s="51">
        <v>0</v>
      </c>
      <c r="Y70" s="1">
        <v>0</v>
      </c>
      <c r="Z70" s="51">
        <v>0</v>
      </c>
      <c r="AA70" s="51" t="s">
        <v>45</v>
      </c>
      <c r="AB70" s="51" t="s">
        <v>45</v>
      </c>
    </row>
    <row r="71" spans="1:28" x14ac:dyDescent="0.25">
      <c r="A71" s="54">
        <v>41110</v>
      </c>
      <c r="B71">
        <v>2.2799999999999998</v>
      </c>
      <c r="C71">
        <v>0</v>
      </c>
      <c r="D71">
        <v>0</v>
      </c>
      <c r="E71">
        <v>0</v>
      </c>
      <c r="F71">
        <v>0</v>
      </c>
      <c r="G71">
        <v>0</v>
      </c>
      <c r="J71" s="54">
        <v>41110</v>
      </c>
      <c r="K71">
        <v>2.2799999999999998</v>
      </c>
      <c r="L71">
        <v>1348</v>
      </c>
      <c r="N71" s="49">
        <v>41110</v>
      </c>
      <c r="O71" s="1">
        <v>0</v>
      </c>
      <c r="P71" s="51">
        <v>0</v>
      </c>
      <c r="Q71" s="1">
        <v>0</v>
      </c>
      <c r="R71" s="51">
        <v>0</v>
      </c>
      <c r="S71" s="1">
        <v>0</v>
      </c>
      <c r="T71" s="51">
        <v>0</v>
      </c>
      <c r="U71" s="1">
        <v>0</v>
      </c>
      <c r="V71" s="51">
        <v>0</v>
      </c>
      <c r="W71" s="1">
        <v>0</v>
      </c>
      <c r="X71" s="51">
        <v>0</v>
      </c>
      <c r="Y71" s="1">
        <v>0</v>
      </c>
      <c r="Z71" s="51">
        <v>0</v>
      </c>
      <c r="AA71" s="51" t="s">
        <v>45</v>
      </c>
      <c r="AB71" s="51" t="s">
        <v>45</v>
      </c>
    </row>
    <row r="72" spans="1:28" x14ac:dyDescent="0.25">
      <c r="A72" s="54">
        <v>41111</v>
      </c>
      <c r="B72">
        <v>2.35</v>
      </c>
      <c r="C72">
        <v>0</v>
      </c>
      <c r="D72">
        <v>0</v>
      </c>
      <c r="E72">
        <v>0</v>
      </c>
      <c r="F72">
        <v>0</v>
      </c>
      <c r="G72">
        <v>0</v>
      </c>
      <c r="J72" s="54">
        <v>41111</v>
      </c>
      <c r="K72">
        <v>2.35</v>
      </c>
      <c r="L72">
        <v>1632</v>
      </c>
      <c r="N72" s="49">
        <v>41111</v>
      </c>
      <c r="O72" s="1">
        <v>0</v>
      </c>
      <c r="P72" s="51">
        <v>0</v>
      </c>
      <c r="Q72" s="1">
        <v>0</v>
      </c>
      <c r="R72" s="51">
        <v>0</v>
      </c>
      <c r="S72" s="1">
        <v>0</v>
      </c>
      <c r="T72" s="51">
        <v>0</v>
      </c>
      <c r="U72" s="1">
        <v>0</v>
      </c>
      <c r="V72" s="51">
        <v>0</v>
      </c>
      <c r="W72" s="1">
        <v>0</v>
      </c>
      <c r="X72" s="51">
        <v>0</v>
      </c>
      <c r="Y72" s="1">
        <v>0</v>
      </c>
      <c r="Z72" s="51">
        <v>0</v>
      </c>
      <c r="AA72" s="51" t="s">
        <v>45</v>
      </c>
      <c r="AB72" s="51" t="s">
        <v>45</v>
      </c>
    </row>
    <row r="73" spans="1:28" x14ac:dyDescent="0.25">
      <c r="A73" s="54">
        <v>41112</v>
      </c>
      <c r="B73">
        <v>3.45</v>
      </c>
      <c r="C73">
        <v>0</v>
      </c>
      <c r="D73">
        <v>0</v>
      </c>
      <c r="E73">
        <v>0</v>
      </c>
      <c r="F73">
        <v>0</v>
      </c>
      <c r="G73">
        <v>0</v>
      </c>
      <c r="J73" s="54">
        <v>41112</v>
      </c>
      <c r="K73">
        <v>3.45</v>
      </c>
      <c r="L73">
        <v>2634</v>
      </c>
      <c r="N73" s="49">
        <v>41112</v>
      </c>
      <c r="O73" s="46">
        <v>0</v>
      </c>
      <c r="P73" s="47">
        <f>O73/(O73+Q73+S73+U73+W73+Y73)</f>
        <v>0</v>
      </c>
      <c r="Q73" s="46">
        <v>4</v>
      </c>
      <c r="R73" s="47">
        <f>Q73/(O73+Q73+S73+U73+W73+Y73)</f>
        <v>1</v>
      </c>
      <c r="S73" s="46">
        <v>0</v>
      </c>
      <c r="T73" s="47">
        <f>S73/(O73+Q73+S73+U73+W73+Y73)</f>
        <v>0</v>
      </c>
      <c r="U73" s="46">
        <v>0</v>
      </c>
      <c r="V73" s="47">
        <f>U73/(O73+Q73+S73+U73+W73+Y73)</f>
        <v>0</v>
      </c>
      <c r="W73" s="46">
        <v>0</v>
      </c>
      <c r="X73" s="47">
        <f>W73/(O73+Q73+S73+U73+W73+Y73)</f>
        <v>0</v>
      </c>
      <c r="Y73" s="46">
        <v>0</v>
      </c>
      <c r="Z73" s="47">
        <f>Y73/(O73+Q73+S73+U73+W73+Y73)</f>
        <v>0</v>
      </c>
      <c r="AA73" s="48">
        <f t="shared" ref="AA73:AA90" si="8">SUM(O73+Q73+S73+U73+W73+Y73)</f>
        <v>4</v>
      </c>
      <c r="AB73" s="47">
        <f t="shared" ref="AB73:AB90" si="9">SUM(P73+R73+T73+V73+X73+Z73)</f>
        <v>1</v>
      </c>
    </row>
    <row r="74" spans="1:28" x14ac:dyDescent="0.25">
      <c r="A74" s="54">
        <v>41113</v>
      </c>
      <c r="B74">
        <v>3.55</v>
      </c>
      <c r="C74">
        <v>0</v>
      </c>
      <c r="D74">
        <v>0</v>
      </c>
      <c r="E74">
        <v>0</v>
      </c>
      <c r="F74">
        <v>0</v>
      </c>
      <c r="G74">
        <v>0</v>
      </c>
      <c r="J74" s="54">
        <v>41113</v>
      </c>
      <c r="K74">
        <v>3.55</v>
      </c>
      <c r="L74">
        <v>3092</v>
      </c>
      <c r="N74" s="49">
        <v>41113</v>
      </c>
      <c r="O74" s="46">
        <v>0</v>
      </c>
      <c r="P74" s="47">
        <v>0</v>
      </c>
      <c r="Q74" s="46">
        <v>0</v>
      </c>
      <c r="R74" s="47">
        <v>0</v>
      </c>
      <c r="S74" s="46">
        <v>0</v>
      </c>
      <c r="T74" s="47">
        <v>0</v>
      </c>
      <c r="U74" s="46">
        <v>0</v>
      </c>
      <c r="V74" s="47">
        <v>0</v>
      </c>
      <c r="W74" s="46">
        <v>0</v>
      </c>
      <c r="X74" s="47">
        <v>0</v>
      </c>
      <c r="Y74" s="46">
        <v>0</v>
      </c>
      <c r="Z74" s="47">
        <v>0</v>
      </c>
      <c r="AA74" s="48">
        <f t="shared" si="8"/>
        <v>0</v>
      </c>
      <c r="AB74" s="47">
        <f t="shared" si="9"/>
        <v>0</v>
      </c>
    </row>
    <row r="75" spans="1:28" x14ac:dyDescent="0.25">
      <c r="A75" s="54">
        <v>41114</v>
      </c>
      <c r="B75">
        <v>2.85</v>
      </c>
      <c r="C75">
        <v>0</v>
      </c>
      <c r="D75">
        <v>0</v>
      </c>
      <c r="E75">
        <v>0</v>
      </c>
      <c r="F75">
        <v>0</v>
      </c>
      <c r="G75">
        <v>0</v>
      </c>
      <c r="J75" s="54">
        <v>41114</v>
      </c>
      <c r="K75">
        <v>2.85</v>
      </c>
      <c r="L75">
        <v>2384</v>
      </c>
      <c r="N75" s="49">
        <v>41114</v>
      </c>
      <c r="O75" s="46">
        <v>0</v>
      </c>
      <c r="P75" s="47">
        <v>0</v>
      </c>
      <c r="Q75" s="46">
        <v>0</v>
      </c>
      <c r="R75" s="47">
        <v>0</v>
      </c>
      <c r="S75" s="46">
        <v>0</v>
      </c>
      <c r="T75" s="47">
        <v>0</v>
      </c>
      <c r="U75" s="46">
        <v>0</v>
      </c>
      <c r="V75" s="47">
        <v>0</v>
      </c>
      <c r="W75" s="46">
        <v>0</v>
      </c>
      <c r="X75" s="47">
        <v>0</v>
      </c>
      <c r="Y75" s="46">
        <v>0</v>
      </c>
      <c r="Z75" s="47">
        <v>0</v>
      </c>
      <c r="AA75" s="48">
        <f t="shared" si="8"/>
        <v>0</v>
      </c>
      <c r="AB75" s="47">
        <f t="shared" si="9"/>
        <v>0</v>
      </c>
    </row>
    <row r="76" spans="1:28" x14ac:dyDescent="0.25">
      <c r="A76" s="54">
        <v>41115</v>
      </c>
      <c r="B76">
        <v>2.4500000000000002</v>
      </c>
      <c r="C76">
        <v>0</v>
      </c>
      <c r="D76">
        <v>0</v>
      </c>
      <c r="E76">
        <v>0</v>
      </c>
      <c r="F76">
        <v>0</v>
      </c>
      <c r="G76">
        <v>0</v>
      </c>
      <c r="J76" s="54">
        <v>41115</v>
      </c>
      <c r="K76">
        <v>2.4500000000000002</v>
      </c>
      <c r="L76">
        <v>1932</v>
      </c>
      <c r="N76" s="49">
        <v>41115</v>
      </c>
      <c r="O76" s="46">
        <v>0</v>
      </c>
      <c r="P76" s="47">
        <v>0</v>
      </c>
      <c r="Q76" s="46">
        <v>0</v>
      </c>
      <c r="R76" s="47">
        <v>0</v>
      </c>
      <c r="S76" s="46">
        <v>0</v>
      </c>
      <c r="T76" s="47">
        <v>0</v>
      </c>
      <c r="U76" s="46">
        <v>0</v>
      </c>
      <c r="V76" s="47">
        <v>0</v>
      </c>
      <c r="W76" s="46">
        <v>0</v>
      </c>
      <c r="X76" s="47">
        <v>0</v>
      </c>
      <c r="Y76" s="46">
        <v>0</v>
      </c>
      <c r="Z76" s="47">
        <v>0</v>
      </c>
      <c r="AA76" s="48">
        <f t="shared" si="8"/>
        <v>0</v>
      </c>
      <c r="AB76" s="47">
        <f t="shared" si="9"/>
        <v>0</v>
      </c>
    </row>
    <row r="77" spans="1:28" x14ac:dyDescent="0.25">
      <c r="A77" s="54">
        <v>41116</v>
      </c>
      <c r="B77">
        <v>2.4</v>
      </c>
      <c r="C77">
        <v>0</v>
      </c>
      <c r="D77">
        <v>0</v>
      </c>
      <c r="E77">
        <v>0</v>
      </c>
      <c r="F77">
        <v>0</v>
      </c>
      <c r="G77">
        <v>0</v>
      </c>
      <c r="J77" s="54">
        <v>41116</v>
      </c>
      <c r="K77">
        <v>2.4</v>
      </c>
      <c r="L77">
        <v>1778</v>
      </c>
      <c r="N77" s="49">
        <v>41116</v>
      </c>
      <c r="O77" s="46">
        <v>0</v>
      </c>
      <c r="P77" s="47">
        <f t="shared" ref="P77:P87" si="10">O77/(O77+Q77+S77+U77+W77+Y77)</f>
        <v>0</v>
      </c>
      <c r="Q77" s="46">
        <v>2</v>
      </c>
      <c r="R77" s="47">
        <f t="shared" ref="R77:R89" si="11">Q77/(O77+Q77+S77+U77+W77+Y77)</f>
        <v>0.33333333333333331</v>
      </c>
      <c r="S77" s="46">
        <v>2</v>
      </c>
      <c r="T77" s="47">
        <f t="shared" ref="T77:T89" si="12">S77/(O77+Q77+S77+U77+W77+Y77)</f>
        <v>0.33333333333333331</v>
      </c>
      <c r="U77" s="46">
        <v>0</v>
      </c>
      <c r="V77" s="47">
        <f t="shared" ref="V77:V89" si="13">U77/(O77+Q77+S77+U77+W77+Y77)</f>
        <v>0</v>
      </c>
      <c r="W77" s="46">
        <v>0</v>
      </c>
      <c r="X77" s="47">
        <f t="shared" ref="X77:X87" si="14">W77/(O77+Q77+S77+U77+W77+Y77)</f>
        <v>0</v>
      </c>
      <c r="Y77" s="46">
        <v>2</v>
      </c>
      <c r="Z77" s="47">
        <f t="shared" ref="Z77:Z87" si="15">Y77/(O77+Q77+S77+U77+W77+Y77)</f>
        <v>0.33333333333333331</v>
      </c>
      <c r="AA77" s="48">
        <f t="shared" si="8"/>
        <v>6</v>
      </c>
      <c r="AB77" s="47">
        <f t="shared" si="9"/>
        <v>1</v>
      </c>
    </row>
    <row r="78" spans="1:28" x14ac:dyDescent="0.25">
      <c r="A78" s="54">
        <v>41117</v>
      </c>
      <c r="B78">
        <v>2.38</v>
      </c>
      <c r="C78">
        <v>0</v>
      </c>
      <c r="D78">
        <v>0</v>
      </c>
      <c r="E78">
        <v>0</v>
      </c>
      <c r="F78">
        <v>0</v>
      </c>
      <c r="G78">
        <v>0</v>
      </c>
      <c r="J78" s="54">
        <v>41117</v>
      </c>
      <c r="K78">
        <v>2.38</v>
      </c>
      <c r="L78">
        <v>1752</v>
      </c>
      <c r="N78" s="49">
        <v>41117</v>
      </c>
      <c r="O78" s="46">
        <v>0</v>
      </c>
      <c r="P78" s="47">
        <f t="shared" si="10"/>
        <v>0</v>
      </c>
      <c r="Q78" s="46">
        <v>33</v>
      </c>
      <c r="R78" s="47">
        <f t="shared" si="11"/>
        <v>0.86842105263157898</v>
      </c>
      <c r="S78" s="46">
        <v>5</v>
      </c>
      <c r="T78" s="47">
        <f t="shared" si="12"/>
        <v>0.13157894736842105</v>
      </c>
      <c r="U78" s="46">
        <v>0</v>
      </c>
      <c r="V78" s="47">
        <f t="shared" si="13"/>
        <v>0</v>
      </c>
      <c r="W78" s="46">
        <v>0</v>
      </c>
      <c r="X78" s="47">
        <f t="shared" si="14"/>
        <v>0</v>
      </c>
      <c r="Y78" s="46">
        <v>0</v>
      </c>
      <c r="Z78" s="47">
        <f t="shared" si="15"/>
        <v>0</v>
      </c>
      <c r="AA78" s="48">
        <f t="shared" si="8"/>
        <v>38</v>
      </c>
      <c r="AB78" s="47">
        <f t="shared" si="9"/>
        <v>1</v>
      </c>
    </row>
    <row r="79" spans="1:28" x14ac:dyDescent="0.25">
      <c r="A79" s="54">
        <v>41118</v>
      </c>
      <c r="B79">
        <v>2.4500000000000002</v>
      </c>
      <c r="C79">
        <v>0</v>
      </c>
      <c r="D79">
        <v>0</v>
      </c>
      <c r="E79">
        <v>0</v>
      </c>
      <c r="F79">
        <v>0</v>
      </c>
      <c r="G79">
        <v>0</v>
      </c>
      <c r="J79" s="54">
        <v>41118</v>
      </c>
      <c r="K79">
        <v>2.4500000000000002</v>
      </c>
      <c r="L79">
        <v>1788</v>
      </c>
      <c r="N79" s="49">
        <v>41118</v>
      </c>
      <c r="O79" s="46">
        <v>0</v>
      </c>
      <c r="P79" s="47">
        <f t="shared" si="10"/>
        <v>0</v>
      </c>
      <c r="Q79" s="46">
        <v>3</v>
      </c>
      <c r="R79" s="47">
        <f t="shared" si="11"/>
        <v>0.42857142857142855</v>
      </c>
      <c r="S79" s="46">
        <v>4</v>
      </c>
      <c r="T79" s="47">
        <f t="shared" si="12"/>
        <v>0.5714285714285714</v>
      </c>
      <c r="U79" s="46">
        <v>0</v>
      </c>
      <c r="V79" s="47">
        <f t="shared" si="13"/>
        <v>0</v>
      </c>
      <c r="W79" s="46">
        <v>0</v>
      </c>
      <c r="X79" s="47">
        <f t="shared" si="14"/>
        <v>0</v>
      </c>
      <c r="Y79" s="46">
        <v>0</v>
      </c>
      <c r="Z79" s="47">
        <f t="shared" si="15"/>
        <v>0</v>
      </c>
      <c r="AA79" s="48">
        <f t="shared" si="8"/>
        <v>7</v>
      </c>
      <c r="AB79" s="47">
        <f t="shared" si="9"/>
        <v>1</v>
      </c>
    </row>
    <row r="80" spans="1:28" x14ac:dyDescent="0.25">
      <c r="A80" s="54">
        <v>41119</v>
      </c>
      <c r="B80">
        <v>2.5</v>
      </c>
      <c r="C80">
        <v>0</v>
      </c>
      <c r="D80">
        <v>0</v>
      </c>
      <c r="E80">
        <v>0</v>
      </c>
      <c r="F80">
        <v>0</v>
      </c>
      <c r="G80">
        <v>0</v>
      </c>
      <c r="J80" s="54">
        <v>41119</v>
      </c>
      <c r="K80">
        <v>2.5</v>
      </c>
      <c r="L80">
        <v>1842</v>
      </c>
      <c r="N80" s="49">
        <v>41119</v>
      </c>
      <c r="O80" s="46">
        <v>0</v>
      </c>
      <c r="P80" s="47">
        <f t="shared" si="10"/>
        <v>0</v>
      </c>
      <c r="Q80" s="46">
        <v>4</v>
      </c>
      <c r="R80" s="47">
        <f t="shared" si="11"/>
        <v>0.5</v>
      </c>
      <c r="S80" s="46">
        <v>3</v>
      </c>
      <c r="T80" s="47">
        <f t="shared" si="12"/>
        <v>0.375</v>
      </c>
      <c r="U80" s="46">
        <v>1</v>
      </c>
      <c r="V80" s="47">
        <f t="shared" si="13"/>
        <v>0.125</v>
      </c>
      <c r="W80" s="46">
        <v>0</v>
      </c>
      <c r="X80" s="47">
        <f t="shared" si="14"/>
        <v>0</v>
      </c>
      <c r="Y80" s="46">
        <v>0</v>
      </c>
      <c r="Z80" s="47">
        <f t="shared" si="15"/>
        <v>0</v>
      </c>
      <c r="AA80" s="48">
        <f t="shared" si="8"/>
        <v>8</v>
      </c>
      <c r="AB80" s="47">
        <f t="shared" si="9"/>
        <v>1</v>
      </c>
    </row>
    <row r="81" spans="1:28" x14ac:dyDescent="0.25">
      <c r="A81" s="54">
        <v>41120</v>
      </c>
      <c r="B81">
        <v>2.4</v>
      </c>
      <c r="C81">
        <v>0</v>
      </c>
      <c r="D81">
        <v>0</v>
      </c>
      <c r="E81">
        <v>0</v>
      </c>
      <c r="F81">
        <v>0</v>
      </c>
      <c r="G81">
        <v>0</v>
      </c>
      <c r="J81" s="54">
        <v>41120</v>
      </c>
      <c r="K81">
        <v>2.4</v>
      </c>
      <c r="L81">
        <v>1814</v>
      </c>
      <c r="N81" s="49">
        <v>41120</v>
      </c>
      <c r="O81" s="46">
        <v>0</v>
      </c>
      <c r="P81" s="47">
        <f t="shared" si="10"/>
        <v>0</v>
      </c>
      <c r="Q81" s="46">
        <v>15</v>
      </c>
      <c r="R81" s="47">
        <f t="shared" si="11"/>
        <v>0.9375</v>
      </c>
      <c r="S81" s="46">
        <v>1</v>
      </c>
      <c r="T81" s="47">
        <f t="shared" si="12"/>
        <v>6.25E-2</v>
      </c>
      <c r="U81" s="46">
        <v>0</v>
      </c>
      <c r="V81" s="47">
        <f t="shared" si="13"/>
        <v>0</v>
      </c>
      <c r="W81" s="46">
        <v>0</v>
      </c>
      <c r="X81" s="47">
        <f t="shared" si="14"/>
        <v>0</v>
      </c>
      <c r="Y81" s="46">
        <v>0</v>
      </c>
      <c r="Z81" s="47">
        <f t="shared" si="15"/>
        <v>0</v>
      </c>
      <c r="AA81" s="48">
        <f t="shared" si="8"/>
        <v>16</v>
      </c>
      <c r="AB81" s="47">
        <f t="shared" si="9"/>
        <v>1</v>
      </c>
    </row>
    <row r="82" spans="1:28" x14ac:dyDescent="0.25">
      <c r="A82" s="54">
        <v>41121</v>
      </c>
      <c r="B82">
        <v>2.2999999999999998</v>
      </c>
      <c r="C82">
        <v>168</v>
      </c>
      <c r="D82">
        <v>336</v>
      </c>
      <c r="E82">
        <v>3</v>
      </c>
      <c r="F82">
        <v>5</v>
      </c>
      <c r="G82">
        <v>171</v>
      </c>
      <c r="H82">
        <v>341</v>
      </c>
      <c r="J82" s="54">
        <v>41121</v>
      </c>
      <c r="K82">
        <v>2.2999999999999998</v>
      </c>
      <c r="L82">
        <v>1631</v>
      </c>
      <c r="N82" s="49">
        <v>41121</v>
      </c>
      <c r="O82" s="46">
        <v>0</v>
      </c>
      <c r="P82" s="47">
        <f t="shared" si="10"/>
        <v>0</v>
      </c>
      <c r="Q82" s="46">
        <v>8</v>
      </c>
      <c r="R82" s="47">
        <f t="shared" si="11"/>
        <v>0.5</v>
      </c>
      <c r="S82" s="46">
        <v>7</v>
      </c>
      <c r="T82" s="47">
        <f t="shared" si="12"/>
        <v>0.4375</v>
      </c>
      <c r="U82" s="46">
        <v>1</v>
      </c>
      <c r="V82" s="47">
        <f t="shared" si="13"/>
        <v>6.25E-2</v>
      </c>
      <c r="W82" s="46">
        <v>0</v>
      </c>
      <c r="X82" s="47">
        <f t="shared" si="14"/>
        <v>0</v>
      </c>
      <c r="Y82" s="46">
        <v>0</v>
      </c>
      <c r="Z82" s="47">
        <f t="shared" si="15"/>
        <v>0</v>
      </c>
      <c r="AA82" s="48">
        <f t="shared" si="8"/>
        <v>16</v>
      </c>
      <c r="AB82" s="47">
        <f t="shared" si="9"/>
        <v>1</v>
      </c>
    </row>
    <row r="83" spans="1:28" x14ac:dyDescent="0.25">
      <c r="A83" s="54">
        <v>41122</v>
      </c>
      <c r="B83">
        <v>2.1</v>
      </c>
      <c r="C83">
        <v>112</v>
      </c>
      <c r="D83">
        <v>224</v>
      </c>
      <c r="E83">
        <v>2</v>
      </c>
      <c r="F83">
        <v>4</v>
      </c>
      <c r="G83">
        <v>114</v>
      </c>
      <c r="H83">
        <v>228</v>
      </c>
      <c r="J83" s="54">
        <v>41122</v>
      </c>
      <c r="K83">
        <v>2.1</v>
      </c>
      <c r="L83">
        <v>1398</v>
      </c>
      <c r="N83" s="49">
        <v>41122</v>
      </c>
      <c r="O83" s="46">
        <v>0</v>
      </c>
      <c r="P83" s="47">
        <f t="shared" si="10"/>
        <v>0</v>
      </c>
      <c r="Q83" s="46">
        <v>0</v>
      </c>
      <c r="R83" s="47">
        <f t="shared" si="11"/>
        <v>0</v>
      </c>
      <c r="S83" s="46">
        <v>0</v>
      </c>
      <c r="T83" s="47">
        <f t="shared" si="12"/>
        <v>0</v>
      </c>
      <c r="U83" s="46">
        <v>1</v>
      </c>
      <c r="V83" s="47">
        <f t="shared" si="13"/>
        <v>1</v>
      </c>
      <c r="W83" s="46">
        <v>0</v>
      </c>
      <c r="X83" s="47">
        <f t="shared" si="14"/>
        <v>0</v>
      </c>
      <c r="Y83" s="46">
        <v>0</v>
      </c>
      <c r="Z83" s="47">
        <f t="shared" si="15"/>
        <v>0</v>
      </c>
      <c r="AA83" s="48">
        <f t="shared" si="8"/>
        <v>1</v>
      </c>
      <c r="AB83" s="47">
        <f t="shared" si="9"/>
        <v>1</v>
      </c>
    </row>
    <row r="84" spans="1:28" x14ac:dyDescent="0.25">
      <c r="A84" s="54">
        <v>41123</v>
      </c>
      <c r="B84">
        <v>2.42</v>
      </c>
      <c r="C84">
        <v>10</v>
      </c>
      <c r="D84">
        <v>20</v>
      </c>
      <c r="E84">
        <v>1</v>
      </c>
      <c r="F84">
        <v>2</v>
      </c>
      <c r="G84">
        <v>11</v>
      </c>
      <c r="H84">
        <v>22</v>
      </c>
      <c r="J84" s="54">
        <v>41123</v>
      </c>
      <c r="K84">
        <v>2.42</v>
      </c>
      <c r="L84">
        <v>1685</v>
      </c>
      <c r="N84" s="49">
        <v>41123</v>
      </c>
      <c r="O84" s="46">
        <v>0</v>
      </c>
      <c r="P84" s="47">
        <f t="shared" si="10"/>
        <v>0</v>
      </c>
      <c r="Q84" s="46">
        <v>1</v>
      </c>
      <c r="R84" s="47">
        <f t="shared" si="11"/>
        <v>1</v>
      </c>
      <c r="S84" s="46">
        <v>0</v>
      </c>
      <c r="T84" s="47">
        <f t="shared" si="12"/>
        <v>0</v>
      </c>
      <c r="U84" s="46">
        <v>0</v>
      </c>
      <c r="V84" s="47">
        <f t="shared" si="13"/>
        <v>0</v>
      </c>
      <c r="W84" s="50">
        <v>0</v>
      </c>
      <c r="X84" s="47">
        <f t="shared" si="14"/>
        <v>0</v>
      </c>
      <c r="Y84" s="46">
        <v>0</v>
      </c>
      <c r="Z84" s="47">
        <f t="shared" si="15"/>
        <v>0</v>
      </c>
      <c r="AA84" s="48">
        <f t="shared" si="8"/>
        <v>1</v>
      </c>
      <c r="AB84" s="47">
        <f t="shared" si="9"/>
        <v>1</v>
      </c>
    </row>
    <row r="85" spans="1:28" x14ac:dyDescent="0.25">
      <c r="A85" s="54">
        <v>41124</v>
      </c>
      <c r="B85">
        <v>2.4500000000000002</v>
      </c>
      <c r="C85">
        <v>66</v>
      </c>
      <c r="D85">
        <v>131</v>
      </c>
      <c r="E85">
        <v>0</v>
      </c>
      <c r="F85">
        <v>0</v>
      </c>
      <c r="G85">
        <v>66</v>
      </c>
      <c r="H85">
        <v>131</v>
      </c>
      <c r="J85" s="54">
        <v>41124</v>
      </c>
      <c r="K85">
        <v>2.4500000000000002</v>
      </c>
      <c r="L85">
        <v>1833</v>
      </c>
      <c r="N85" s="49">
        <v>41124</v>
      </c>
      <c r="O85" s="46">
        <v>0</v>
      </c>
      <c r="P85" s="47">
        <f t="shared" si="10"/>
        <v>0</v>
      </c>
      <c r="Q85" s="46">
        <v>3</v>
      </c>
      <c r="R85" s="47">
        <f t="shared" si="11"/>
        <v>0.6</v>
      </c>
      <c r="S85" s="46">
        <v>2</v>
      </c>
      <c r="T85" s="47">
        <f t="shared" si="12"/>
        <v>0.4</v>
      </c>
      <c r="U85" s="46">
        <v>0</v>
      </c>
      <c r="V85" s="47">
        <f t="shared" si="13"/>
        <v>0</v>
      </c>
      <c r="W85" s="50">
        <v>0</v>
      </c>
      <c r="X85" s="47">
        <f t="shared" si="14"/>
        <v>0</v>
      </c>
      <c r="Y85" s="46">
        <v>0</v>
      </c>
      <c r="Z85" s="47">
        <f t="shared" si="15"/>
        <v>0</v>
      </c>
      <c r="AA85" s="48">
        <f t="shared" si="8"/>
        <v>5</v>
      </c>
      <c r="AB85" s="47">
        <f t="shared" si="9"/>
        <v>1</v>
      </c>
    </row>
    <row r="86" spans="1:28" x14ac:dyDescent="0.25">
      <c r="A86" s="54">
        <v>41125</v>
      </c>
      <c r="B86">
        <v>2.1</v>
      </c>
      <c r="C86">
        <v>99</v>
      </c>
      <c r="D86">
        <v>193</v>
      </c>
      <c r="E86">
        <v>1</v>
      </c>
      <c r="F86">
        <v>-2</v>
      </c>
      <c r="G86">
        <v>100</v>
      </c>
      <c r="H86">
        <v>191</v>
      </c>
      <c r="J86" s="54">
        <v>41125</v>
      </c>
      <c r="K86">
        <v>2.1</v>
      </c>
      <c r="L86">
        <v>1461</v>
      </c>
      <c r="N86" s="49">
        <v>41125</v>
      </c>
      <c r="O86" s="46">
        <v>0</v>
      </c>
      <c r="P86" s="47">
        <f t="shared" si="10"/>
        <v>0</v>
      </c>
      <c r="Q86" s="46">
        <v>0</v>
      </c>
      <c r="R86" s="47">
        <f t="shared" si="11"/>
        <v>0</v>
      </c>
      <c r="S86" s="46">
        <v>1</v>
      </c>
      <c r="T86" s="47">
        <f t="shared" si="12"/>
        <v>1</v>
      </c>
      <c r="U86" s="46">
        <v>0</v>
      </c>
      <c r="V86" s="47">
        <f t="shared" si="13"/>
        <v>0</v>
      </c>
      <c r="W86" s="46">
        <v>0</v>
      </c>
      <c r="X86" s="47">
        <f t="shared" si="14"/>
        <v>0</v>
      </c>
      <c r="Y86" s="46">
        <v>0</v>
      </c>
      <c r="Z86" s="47">
        <f t="shared" si="15"/>
        <v>0</v>
      </c>
      <c r="AA86" s="48">
        <f t="shared" si="8"/>
        <v>1</v>
      </c>
      <c r="AB86" s="47">
        <f t="shared" si="9"/>
        <v>1</v>
      </c>
    </row>
    <row r="87" spans="1:28" x14ac:dyDescent="0.25">
      <c r="A87" s="54">
        <v>41126</v>
      </c>
      <c r="B87">
        <v>1.9</v>
      </c>
      <c r="C87">
        <v>86</v>
      </c>
      <c r="D87">
        <v>168</v>
      </c>
      <c r="E87">
        <v>0</v>
      </c>
      <c r="F87">
        <v>0</v>
      </c>
      <c r="G87">
        <v>86</v>
      </c>
      <c r="H87">
        <v>168</v>
      </c>
      <c r="J87" s="54">
        <v>41126</v>
      </c>
      <c r="K87">
        <v>1.9</v>
      </c>
      <c r="L87">
        <v>1221</v>
      </c>
      <c r="N87" s="49">
        <v>41126</v>
      </c>
      <c r="O87" s="46">
        <v>0</v>
      </c>
      <c r="P87" s="47">
        <f t="shared" si="10"/>
        <v>0</v>
      </c>
      <c r="Q87" s="46">
        <v>4</v>
      </c>
      <c r="R87" s="47">
        <f t="shared" si="11"/>
        <v>0.2857142857142857</v>
      </c>
      <c r="S87" s="46">
        <v>6</v>
      </c>
      <c r="T87" s="47">
        <f t="shared" si="12"/>
        <v>0.42857142857142855</v>
      </c>
      <c r="U87" s="46">
        <v>1</v>
      </c>
      <c r="V87" s="47">
        <f t="shared" si="13"/>
        <v>7.1428571428571425E-2</v>
      </c>
      <c r="W87" s="46">
        <v>0</v>
      </c>
      <c r="X87" s="47">
        <f t="shared" si="14"/>
        <v>0</v>
      </c>
      <c r="Y87" s="46">
        <v>3</v>
      </c>
      <c r="Z87" s="47">
        <f t="shared" si="15"/>
        <v>0.21428571428571427</v>
      </c>
      <c r="AA87" s="48">
        <f t="shared" si="8"/>
        <v>14</v>
      </c>
      <c r="AB87" s="47">
        <f t="shared" si="9"/>
        <v>0.99999999999999989</v>
      </c>
    </row>
    <row r="88" spans="1:28" x14ac:dyDescent="0.25">
      <c r="A88" s="54">
        <v>41127</v>
      </c>
      <c r="B88">
        <v>1.8</v>
      </c>
      <c r="C88">
        <v>82</v>
      </c>
      <c r="D88">
        <v>163</v>
      </c>
      <c r="E88">
        <v>0</v>
      </c>
      <c r="F88">
        <v>0</v>
      </c>
      <c r="G88">
        <v>82</v>
      </c>
      <c r="H88">
        <v>163</v>
      </c>
      <c r="J88" s="54">
        <v>41127</v>
      </c>
      <c r="K88">
        <v>1.8</v>
      </c>
      <c r="L88">
        <v>1031</v>
      </c>
      <c r="N88" s="49">
        <v>41127</v>
      </c>
      <c r="O88" s="46">
        <v>0</v>
      </c>
      <c r="P88" s="47">
        <v>0</v>
      </c>
      <c r="Q88" s="46">
        <v>0</v>
      </c>
      <c r="R88" s="47">
        <v>0</v>
      </c>
      <c r="S88" s="46">
        <v>0</v>
      </c>
      <c r="T88" s="47">
        <v>0</v>
      </c>
      <c r="U88" s="46">
        <v>0</v>
      </c>
      <c r="V88" s="47">
        <v>0</v>
      </c>
      <c r="W88" s="46">
        <v>0</v>
      </c>
      <c r="X88" s="47">
        <v>0</v>
      </c>
      <c r="Y88" s="46">
        <v>0</v>
      </c>
      <c r="Z88" s="47">
        <v>0</v>
      </c>
      <c r="AA88" s="48">
        <f t="shared" si="8"/>
        <v>0</v>
      </c>
      <c r="AB88" s="47">
        <f t="shared" si="9"/>
        <v>0</v>
      </c>
    </row>
    <row r="89" spans="1:28" x14ac:dyDescent="0.25">
      <c r="A89" s="54">
        <v>41128</v>
      </c>
      <c r="B89">
        <v>1.88</v>
      </c>
      <c r="C89">
        <v>65</v>
      </c>
      <c r="D89">
        <v>128</v>
      </c>
      <c r="E89">
        <v>0</v>
      </c>
      <c r="F89">
        <v>0</v>
      </c>
      <c r="G89">
        <v>65</v>
      </c>
      <c r="H89">
        <v>128</v>
      </c>
      <c r="J89" s="54">
        <v>41128</v>
      </c>
      <c r="K89">
        <v>1.88</v>
      </c>
      <c r="L89">
        <v>1009</v>
      </c>
      <c r="N89" s="49">
        <v>41128</v>
      </c>
      <c r="O89" s="46">
        <v>0</v>
      </c>
      <c r="P89" s="47">
        <v>0</v>
      </c>
      <c r="Q89" s="46">
        <v>1</v>
      </c>
      <c r="R89" s="47">
        <f t="shared" si="11"/>
        <v>0.2</v>
      </c>
      <c r="S89" s="46">
        <v>3</v>
      </c>
      <c r="T89" s="47">
        <f t="shared" si="12"/>
        <v>0.6</v>
      </c>
      <c r="U89" s="46">
        <v>1</v>
      </c>
      <c r="V89" s="47">
        <f t="shared" si="13"/>
        <v>0.2</v>
      </c>
      <c r="W89" s="46">
        <v>0</v>
      </c>
      <c r="X89" s="47">
        <v>0</v>
      </c>
      <c r="Y89" s="46">
        <v>0</v>
      </c>
      <c r="Z89" s="47">
        <v>0</v>
      </c>
      <c r="AA89" s="48">
        <f t="shared" si="8"/>
        <v>5</v>
      </c>
      <c r="AB89" s="47">
        <f t="shared" si="9"/>
        <v>1</v>
      </c>
    </row>
    <row r="90" spans="1:28" x14ac:dyDescent="0.25">
      <c r="A90" s="54">
        <v>41129</v>
      </c>
      <c r="B90">
        <v>1.88</v>
      </c>
      <c r="C90">
        <v>67</v>
      </c>
      <c r="D90">
        <v>134</v>
      </c>
      <c r="E90">
        <v>0</v>
      </c>
      <c r="F90">
        <v>0</v>
      </c>
      <c r="G90">
        <v>67</v>
      </c>
      <c r="H90">
        <v>134</v>
      </c>
      <c r="J90" s="54">
        <v>41129</v>
      </c>
      <c r="K90">
        <v>1.88</v>
      </c>
      <c r="L90">
        <v>1038</v>
      </c>
      <c r="N90" s="49">
        <v>41129</v>
      </c>
      <c r="O90" s="46">
        <v>0</v>
      </c>
      <c r="P90" s="47">
        <v>0</v>
      </c>
      <c r="Q90" s="46">
        <v>0</v>
      </c>
      <c r="R90" s="47">
        <v>0</v>
      </c>
      <c r="S90" s="46">
        <v>0</v>
      </c>
      <c r="T90" s="47">
        <v>0</v>
      </c>
      <c r="U90" s="46">
        <v>0</v>
      </c>
      <c r="V90" s="47">
        <v>0</v>
      </c>
      <c r="W90" s="46">
        <v>0</v>
      </c>
      <c r="X90" s="47">
        <v>0</v>
      </c>
      <c r="Y90" s="46">
        <v>0</v>
      </c>
      <c r="Z90" s="47">
        <v>0</v>
      </c>
      <c r="AA90" s="48">
        <f t="shared" si="8"/>
        <v>0</v>
      </c>
      <c r="AB90" s="47">
        <f t="shared" si="9"/>
        <v>0</v>
      </c>
    </row>
    <row r="91" spans="1:28" x14ac:dyDescent="0.25">
      <c r="A91" s="54">
        <v>41130</v>
      </c>
      <c r="B91">
        <v>1.85</v>
      </c>
      <c r="C91">
        <v>72</v>
      </c>
      <c r="D91">
        <v>144</v>
      </c>
      <c r="E91">
        <v>0</v>
      </c>
      <c r="F91">
        <v>0</v>
      </c>
      <c r="G91">
        <v>72</v>
      </c>
      <c r="H91">
        <v>144</v>
      </c>
      <c r="J91" s="54">
        <v>41130</v>
      </c>
      <c r="K91">
        <v>1.85</v>
      </c>
      <c r="L91">
        <v>973</v>
      </c>
      <c r="N91" s="49">
        <v>41130</v>
      </c>
      <c r="O91" s="46">
        <v>0</v>
      </c>
      <c r="P91" s="47">
        <v>0</v>
      </c>
      <c r="Q91" s="46">
        <v>0</v>
      </c>
      <c r="R91" s="47">
        <v>0</v>
      </c>
      <c r="S91" s="46">
        <v>1</v>
      </c>
      <c r="T91" s="47">
        <f>S91/(O91+Q91+S91+U91+W91+Y91)</f>
        <v>1</v>
      </c>
      <c r="U91" s="46">
        <v>0</v>
      </c>
      <c r="V91" s="47">
        <v>0</v>
      </c>
      <c r="W91" s="46">
        <v>0</v>
      </c>
      <c r="X91" s="47">
        <v>0</v>
      </c>
      <c r="Y91" s="46">
        <v>0</v>
      </c>
      <c r="Z91" s="47">
        <v>0</v>
      </c>
      <c r="AA91" s="48">
        <f t="shared" ref="AA91:AA104" si="16">SUM(O91+Q91+S91+U91+W91+Y91)</f>
        <v>1</v>
      </c>
      <c r="AB91" s="47">
        <f t="shared" ref="AB91:AB104" si="17">SUM(P91+R91+T91+V91+X91+Z91)</f>
        <v>1</v>
      </c>
    </row>
    <row r="92" spans="1:28" x14ac:dyDescent="0.25">
      <c r="A92" s="54">
        <v>41131</v>
      </c>
      <c r="B92">
        <v>1.98</v>
      </c>
      <c r="C92">
        <v>35</v>
      </c>
      <c r="D92">
        <v>70</v>
      </c>
      <c r="E92">
        <v>0</v>
      </c>
      <c r="F92">
        <v>0</v>
      </c>
      <c r="G92">
        <v>35</v>
      </c>
      <c r="H92">
        <v>70</v>
      </c>
      <c r="J92" s="54">
        <v>41131</v>
      </c>
      <c r="K92">
        <v>1.98</v>
      </c>
      <c r="L92">
        <v>1105</v>
      </c>
      <c r="N92" s="49">
        <v>41131</v>
      </c>
      <c r="O92" s="46">
        <v>0</v>
      </c>
      <c r="P92" s="47">
        <v>0</v>
      </c>
      <c r="Q92" s="46">
        <v>0</v>
      </c>
      <c r="R92" s="47">
        <v>0</v>
      </c>
      <c r="S92" s="46">
        <v>0</v>
      </c>
      <c r="T92" s="47">
        <v>0</v>
      </c>
      <c r="U92" s="46">
        <v>0</v>
      </c>
      <c r="V92" s="47">
        <v>0</v>
      </c>
      <c r="W92" s="46">
        <v>0</v>
      </c>
      <c r="X92" s="47">
        <v>0</v>
      </c>
      <c r="Y92" s="46">
        <v>0</v>
      </c>
      <c r="Z92" s="47">
        <v>0</v>
      </c>
      <c r="AA92" s="48">
        <f t="shared" si="16"/>
        <v>0</v>
      </c>
      <c r="AB92" s="47">
        <f t="shared" si="17"/>
        <v>0</v>
      </c>
    </row>
    <row r="93" spans="1:28" x14ac:dyDescent="0.25">
      <c r="A93" s="54">
        <v>41132</v>
      </c>
      <c r="B93">
        <v>1.96</v>
      </c>
      <c r="C93">
        <v>50</v>
      </c>
      <c r="D93">
        <v>100</v>
      </c>
      <c r="E93">
        <v>0</v>
      </c>
      <c r="F93">
        <v>0</v>
      </c>
      <c r="G93">
        <v>50</v>
      </c>
      <c r="H93">
        <v>100</v>
      </c>
      <c r="J93" s="54">
        <v>41132</v>
      </c>
      <c r="K93">
        <v>1.96</v>
      </c>
      <c r="L93">
        <v>1126</v>
      </c>
      <c r="N93" s="49">
        <v>41132</v>
      </c>
      <c r="O93" s="46">
        <v>0</v>
      </c>
      <c r="P93" s="47">
        <f>O93/(O93+Q93+S93+U93+W93+Y93)</f>
        <v>0</v>
      </c>
      <c r="Q93" s="46">
        <v>0</v>
      </c>
      <c r="R93" s="47">
        <f>Q93/(O93+Q93+S93+U93+W93+Y93)</f>
        <v>0</v>
      </c>
      <c r="S93" s="46">
        <v>2</v>
      </c>
      <c r="T93" s="47">
        <f>S93/(O93+Q93+S93+U93+W93+Y93)</f>
        <v>1</v>
      </c>
      <c r="U93" s="46">
        <v>0</v>
      </c>
      <c r="V93" s="47">
        <f>U93/(O93+Q93+S93+U93+W93+Y93)</f>
        <v>0</v>
      </c>
      <c r="W93" s="46">
        <v>0</v>
      </c>
      <c r="X93" s="47">
        <f>W93/(O93+Q93+S93+U93+W93+Y93)</f>
        <v>0</v>
      </c>
      <c r="Y93" s="46">
        <v>0</v>
      </c>
      <c r="Z93" s="47">
        <f>Y93/(O93+Q93+S93+U93+W93+Y93)</f>
        <v>0</v>
      </c>
      <c r="AA93" s="48">
        <f t="shared" si="16"/>
        <v>2</v>
      </c>
      <c r="AB93" s="47">
        <f t="shared" si="17"/>
        <v>1</v>
      </c>
    </row>
    <row r="94" spans="1:28" x14ac:dyDescent="0.25">
      <c r="A94" s="54">
        <v>41133</v>
      </c>
      <c r="B94">
        <v>2.0499999999999998</v>
      </c>
      <c r="C94">
        <v>35</v>
      </c>
      <c r="D94">
        <v>70</v>
      </c>
      <c r="E94">
        <v>0</v>
      </c>
      <c r="F94">
        <v>0</v>
      </c>
      <c r="G94">
        <v>35</v>
      </c>
      <c r="H94">
        <v>70</v>
      </c>
      <c r="J94" s="54">
        <v>41133</v>
      </c>
      <c r="K94">
        <v>2.0499999999999998</v>
      </c>
      <c r="L94">
        <v>1201</v>
      </c>
      <c r="N94" s="49">
        <v>41133</v>
      </c>
      <c r="O94" s="46">
        <v>0</v>
      </c>
      <c r="P94" s="47">
        <v>0</v>
      </c>
      <c r="Q94" s="46">
        <v>0</v>
      </c>
      <c r="R94" s="47">
        <v>0</v>
      </c>
      <c r="S94" s="46">
        <v>0</v>
      </c>
      <c r="T94" s="47">
        <v>0</v>
      </c>
      <c r="U94" s="46">
        <v>0</v>
      </c>
      <c r="V94" s="47">
        <v>0</v>
      </c>
      <c r="W94" s="46">
        <v>0</v>
      </c>
      <c r="X94" s="47">
        <v>0</v>
      </c>
      <c r="Y94" s="46">
        <v>0</v>
      </c>
      <c r="Z94" s="47">
        <v>0</v>
      </c>
      <c r="AA94" s="48">
        <f t="shared" si="16"/>
        <v>0</v>
      </c>
      <c r="AB94" s="47">
        <f t="shared" si="17"/>
        <v>0</v>
      </c>
    </row>
    <row r="95" spans="1:28" x14ac:dyDescent="0.25">
      <c r="A95" s="54">
        <v>41134</v>
      </c>
      <c r="B95">
        <v>2.14</v>
      </c>
      <c r="C95">
        <v>30</v>
      </c>
      <c r="D95">
        <v>60</v>
      </c>
      <c r="E95">
        <v>0</v>
      </c>
      <c r="F95">
        <v>0</v>
      </c>
      <c r="G95">
        <v>30</v>
      </c>
      <c r="H95">
        <v>60</v>
      </c>
      <c r="J95" s="54">
        <v>41134</v>
      </c>
      <c r="K95">
        <v>2.14</v>
      </c>
      <c r="L95">
        <v>1333</v>
      </c>
      <c r="N95" s="49">
        <v>41134</v>
      </c>
      <c r="O95" s="46">
        <v>0</v>
      </c>
      <c r="P95" s="47">
        <v>0</v>
      </c>
      <c r="Q95" s="46">
        <v>0</v>
      </c>
      <c r="R95" s="47">
        <v>0</v>
      </c>
      <c r="S95" s="46">
        <v>0</v>
      </c>
      <c r="T95" s="47">
        <v>0</v>
      </c>
      <c r="U95" s="46">
        <v>0</v>
      </c>
      <c r="V95" s="47">
        <v>0</v>
      </c>
      <c r="W95" s="46">
        <v>0</v>
      </c>
      <c r="X95" s="47">
        <v>0</v>
      </c>
      <c r="Y95" s="46">
        <v>0</v>
      </c>
      <c r="Z95" s="47">
        <v>0</v>
      </c>
      <c r="AA95" s="48">
        <f t="shared" si="16"/>
        <v>0</v>
      </c>
      <c r="AB95" s="47">
        <f t="shared" si="17"/>
        <v>0</v>
      </c>
    </row>
    <row r="96" spans="1:28" x14ac:dyDescent="0.25">
      <c r="A96" s="54">
        <v>41135</v>
      </c>
      <c r="B96">
        <v>2.13</v>
      </c>
      <c r="C96">
        <v>22</v>
      </c>
      <c r="D96">
        <v>44</v>
      </c>
      <c r="E96">
        <v>0</v>
      </c>
      <c r="F96">
        <v>0</v>
      </c>
      <c r="G96">
        <v>22</v>
      </c>
      <c r="H96">
        <v>44</v>
      </c>
      <c r="J96" s="54">
        <v>41135</v>
      </c>
      <c r="K96">
        <v>2.13</v>
      </c>
      <c r="L96">
        <v>1354</v>
      </c>
      <c r="N96" s="49">
        <v>41135</v>
      </c>
      <c r="O96" s="46">
        <v>0</v>
      </c>
      <c r="P96" s="47">
        <f>O96/(O96+Q96+S96+U96+W96+Y96)</f>
        <v>0</v>
      </c>
      <c r="Q96" s="46">
        <v>0</v>
      </c>
      <c r="R96" s="47">
        <f>Q96/(O96+Q96+S96+U96+W96+Y96)</f>
        <v>0</v>
      </c>
      <c r="S96" s="46">
        <v>1</v>
      </c>
      <c r="T96" s="47">
        <f>S96/(O96+Q96+S96+U96+W96+Y96)</f>
        <v>0.5</v>
      </c>
      <c r="U96" s="46">
        <v>1</v>
      </c>
      <c r="V96" s="47">
        <f>U96/(O96+Q96+S96+U96+W96+Y96)</f>
        <v>0.5</v>
      </c>
      <c r="W96" s="46">
        <v>0</v>
      </c>
      <c r="X96" s="47">
        <f>W96/(O96+Q96+S96+U96+W96+Y96)</f>
        <v>0</v>
      </c>
      <c r="Y96" s="46">
        <v>0</v>
      </c>
      <c r="Z96" s="47">
        <f>Y96/(O96+Q96+S96+U96+W96+Y96)</f>
        <v>0</v>
      </c>
      <c r="AA96" s="48">
        <f t="shared" si="16"/>
        <v>2</v>
      </c>
      <c r="AB96" s="47">
        <f t="shared" si="17"/>
        <v>1</v>
      </c>
    </row>
    <row r="97" spans="1:28" x14ac:dyDescent="0.25">
      <c r="A97" s="54">
        <v>41136</v>
      </c>
      <c r="B97">
        <v>2.13</v>
      </c>
      <c r="C97">
        <v>43</v>
      </c>
      <c r="D97">
        <v>86</v>
      </c>
      <c r="E97">
        <v>0</v>
      </c>
      <c r="F97">
        <v>0</v>
      </c>
      <c r="G97">
        <v>43</v>
      </c>
      <c r="H97">
        <v>86</v>
      </c>
      <c r="J97" s="54">
        <v>41136</v>
      </c>
      <c r="K97">
        <v>2.13</v>
      </c>
      <c r="L97">
        <v>1374</v>
      </c>
      <c r="N97" s="49">
        <v>41136</v>
      </c>
      <c r="O97" s="46">
        <v>0</v>
      </c>
      <c r="P97" s="47">
        <f>O97/(O97+Q97+S97+U97+W97+Y97)</f>
        <v>0</v>
      </c>
      <c r="Q97" s="46">
        <v>0</v>
      </c>
      <c r="R97" s="47">
        <f>Q97/(O97+Q97+S97+U97+W97+Y97)</f>
        <v>0</v>
      </c>
      <c r="S97" s="46">
        <v>0</v>
      </c>
      <c r="T97" s="47">
        <f>S97/(O97+Q97+S97+U97+W97+Y97)</f>
        <v>0</v>
      </c>
      <c r="U97" s="46">
        <v>1</v>
      </c>
      <c r="V97" s="47">
        <f>U97/(O97+Q97+S97+U97+W97+Y97)</f>
        <v>1</v>
      </c>
      <c r="W97" s="46">
        <v>0</v>
      </c>
      <c r="X97" s="47">
        <f>W97/(O97+Q97+S97+U97+W97+Y97)</f>
        <v>0</v>
      </c>
      <c r="Y97" s="46">
        <v>0</v>
      </c>
      <c r="Z97" s="47">
        <f>Y97/(O97+Q97+S97+U97+W97+Y97)</f>
        <v>0</v>
      </c>
      <c r="AA97" s="48">
        <f t="shared" si="16"/>
        <v>1</v>
      </c>
      <c r="AB97" s="47">
        <f t="shared" si="17"/>
        <v>1</v>
      </c>
    </row>
    <row r="98" spans="1:28" x14ac:dyDescent="0.25">
      <c r="A98" s="54">
        <v>41137</v>
      </c>
      <c r="B98">
        <v>2.15</v>
      </c>
      <c r="C98">
        <v>19</v>
      </c>
      <c r="D98">
        <v>38</v>
      </c>
      <c r="E98">
        <v>0</v>
      </c>
      <c r="F98">
        <v>0</v>
      </c>
      <c r="G98">
        <v>19</v>
      </c>
      <c r="H98">
        <v>38</v>
      </c>
      <c r="J98" s="54">
        <v>41137</v>
      </c>
      <c r="K98">
        <v>2.15</v>
      </c>
      <c r="L98">
        <v>1423</v>
      </c>
      <c r="N98" s="49">
        <v>41137</v>
      </c>
      <c r="O98" s="46">
        <v>0</v>
      </c>
      <c r="P98" s="47">
        <v>0</v>
      </c>
      <c r="Q98" s="46">
        <v>0</v>
      </c>
      <c r="R98" s="47">
        <v>0</v>
      </c>
      <c r="S98" s="46">
        <v>0</v>
      </c>
      <c r="T98" s="47">
        <v>0</v>
      </c>
      <c r="U98" s="46">
        <v>0</v>
      </c>
      <c r="V98" s="47">
        <v>0</v>
      </c>
      <c r="W98" s="46">
        <v>0</v>
      </c>
      <c r="X98" s="47">
        <v>0</v>
      </c>
      <c r="Y98" s="46">
        <v>0</v>
      </c>
      <c r="Z98" s="47">
        <v>0</v>
      </c>
      <c r="AA98" s="48">
        <f t="shared" si="16"/>
        <v>0</v>
      </c>
      <c r="AB98" s="47">
        <f t="shared" si="17"/>
        <v>0</v>
      </c>
    </row>
    <row r="99" spans="1:28" x14ac:dyDescent="0.25">
      <c r="A99" s="54">
        <v>41138</v>
      </c>
      <c r="B99">
        <v>2.0499999999999998</v>
      </c>
      <c r="C99">
        <v>16</v>
      </c>
      <c r="D99">
        <v>32</v>
      </c>
      <c r="E99">
        <v>0</v>
      </c>
      <c r="F99">
        <v>0</v>
      </c>
      <c r="G99">
        <v>16</v>
      </c>
      <c r="H99">
        <v>32</v>
      </c>
      <c r="J99" s="54">
        <v>41138</v>
      </c>
      <c r="K99">
        <v>2.0499999999999998</v>
      </c>
      <c r="L99">
        <v>1341</v>
      </c>
      <c r="N99" s="49">
        <v>41138</v>
      </c>
      <c r="O99" s="46">
        <v>0</v>
      </c>
      <c r="P99" s="47">
        <f>O99/(O99+Q99+S99+U99+W99+Y99)</f>
        <v>0</v>
      </c>
      <c r="Q99" s="46">
        <v>0</v>
      </c>
      <c r="R99" s="47">
        <f>Q99/(O99+Q99+S99+U99+W99+Y99)</f>
        <v>0</v>
      </c>
      <c r="S99" s="46">
        <v>0</v>
      </c>
      <c r="T99" s="47">
        <f>S99/(O99+Q99+S99+U99+W99+Y99)</f>
        <v>0</v>
      </c>
      <c r="U99" s="46">
        <v>3</v>
      </c>
      <c r="V99" s="47">
        <f>U99/(O99+Q99+S99+U99+W99+Y99)</f>
        <v>0.75</v>
      </c>
      <c r="W99" s="46">
        <v>1</v>
      </c>
      <c r="X99" s="47">
        <f>W99/(O99+Q99+S99+U99+W99+Y99)</f>
        <v>0.25</v>
      </c>
      <c r="Y99" s="46">
        <v>0</v>
      </c>
      <c r="Z99" s="47">
        <f>Y99/(O99+Q99+S99+U99+W99+Y99)</f>
        <v>0</v>
      </c>
      <c r="AA99" s="48">
        <f t="shared" si="16"/>
        <v>4</v>
      </c>
      <c r="AB99" s="47">
        <f t="shared" si="17"/>
        <v>1</v>
      </c>
    </row>
    <row r="100" spans="1:28" x14ac:dyDescent="0.25">
      <c r="A100" s="54">
        <v>41139</v>
      </c>
      <c r="B100">
        <v>1.95</v>
      </c>
      <c r="C100">
        <v>15</v>
      </c>
      <c r="D100">
        <v>30</v>
      </c>
      <c r="E100">
        <v>0</v>
      </c>
      <c r="F100">
        <v>0</v>
      </c>
      <c r="G100">
        <v>15</v>
      </c>
      <c r="H100">
        <v>30</v>
      </c>
      <c r="J100" s="54">
        <v>41139</v>
      </c>
      <c r="K100">
        <v>1.95</v>
      </c>
      <c r="L100">
        <v>1161</v>
      </c>
      <c r="N100" s="49">
        <v>41139</v>
      </c>
      <c r="O100" s="46">
        <v>0</v>
      </c>
      <c r="P100" s="47">
        <v>0</v>
      </c>
      <c r="Q100" s="46">
        <v>0</v>
      </c>
      <c r="R100" s="47">
        <v>0</v>
      </c>
      <c r="S100" s="46">
        <v>0</v>
      </c>
      <c r="T100" s="47">
        <v>0</v>
      </c>
      <c r="U100" s="46">
        <v>0</v>
      </c>
      <c r="V100" s="47">
        <v>0</v>
      </c>
      <c r="W100" s="46">
        <v>0</v>
      </c>
      <c r="X100" s="47">
        <v>0</v>
      </c>
      <c r="Y100" s="46">
        <v>0</v>
      </c>
      <c r="Z100" s="47">
        <v>0</v>
      </c>
      <c r="AA100" s="48">
        <f t="shared" si="16"/>
        <v>0</v>
      </c>
      <c r="AB100" s="47">
        <f t="shared" si="17"/>
        <v>0</v>
      </c>
    </row>
    <row r="101" spans="1:28" x14ac:dyDescent="0.25">
      <c r="A101" s="54">
        <v>41140</v>
      </c>
      <c r="B101">
        <v>2</v>
      </c>
      <c r="C101">
        <v>12</v>
      </c>
      <c r="D101">
        <v>24</v>
      </c>
      <c r="E101">
        <v>0</v>
      </c>
      <c r="F101">
        <v>0</v>
      </c>
      <c r="G101">
        <v>12</v>
      </c>
      <c r="H101">
        <v>24</v>
      </c>
      <c r="J101" s="54">
        <v>41140</v>
      </c>
      <c r="K101">
        <v>2</v>
      </c>
      <c r="L101">
        <v>1146</v>
      </c>
      <c r="N101" s="49">
        <v>41140</v>
      </c>
      <c r="O101" s="46">
        <v>0</v>
      </c>
      <c r="P101" s="47">
        <f>O101/(O101+Q101+S101+U101+W101+Y101)</f>
        <v>0</v>
      </c>
      <c r="Q101" s="46">
        <v>0</v>
      </c>
      <c r="R101" s="47">
        <f>Q101/(O101+Q101+S101+U101+W101+Y101)</f>
        <v>0</v>
      </c>
      <c r="S101" s="46">
        <v>0</v>
      </c>
      <c r="T101" s="47">
        <f>S101/(O101+Q101+S101+U101+W101+Y101)</f>
        <v>0</v>
      </c>
      <c r="U101" s="46">
        <v>0</v>
      </c>
      <c r="V101" s="47">
        <f>U101/(O101+Q101+S101+U101+W101+Y101)</f>
        <v>0</v>
      </c>
      <c r="W101" s="46">
        <v>3</v>
      </c>
      <c r="X101" s="47">
        <f>W101/(O101+Q101+S101+U101+W101+Y101)</f>
        <v>1</v>
      </c>
      <c r="Y101" s="46">
        <v>0</v>
      </c>
      <c r="Z101" s="47">
        <f>Y101/(O101+Q101+S101+U101+W101+Y101)</f>
        <v>0</v>
      </c>
      <c r="AA101" s="48">
        <f t="shared" si="16"/>
        <v>3</v>
      </c>
      <c r="AB101" s="47">
        <f t="shared" si="17"/>
        <v>1</v>
      </c>
    </row>
    <row r="102" spans="1:28" x14ac:dyDescent="0.25">
      <c r="A102" s="54">
        <v>41141</v>
      </c>
      <c r="B102">
        <v>2.0499999999999998</v>
      </c>
      <c r="C102">
        <v>12</v>
      </c>
      <c r="D102">
        <v>24</v>
      </c>
      <c r="E102">
        <v>0</v>
      </c>
      <c r="F102">
        <v>0</v>
      </c>
      <c r="G102">
        <v>12</v>
      </c>
      <c r="H102">
        <v>24</v>
      </c>
      <c r="J102" s="54">
        <v>41141</v>
      </c>
      <c r="K102">
        <v>2.0499999999999998</v>
      </c>
      <c r="L102">
        <v>1369</v>
      </c>
      <c r="N102" s="49">
        <v>41141</v>
      </c>
      <c r="O102" s="46">
        <v>0</v>
      </c>
      <c r="P102" s="47">
        <f>O102/(O102+Q102+S102+U102+W102+Y102)</f>
        <v>0</v>
      </c>
      <c r="Q102" s="46">
        <v>0</v>
      </c>
      <c r="R102" s="47">
        <f>Q102/(O102+Q102+S102+U102+W102+Y102)</f>
        <v>0</v>
      </c>
      <c r="S102" s="46">
        <v>0</v>
      </c>
      <c r="T102" s="47">
        <f>S102/(O102+Q102+S102+U102+W102+Y102)</f>
        <v>0</v>
      </c>
      <c r="U102" s="46">
        <v>0</v>
      </c>
      <c r="V102" s="47">
        <f>U102/(O102+Q102+S102+U102+W102+Y102)</f>
        <v>0</v>
      </c>
      <c r="W102" s="46">
        <v>1</v>
      </c>
      <c r="X102" s="47">
        <f>W102/(O102+Q102+S102+U102+W102+Y102)</f>
        <v>1</v>
      </c>
      <c r="Y102" s="46">
        <v>0</v>
      </c>
      <c r="Z102" s="47">
        <f>Y102/(O102+Q102+S102+U102+W102+Y102)</f>
        <v>0</v>
      </c>
      <c r="AA102" s="48">
        <f t="shared" si="16"/>
        <v>1</v>
      </c>
      <c r="AB102" s="47">
        <f t="shared" si="17"/>
        <v>1</v>
      </c>
    </row>
    <row r="103" spans="1:28" x14ac:dyDescent="0.25">
      <c r="A103" s="54">
        <v>41142</v>
      </c>
      <c r="B103">
        <v>2.0299999999999998</v>
      </c>
      <c r="C103">
        <v>12</v>
      </c>
      <c r="D103">
        <v>24</v>
      </c>
      <c r="E103">
        <v>0</v>
      </c>
      <c r="F103">
        <v>0</v>
      </c>
      <c r="G103">
        <v>12</v>
      </c>
      <c r="H103">
        <v>24</v>
      </c>
      <c r="J103" s="54">
        <v>41142</v>
      </c>
      <c r="K103">
        <v>2.0299999999999998</v>
      </c>
      <c r="L103">
        <v>1330</v>
      </c>
      <c r="N103" s="49">
        <v>41142</v>
      </c>
      <c r="O103" s="46">
        <v>0</v>
      </c>
      <c r="P103" s="47">
        <v>0</v>
      </c>
      <c r="Q103" s="46">
        <v>0</v>
      </c>
      <c r="R103" s="47">
        <v>0</v>
      </c>
      <c r="S103" s="46">
        <v>0</v>
      </c>
      <c r="T103" s="47">
        <v>0</v>
      </c>
      <c r="U103" s="46">
        <v>0</v>
      </c>
      <c r="V103" s="47">
        <v>0</v>
      </c>
      <c r="W103" s="46">
        <v>0</v>
      </c>
      <c r="X103" s="47">
        <v>0</v>
      </c>
      <c r="Y103" s="46">
        <v>0</v>
      </c>
      <c r="Z103" s="47">
        <v>0</v>
      </c>
      <c r="AA103" s="48">
        <f t="shared" si="16"/>
        <v>0</v>
      </c>
      <c r="AB103" s="47">
        <f t="shared" si="17"/>
        <v>0</v>
      </c>
    </row>
    <row r="104" spans="1:28" x14ac:dyDescent="0.25">
      <c r="A104" s="54">
        <v>41143</v>
      </c>
      <c r="B104">
        <v>1.87</v>
      </c>
      <c r="C104">
        <v>12</v>
      </c>
      <c r="D104">
        <v>24</v>
      </c>
      <c r="E104">
        <v>0</v>
      </c>
      <c r="F104">
        <v>0</v>
      </c>
      <c r="G104">
        <v>12</v>
      </c>
      <c r="H104">
        <v>24</v>
      </c>
      <c r="J104" s="54">
        <v>41143</v>
      </c>
      <c r="K104">
        <v>1.87</v>
      </c>
      <c r="L104">
        <v>1012</v>
      </c>
      <c r="N104" s="49">
        <v>41143</v>
      </c>
      <c r="O104" s="46">
        <v>0</v>
      </c>
      <c r="P104" s="47">
        <v>0</v>
      </c>
      <c r="Q104" s="46">
        <v>0</v>
      </c>
      <c r="R104" s="47">
        <v>0</v>
      </c>
      <c r="S104" s="46">
        <v>0</v>
      </c>
      <c r="T104" s="47">
        <v>0</v>
      </c>
      <c r="U104" s="46">
        <v>0</v>
      </c>
      <c r="V104" s="47">
        <v>0</v>
      </c>
      <c r="W104" s="46">
        <v>0</v>
      </c>
      <c r="X104" s="47">
        <v>0</v>
      </c>
      <c r="Y104" s="46">
        <v>0</v>
      </c>
      <c r="Z104" s="47">
        <v>0</v>
      </c>
      <c r="AA104" s="48">
        <f t="shared" si="16"/>
        <v>0</v>
      </c>
      <c r="AB104" s="47">
        <f t="shared" si="17"/>
        <v>0</v>
      </c>
    </row>
    <row r="105" spans="1:28" x14ac:dyDescent="0.25">
      <c r="A105" s="54">
        <v>41144</v>
      </c>
      <c r="B105">
        <v>1.88</v>
      </c>
      <c r="C105">
        <v>9</v>
      </c>
      <c r="D105">
        <v>18</v>
      </c>
      <c r="E105">
        <v>0</v>
      </c>
      <c r="F105">
        <v>0</v>
      </c>
      <c r="G105">
        <v>9</v>
      </c>
      <c r="H105">
        <v>18</v>
      </c>
      <c r="J105" s="54">
        <v>41144</v>
      </c>
      <c r="K105">
        <v>1.88</v>
      </c>
      <c r="L105">
        <v>966</v>
      </c>
      <c r="N105" s="49">
        <v>41144</v>
      </c>
      <c r="O105" s="46">
        <v>0</v>
      </c>
      <c r="P105" s="47">
        <f>O105/(O105+Q105+S105+U105+W105+Y105)</f>
        <v>0</v>
      </c>
      <c r="Q105" s="46">
        <v>0</v>
      </c>
      <c r="R105" s="47">
        <f>Q105/(O105+Q105+S105+U105+W105+Y105)</f>
        <v>0</v>
      </c>
      <c r="S105" s="46">
        <v>0</v>
      </c>
      <c r="T105" s="47">
        <f>S105/(O105+Q105+S105+U105+W105+Y105)</f>
        <v>0</v>
      </c>
      <c r="U105" s="46">
        <v>0</v>
      </c>
      <c r="V105" s="47">
        <f>U105/(O105+Q105+S105+U105+W105+Y105)</f>
        <v>0</v>
      </c>
      <c r="W105" s="46">
        <v>1</v>
      </c>
      <c r="X105" s="47">
        <f>W105/(O105+Q105+S105+U105+W105+Y105)</f>
        <v>1</v>
      </c>
      <c r="Y105" s="46">
        <v>0</v>
      </c>
      <c r="Z105" s="47">
        <f>Y105/(O105+Q105+S105+U105+W105+Y105)</f>
        <v>0</v>
      </c>
      <c r="AA105" s="48">
        <f t="shared" ref="AA105:AB120" si="18">SUM(O105+Q105+S105+U105+W105+Y105)</f>
        <v>1</v>
      </c>
      <c r="AB105" s="47">
        <f t="shared" ref="AB105:AB111" si="19">SUM(P105+R105+T105+V105+X105+Z105)</f>
        <v>1</v>
      </c>
    </row>
    <row r="106" spans="1:28" x14ac:dyDescent="0.25">
      <c r="A106" s="54">
        <v>41145</v>
      </c>
      <c r="B106">
        <v>1.8</v>
      </c>
      <c r="C106">
        <v>17</v>
      </c>
      <c r="D106">
        <v>34</v>
      </c>
      <c r="E106">
        <v>0</v>
      </c>
      <c r="F106">
        <v>0</v>
      </c>
      <c r="G106">
        <v>17</v>
      </c>
      <c r="H106">
        <v>34</v>
      </c>
      <c r="J106" s="54">
        <v>41145</v>
      </c>
      <c r="K106">
        <v>1.8</v>
      </c>
      <c r="L106">
        <v>1042</v>
      </c>
      <c r="N106" s="49">
        <v>41145</v>
      </c>
      <c r="O106" s="46">
        <v>0</v>
      </c>
      <c r="P106" s="47">
        <v>0</v>
      </c>
      <c r="Q106" s="46">
        <v>0</v>
      </c>
      <c r="R106" s="47">
        <v>0</v>
      </c>
      <c r="S106" s="46">
        <v>0</v>
      </c>
      <c r="T106" s="47">
        <v>0</v>
      </c>
      <c r="U106" s="46">
        <v>0</v>
      </c>
      <c r="V106" s="47">
        <v>0</v>
      </c>
      <c r="W106" s="46">
        <v>0</v>
      </c>
      <c r="X106" s="47">
        <v>0</v>
      </c>
      <c r="Y106" s="46">
        <v>0</v>
      </c>
      <c r="Z106" s="47">
        <v>0</v>
      </c>
      <c r="AA106" s="48">
        <f t="shared" si="18"/>
        <v>0</v>
      </c>
      <c r="AB106" s="47">
        <f t="shared" si="19"/>
        <v>0</v>
      </c>
    </row>
    <row r="107" spans="1:28" x14ac:dyDescent="0.25">
      <c r="A107" s="54">
        <v>41146</v>
      </c>
      <c r="B107">
        <v>1.73</v>
      </c>
      <c r="C107">
        <v>29</v>
      </c>
      <c r="D107">
        <v>58</v>
      </c>
      <c r="E107">
        <v>0</v>
      </c>
      <c r="F107">
        <v>0</v>
      </c>
      <c r="G107">
        <v>29</v>
      </c>
      <c r="H107">
        <v>58</v>
      </c>
      <c r="J107" s="54">
        <v>41146</v>
      </c>
      <c r="K107">
        <v>1.73</v>
      </c>
      <c r="L107">
        <v>872</v>
      </c>
      <c r="N107" s="49">
        <v>41146</v>
      </c>
      <c r="O107" s="46">
        <v>0</v>
      </c>
      <c r="P107" s="47">
        <f>O107/(O107+Q107+S107+U107+W107+Y107)</f>
        <v>0</v>
      </c>
      <c r="Q107" s="46">
        <v>0</v>
      </c>
      <c r="R107" s="47">
        <f>Q107/(O107+Q107+S107+U107+W107+Y107)</f>
        <v>0</v>
      </c>
      <c r="S107" s="46">
        <v>1</v>
      </c>
      <c r="T107" s="47">
        <f>S107/(O107+Q107+S107+U107+W107+Y107)</f>
        <v>0.33333333333333331</v>
      </c>
      <c r="U107" s="46">
        <v>1</v>
      </c>
      <c r="V107" s="47">
        <f>U107/(O107+Q107+S107+U107+W107+Y107)</f>
        <v>0.33333333333333331</v>
      </c>
      <c r="W107" s="46">
        <v>1</v>
      </c>
      <c r="X107" s="47">
        <f>W107/(O107+Q107+S107+U107+W107+Y107)</f>
        <v>0.33333333333333331</v>
      </c>
      <c r="Y107" s="46">
        <v>0</v>
      </c>
      <c r="Z107" s="47">
        <f>Y107/(O107+Q107+S107+U107+W107+Y107)</f>
        <v>0</v>
      </c>
      <c r="AA107" s="48">
        <f t="shared" si="18"/>
        <v>3</v>
      </c>
      <c r="AB107" s="47">
        <f t="shared" si="19"/>
        <v>1</v>
      </c>
    </row>
    <row r="108" spans="1:28" x14ac:dyDescent="0.25">
      <c r="A108" s="54">
        <v>41147</v>
      </c>
      <c r="B108">
        <v>1.75</v>
      </c>
      <c r="C108">
        <v>3</v>
      </c>
      <c r="D108">
        <v>6</v>
      </c>
      <c r="E108">
        <v>0</v>
      </c>
      <c r="F108">
        <v>0</v>
      </c>
      <c r="G108">
        <v>3</v>
      </c>
      <c r="H108">
        <v>6</v>
      </c>
      <c r="J108" s="54">
        <v>41147</v>
      </c>
      <c r="K108">
        <v>1.75</v>
      </c>
      <c r="L108">
        <v>843</v>
      </c>
      <c r="N108" s="49">
        <v>41147</v>
      </c>
      <c r="O108" s="46">
        <v>0</v>
      </c>
      <c r="P108" s="47">
        <v>0</v>
      </c>
      <c r="Q108" s="46">
        <v>0</v>
      </c>
      <c r="R108" s="47">
        <v>0</v>
      </c>
      <c r="S108" s="46">
        <v>0</v>
      </c>
      <c r="T108" s="47">
        <v>0</v>
      </c>
      <c r="U108" s="46">
        <v>0</v>
      </c>
      <c r="V108" s="47">
        <v>0</v>
      </c>
      <c r="W108" s="46">
        <v>0</v>
      </c>
      <c r="X108" s="47">
        <v>0</v>
      </c>
      <c r="Y108" s="46">
        <v>0</v>
      </c>
      <c r="Z108" s="47">
        <v>0</v>
      </c>
      <c r="AA108" s="48">
        <f t="shared" si="18"/>
        <v>0</v>
      </c>
      <c r="AB108" s="47">
        <f t="shared" si="19"/>
        <v>0</v>
      </c>
    </row>
    <row r="109" spans="1:28" x14ac:dyDescent="0.25">
      <c r="A109" s="54">
        <v>41148</v>
      </c>
      <c r="B109">
        <v>2.08</v>
      </c>
      <c r="C109">
        <v>2</v>
      </c>
      <c r="D109">
        <v>4</v>
      </c>
      <c r="E109">
        <v>0</v>
      </c>
      <c r="F109">
        <v>0</v>
      </c>
      <c r="G109">
        <v>2</v>
      </c>
      <c r="H109">
        <v>4</v>
      </c>
      <c r="J109" s="54">
        <v>41148</v>
      </c>
      <c r="K109">
        <v>2.08</v>
      </c>
      <c r="L109">
        <v>1092</v>
      </c>
      <c r="N109" s="49">
        <v>41148</v>
      </c>
      <c r="O109" s="46">
        <v>0</v>
      </c>
      <c r="P109" s="47">
        <v>0</v>
      </c>
      <c r="Q109" s="46">
        <v>0</v>
      </c>
      <c r="R109" s="47">
        <v>0</v>
      </c>
      <c r="S109" s="46">
        <v>0</v>
      </c>
      <c r="T109" s="47">
        <v>0</v>
      </c>
      <c r="U109" s="46">
        <v>0</v>
      </c>
      <c r="V109" s="47">
        <v>0</v>
      </c>
      <c r="W109" s="46">
        <v>0</v>
      </c>
      <c r="X109" s="47">
        <v>0</v>
      </c>
      <c r="Y109" s="46">
        <v>0</v>
      </c>
      <c r="Z109" s="47">
        <v>0</v>
      </c>
      <c r="AA109" s="48">
        <f t="shared" si="18"/>
        <v>0</v>
      </c>
      <c r="AB109" s="47">
        <f t="shared" si="19"/>
        <v>0</v>
      </c>
    </row>
    <row r="110" spans="1:28" x14ac:dyDescent="0.25">
      <c r="A110" s="54">
        <v>41149</v>
      </c>
      <c r="B110">
        <v>2.37</v>
      </c>
      <c r="C110">
        <v>1</v>
      </c>
      <c r="D110">
        <v>2</v>
      </c>
      <c r="E110">
        <v>0</v>
      </c>
      <c r="F110">
        <v>0</v>
      </c>
      <c r="G110">
        <v>1</v>
      </c>
      <c r="H110">
        <v>2</v>
      </c>
      <c r="J110" s="54">
        <v>41149</v>
      </c>
      <c r="K110">
        <v>2.37</v>
      </c>
      <c r="L110">
        <v>1774</v>
      </c>
      <c r="N110" s="49">
        <v>41149</v>
      </c>
      <c r="O110" s="46">
        <v>0</v>
      </c>
      <c r="P110" s="47">
        <v>0</v>
      </c>
      <c r="Q110" s="46">
        <v>0</v>
      </c>
      <c r="R110" s="47">
        <v>0</v>
      </c>
      <c r="S110" s="46">
        <v>0</v>
      </c>
      <c r="T110" s="47">
        <v>0</v>
      </c>
      <c r="U110" s="46">
        <v>0</v>
      </c>
      <c r="V110" s="47">
        <v>0</v>
      </c>
      <c r="W110" s="46">
        <v>1</v>
      </c>
      <c r="X110" s="47">
        <f t="shared" ref="X110" si="20">W110/(O110+Q110+S110+U110+W110+Y110)</f>
        <v>1</v>
      </c>
      <c r="Y110" s="46">
        <v>0</v>
      </c>
      <c r="Z110" s="47">
        <v>0</v>
      </c>
      <c r="AA110" s="48">
        <f t="shared" si="18"/>
        <v>1</v>
      </c>
      <c r="AB110" s="47">
        <f t="shared" si="19"/>
        <v>1</v>
      </c>
    </row>
    <row r="111" spans="1:28" x14ac:dyDescent="0.25">
      <c r="A111" s="54">
        <v>41150</v>
      </c>
      <c r="B111">
        <v>2.04</v>
      </c>
      <c r="C111">
        <v>13</v>
      </c>
      <c r="D111">
        <v>26</v>
      </c>
      <c r="E111">
        <v>0</v>
      </c>
      <c r="F111">
        <v>0</v>
      </c>
      <c r="G111">
        <v>13</v>
      </c>
      <c r="H111">
        <v>26</v>
      </c>
      <c r="J111" s="54">
        <v>41150</v>
      </c>
      <c r="K111">
        <v>2.04</v>
      </c>
      <c r="L111">
        <v>1407</v>
      </c>
      <c r="N111" s="49">
        <v>41150</v>
      </c>
      <c r="O111" s="46">
        <v>0</v>
      </c>
      <c r="P111" s="47">
        <v>0</v>
      </c>
      <c r="Q111" s="46">
        <v>0</v>
      </c>
      <c r="R111" s="47">
        <v>0</v>
      </c>
      <c r="S111" s="46">
        <v>0</v>
      </c>
      <c r="T111" s="47">
        <v>0</v>
      </c>
      <c r="U111" s="46">
        <v>0</v>
      </c>
      <c r="V111" s="47">
        <v>0</v>
      </c>
      <c r="W111" s="46">
        <v>0</v>
      </c>
      <c r="X111" s="47">
        <v>0</v>
      </c>
      <c r="Y111" s="46">
        <v>0</v>
      </c>
      <c r="Z111" s="47">
        <v>0</v>
      </c>
      <c r="AA111" s="48">
        <f t="shared" si="18"/>
        <v>0</v>
      </c>
      <c r="AB111" s="47">
        <f t="shared" si="19"/>
        <v>0</v>
      </c>
    </row>
    <row r="112" spans="1:28" x14ac:dyDescent="0.25">
      <c r="A112" s="54">
        <v>41151</v>
      </c>
      <c r="B112">
        <v>1.95</v>
      </c>
      <c r="C112">
        <v>6</v>
      </c>
      <c r="D112">
        <v>12</v>
      </c>
      <c r="E112">
        <v>0</v>
      </c>
      <c r="F112">
        <v>0</v>
      </c>
      <c r="G112">
        <v>6</v>
      </c>
      <c r="H112">
        <v>12</v>
      </c>
      <c r="J112" s="54">
        <v>41151</v>
      </c>
      <c r="K112">
        <v>1.95</v>
      </c>
      <c r="L112">
        <v>1094</v>
      </c>
      <c r="N112" s="49">
        <v>41151</v>
      </c>
      <c r="O112" s="46">
        <v>0</v>
      </c>
      <c r="P112" s="47">
        <v>0</v>
      </c>
      <c r="Q112" s="46">
        <v>0</v>
      </c>
      <c r="R112" s="47">
        <v>0</v>
      </c>
      <c r="S112" s="46">
        <v>0</v>
      </c>
      <c r="T112" s="47">
        <v>0</v>
      </c>
      <c r="U112" s="46">
        <v>0</v>
      </c>
      <c r="V112" s="47">
        <v>0</v>
      </c>
      <c r="W112" s="46">
        <v>0</v>
      </c>
      <c r="X112" s="47">
        <v>0</v>
      </c>
      <c r="Y112" s="46">
        <v>0</v>
      </c>
      <c r="Z112" s="47">
        <v>0</v>
      </c>
      <c r="AA112" s="48">
        <f t="shared" si="18"/>
        <v>0</v>
      </c>
      <c r="AB112" s="47">
        <f t="shared" si="18"/>
        <v>0</v>
      </c>
    </row>
    <row r="113" spans="1:28" x14ac:dyDescent="0.25">
      <c r="A113" s="54">
        <v>41152</v>
      </c>
      <c r="B113">
        <v>1.9</v>
      </c>
      <c r="C113">
        <v>3</v>
      </c>
      <c r="D113">
        <v>6</v>
      </c>
      <c r="E113">
        <v>0</v>
      </c>
      <c r="F113">
        <v>0</v>
      </c>
      <c r="G113">
        <v>3</v>
      </c>
      <c r="H113">
        <v>6</v>
      </c>
      <c r="J113" s="54">
        <v>41152</v>
      </c>
      <c r="K113">
        <v>1.9</v>
      </c>
      <c r="L113">
        <v>1090</v>
      </c>
      <c r="N113" s="49">
        <v>41152</v>
      </c>
      <c r="O113" s="46">
        <v>0</v>
      </c>
      <c r="P113" s="47">
        <f>O113/(O113+Q113+S113+U113+W113+Y113)</f>
        <v>0</v>
      </c>
      <c r="Q113" s="46">
        <v>0</v>
      </c>
      <c r="R113" s="47">
        <f>Q113/(O113+Q113+S113+U113+W113+Y113)</f>
        <v>0</v>
      </c>
      <c r="S113" s="46">
        <v>0</v>
      </c>
      <c r="T113" s="47">
        <f>S113/(O113+Q113+S113+U113+W113+Y113)</f>
        <v>0</v>
      </c>
      <c r="U113" s="46">
        <v>1</v>
      </c>
      <c r="V113" s="47">
        <f>U113/(O113+Q113+S113+U113+W113+Y113)</f>
        <v>1</v>
      </c>
      <c r="W113" s="46">
        <v>0</v>
      </c>
      <c r="X113" s="47">
        <f>W113/(O113+Q113+S113+U113+W113+Y113)</f>
        <v>0</v>
      </c>
      <c r="Y113" s="46">
        <v>0</v>
      </c>
      <c r="Z113" s="47">
        <f>Y113/(O113+Q113+S113+U113+W113+Y113)</f>
        <v>0</v>
      </c>
      <c r="AA113" s="48">
        <f t="shared" si="18"/>
        <v>1</v>
      </c>
      <c r="AB113" s="47">
        <f t="shared" si="18"/>
        <v>1</v>
      </c>
    </row>
    <row r="114" spans="1:28" x14ac:dyDescent="0.25">
      <c r="A114" s="54">
        <v>41153</v>
      </c>
      <c r="B114">
        <v>1.7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2</v>
      </c>
      <c r="J114" s="54">
        <v>41153</v>
      </c>
      <c r="K114">
        <v>1.7</v>
      </c>
      <c r="L114">
        <v>1021</v>
      </c>
      <c r="N114" s="49">
        <v>41153</v>
      </c>
      <c r="O114" s="46">
        <v>0</v>
      </c>
      <c r="P114" s="47">
        <v>0</v>
      </c>
      <c r="Q114" s="46">
        <v>0</v>
      </c>
      <c r="R114" s="47">
        <v>0</v>
      </c>
      <c r="S114" s="46">
        <v>0</v>
      </c>
      <c r="T114" s="47">
        <v>0</v>
      </c>
      <c r="U114" s="46">
        <v>0</v>
      </c>
      <c r="V114" s="47">
        <v>0</v>
      </c>
      <c r="W114" s="46">
        <v>0</v>
      </c>
      <c r="X114" s="47">
        <v>0</v>
      </c>
      <c r="Y114" s="46">
        <v>0</v>
      </c>
      <c r="Z114" s="47">
        <v>0</v>
      </c>
      <c r="AA114" s="48">
        <f t="shared" si="18"/>
        <v>0</v>
      </c>
      <c r="AB114" s="47">
        <f t="shared" si="18"/>
        <v>0</v>
      </c>
    </row>
    <row r="115" spans="1:28" x14ac:dyDescent="0.25">
      <c r="A115" s="54">
        <v>41154</v>
      </c>
      <c r="B115">
        <v>1.625</v>
      </c>
      <c r="C115">
        <v>5</v>
      </c>
      <c r="D115">
        <v>10</v>
      </c>
      <c r="E115">
        <v>0</v>
      </c>
      <c r="F115">
        <v>0</v>
      </c>
      <c r="G115">
        <v>5</v>
      </c>
      <c r="H115">
        <v>10</v>
      </c>
      <c r="J115" s="54">
        <v>41154</v>
      </c>
      <c r="K115">
        <v>1.625</v>
      </c>
      <c r="L115">
        <v>866</v>
      </c>
      <c r="N115" s="49">
        <v>41154</v>
      </c>
      <c r="O115" s="46">
        <v>0</v>
      </c>
      <c r="P115" s="47">
        <v>0</v>
      </c>
      <c r="Q115" s="46">
        <v>0</v>
      </c>
      <c r="R115" s="47">
        <v>0</v>
      </c>
      <c r="S115" s="46">
        <v>0</v>
      </c>
      <c r="T115" s="47">
        <v>0</v>
      </c>
      <c r="U115" s="46">
        <v>0</v>
      </c>
      <c r="V115" s="47">
        <v>0</v>
      </c>
      <c r="W115" s="46">
        <v>0</v>
      </c>
      <c r="X115" s="47">
        <v>0</v>
      </c>
      <c r="Y115" s="46">
        <v>0</v>
      </c>
      <c r="Z115" s="47">
        <v>0</v>
      </c>
      <c r="AA115" s="48">
        <f t="shared" si="18"/>
        <v>0</v>
      </c>
      <c r="AB115" s="47">
        <f t="shared" si="18"/>
        <v>0</v>
      </c>
    </row>
    <row r="116" spans="1:28" x14ac:dyDescent="0.25">
      <c r="A116" s="54">
        <v>41155</v>
      </c>
      <c r="B116">
        <v>1.65</v>
      </c>
      <c r="C116">
        <v>4</v>
      </c>
      <c r="D116">
        <v>8</v>
      </c>
      <c r="E116">
        <v>0</v>
      </c>
      <c r="F116">
        <v>0</v>
      </c>
      <c r="G116">
        <v>4</v>
      </c>
      <c r="H116">
        <v>8</v>
      </c>
      <c r="J116" s="54">
        <v>41155</v>
      </c>
      <c r="K116">
        <v>1.65</v>
      </c>
      <c r="L116">
        <v>728</v>
      </c>
      <c r="N116" s="49">
        <v>41155</v>
      </c>
      <c r="O116" s="46">
        <v>0</v>
      </c>
      <c r="P116" s="47">
        <v>0</v>
      </c>
      <c r="Q116" s="46">
        <v>0</v>
      </c>
      <c r="R116" s="47">
        <v>0</v>
      </c>
      <c r="S116" s="46">
        <v>0</v>
      </c>
      <c r="T116" s="47">
        <v>0</v>
      </c>
      <c r="U116" s="46">
        <v>0</v>
      </c>
      <c r="V116" s="47">
        <v>0</v>
      </c>
      <c r="W116" s="46">
        <v>0</v>
      </c>
      <c r="X116" s="47">
        <v>0</v>
      </c>
      <c r="Y116" s="46">
        <v>0</v>
      </c>
      <c r="Z116" s="47">
        <v>0</v>
      </c>
      <c r="AA116" s="48">
        <f t="shared" si="18"/>
        <v>0</v>
      </c>
      <c r="AB116" s="47">
        <f t="shared" si="18"/>
        <v>0</v>
      </c>
    </row>
    <row r="117" spans="1:28" x14ac:dyDescent="0.25">
      <c r="A117" s="54">
        <v>41156</v>
      </c>
      <c r="B117">
        <v>1.78</v>
      </c>
      <c r="C117">
        <v>4</v>
      </c>
      <c r="D117">
        <v>8</v>
      </c>
      <c r="E117">
        <v>0</v>
      </c>
      <c r="F117">
        <v>0</v>
      </c>
      <c r="G117">
        <v>4</v>
      </c>
      <c r="H117">
        <v>8</v>
      </c>
      <c r="J117" s="54">
        <v>41156</v>
      </c>
      <c r="K117">
        <v>1.78</v>
      </c>
      <c r="L117">
        <v>887</v>
      </c>
      <c r="N117" s="49">
        <v>41156</v>
      </c>
      <c r="O117" s="46">
        <v>0</v>
      </c>
      <c r="P117" s="47">
        <v>0</v>
      </c>
      <c r="Q117" s="46">
        <v>0</v>
      </c>
      <c r="R117" s="47">
        <v>0</v>
      </c>
      <c r="S117" s="46">
        <v>0</v>
      </c>
      <c r="T117" s="47">
        <v>0</v>
      </c>
      <c r="U117" s="46">
        <v>0</v>
      </c>
      <c r="V117" s="47">
        <v>0</v>
      </c>
      <c r="W117" s="46">
        <v>0</v>
      </c>
      <c r="X117" s="47">
        <v>0</v>
      </c>
      <c r="Y117" s="46">
        <v>0</v>
      </c>
      <c r="Z117" s="47">
        <v>0</v>
      </c>
      <c r="AA117" s="48">
        <f t="shared" si="18"/>
        <v>0</v>
      </c>
      <c r="AB117" s="47">
        <f t="shared" si="18"/>
        <v>0</v>
      </c>
    </row>
    <row r="118" spans="1:28" x14ac:dyDescent="0.25">
      <c r="A118" s="54">
        <v>41157</v>
      </c>
      <c r="B118">
        <v>1.74</v>
      </c>
      <c r="C118">
        <v>0</v>
      </c>
      <c r="D118">
        <v>0</v>
      </c>
      <c r="E118">
        <v>0</v>
      </c>
      <c r="F118">
        <v>0</v>
      </c>
      <c r="G118">
        <v>0</v>
      </c>
      <c r="J118" s="54">
        <v>41157</v>
      </c>
      <c r="K118">
        <v>1.74</v>
      </c>
      <c r="L118">
        <v>780</v>
      </c>
      <c r="N118" s="49">
        <v>41157</v>
      </c>
      <c r="O118" s="46">
        <v>0</v>
      </c>
      <c r="P118" s="47">
        <v>0</v>
      </c>
      <c r="Q118" s="46">
        <v>0</v>
      </c>
      <c r="R118" s="47">
        <v>0</v>
      </c>
      <c r="S118" s="46">
        <v>0</v>
      </c>
      <c r="T118" s="47">
        <v>0</v>
      </c>
      <c r="U118" s="46">
        <v>0</v>
      </c>
      <c r="V118" s="47">
        <v>0</v>
      </c>
      <c r="W118" s="46">
        <v>0</v>
      </c>
      <c r="X118" s="47">
        <v>0</v>
      </c>
      <c r="Y118" s="46">
        <v>0</v>
      </c>
      <c r="Z118" s="47">
        <v>0</v>
      </c>
      <c r="AA118" s="48">
        <f t="shared" si="18"/>
        <v>0</v>
      </c>
      <c r="AB118" s="47">
        <f t="shared" si="18"/>
        <v>0</v>
      </c>
    </row>
    <row r="119" spans="1:28" x14ac:dyDescent="0.25">
      <c r="A119" s="54">
        <v>41158</v>
      </c>
      <c r="B119">
        <v>1.67</v>
      </c>
      <c r="C119">
        <v>0</v>
      </c>
      <c r="D119">
        <v>0</v>
      </c>
      <c r="E119">
        <v>0</v>
      </c>
      <c r="F119">
        <v>0</v>
      </c>
      <c r="G119">
        <v>0</v>
      </c>
      <c r="J119" s="54">
        <v>41158</v>
      </c>
      <c r="K119">
        <v>1.67</v>
      </c>
      <c r="L119">
        <v>805</v>
      </c>
      <c r="N119" s="49">
        <v>41158</v>
      </c>
      <c r="O119" s="46">
        <v>0</v>
      </c>
      <c r="P119" s="47">
        <v>0</v>
      </c>
      <c r="Q119" s="46">
        <v>0</v>
      </c>
      <c r="R119" s="47">
        <v>0</v>
      </c>
      <c r="S119" s="46">
        <v>0</v>
      </c>
      <c r="T119" s="47">
        <v>0</v>
      </c>
      <c r="U119" s="46">
        <v>0</v>
      </c>
      <c r="V119" s="47">
        <v>0</v>
      </c>
      <c r="W119" s="46">
        <v>0</v>
      </c>
      <c r="X119" s="47">
        <v>0</v>
      </c>
      <c r="Y119" s="46">
        <v>0</v>
      </c>
      <c r="Z119" s="47">
        <v>0</v>
      </c>
      <c r="AA119" s="48">
        <f t="shared" si="18"/>
        <v>0</v>
      </c>
      <c r="AB119" s="47">
        <f t="shared" si="18"/>
        <v>0</v>
      </c>
    </row>
    <row r="120" spans="1:28" x14ac:dyDescent="0.25">
      <c r="A120" s="54">
        <v>41159</v>
      </c>
      <c r="B120">
        <v>1.4</v>
      </c>
      <c r="C120">
        <v>0</v>
      </c>
      <c r="D120">
        <v>0</v>
      </c>
      <c r="E120">
        <v>0</v>
      </c>
      <c r="F120">
        <v>0</v>
      </c>
      <c r="G120">
        <v>0</v>
      </c>
      <c r="J120" s="54">
        <v>41159</v>
      </c>
      <c r="K120">
        <v>1.4</v>
      </c>
      <c r="L120">
        <v>614</v>
      </c>
      <c r="N120" s="49">
        <v>41159</v>
      </c>
      <c r="O120" s="46">
        <v>0</v>
      </c>
      <c r="P120" s="47">
        <v>0</v>
      </c>
      <c r="Q120" s="46">
        <v>0</v>
      </c>
      <c r="R120" s="47">
        <v>0</v>
      </c>
      <c r="S120" s="46">
        <v>0</v>
      </c>
      <c r="T120" s="47">
        <v>0</v>
      </c>
      <c r="U120" s="46">
        <v>0</v>
      </c>
      <c r="V120" s="47">
        <v>0</v>
      </c>
      <c r="W120" s="46">
        <v>0</v>
      </c>
      <c r="X120" s="47">
        <v>0</v>
      </c>
      <c r="Y120" s="46">
        <v>0</v>
      </c>
      <c r="Z120" s="47">
        <v>0</v>
      </c>
      <c r="AA120" s="48">
        <f t="shared" si="18"/>
        <v>0</v>
      </c>
      <c r="AB120" s="47">
        <f t="shared" si="18"/>
        <v>0</v>
      </c>
    </row>
    <row r="121" spans="1:28" x14ac:dyDescent="0.25">
      <c r="A121" s="54">
        <v>41160</v>
      </c>
      <c r="B121">
        <v>1.25</v>
      </c>
      <c r="C121">
        <v>3</v>
      </c>
      <c r="D121">
        <v>6</v>
      </c>
      <c r="E121">
        <v>0</v>
      </c>
      <c r="F121">
        <v>0</v>
      </c>
      <c r="G121">
        <v>3</v>
      </c>
      <c r="H121">
        <v>6</v>
      </c>
      <c r="J121" s="54">
        <v>41160</v>
      </c>
      <c r="K121">
        <v>1.25</v>
      </c>
      <c r="L121">
        <v>525</v>
      </c>
      <c r="N121" s="49">
        <v>41160</v>
      </c>
      <c r="O121" s="46">
        <v>0</v>
      </c>
      <c r="P121" s="47">
        <v>0</v>
      </c>
      <c r="Q121" s="46">
        <v>0</v>
      </c>
      <c r="R121" s="47">
        <v>0</v>
      </c>
      <c r="S121" s="46">
        <v>0</v>
      </c>
      <c r="T121" s="47">
        <v>0</v>
      </c>
      <c r="U121" s="46">
        <v>0</v>
      </c>
      <c r="V121" s="47">
        <v>0</v>
      </c>
      <c r="W121" s="46">
        <v>0</v>
      </c>
      <c r="X121" s="47">
        <v>0</v>
      </c>
      <c r="Y121" s="46">
        <v>0</v>
      </c>
      <c r="Z121" s="47">
        <v>0</v>
      </c>
      <c r="AA121" s="48">
        <f t="shared" ref="AA121:AB124" si="21">SUM(O121+Q121+S121+U121+W121+Y121)</f>
        <v>0</v>
      </c>
      <c r="AB121" s="47">
        <f t="shared" si="21"/>
        <v>0</v>
      </c>
    </row>
    <row r="122" spans="1:28" x14ac:dyDescent="0.25">
      <c r="A122" s="54">
        <v>41161</v>
      </c>
      <c r="B122">
        <v>1.175</v>
      </c>
      <c r="C122">
        <v>2</v>
      </c>
      <c r="D122">
        <v>4</v>
      </c>
      <c r="E122">
        <v>0</v>
      </c>
      <c r="F122">
        <v>0</v>
      </c>
      <c r="G122">
        <v>2</v>
      </c>
      <c r="H122">
        <v>4</v>
      </c>
      <c r="J122" s="54">
        <v>41161</v>
      </c>
      <c r="K122">
        <v>1.175</v>
      </c>
      <c r="L122">
        <v>463</v>
      </c>
      <c r="N122" s="49">
        <v>41161</v>
      </c>
      <c r="O122" s="46">
        <v>0</v>
      </c>
      <c r="P122" s="47">
        <v>0</v>
      </c>
      <c r="Q122" s="46">
        <v>0</v>
      </c>
      <c r="R122" s="47">
        <v>0</v>
      </c>
      <c r="S122" s="46">
        <v>0</v>
      </c>
      <c r="T122" s="47">
        <v>0</v>
      </c>
      <c r="U122" s="46">
        <v>0</v>
      </c>
      <c r="V122" s="47">
        <v>0</v>
      </c>
      <c r="W122" s="46">
        <v>0</v>
      </c>
      <c r="X122" s="47">
        <v>0</v>
      </c>
      <c r="Y122" s="46">
        <v>0</v>
      </c>
      <c r="Z122" s="47">
        <v>0</v>
      </c>
      <c r="AA122" s="48">
        <f t="shared" si="21"/>
        <v>0</v>
      </c>
      <c r="AB122" s="47">
        <f t="shared" si="21"/>
        <v>0</v>
      </c>
    </row>
    <row r="123" spans="1:28" x14ac:dyDescent="0.25">
      <c r="A123" s="54">
        <v>41162</v>
      </c>
      <c r="B123">
        <v>1.1000000000000001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J123" s="54">
        <v>41162</v>
      </c>
      <c r="K123">
        <v>1.1000000000000001</v>
      </c>
      <c r="L123">
        <v>419</v>
      </c>
      <c r="N123" s="49">
        <v>41162</v>
      </c>
      <c r="O123" s="46">
        <v>0</v>
      </c>
      <c r="P123" s="47">
        <v>0</v>
      </c>
      <c r="Q123" s="46">
        <v>0</v>
      </c>
      <c r="R123" s="47">
        <v>0</v>
      </c>
      <c r="S123" s="46">
        <v>0</v>
      </c>
      <c r="T123" s="47">
        <v>0</v>
      </c>
      <c r="U123" s="46">
        <v>0</v>
      </c>
      <c r="V123" s="47">
        <v>0</v>
      </c>
      <c r="W123" s="46">
        <v>0</v>
      </c>
      <c r="X123" s="47">
        <v>0</v>
      </c>
      <c r="Y123" s="46">
        <v>0</v>
      </c>
      <c r="Z123" s="47">
        <v>0</v>
      </c>
      <c r="AA123" s="48">
        <f t="shared" si="21"/>
        <v>0</v>
      </c>
      <c r="AB123" s="47">
        <f t="shared" si="21"/>
        <v>0</v>
      </c>
    </row>
    <row r="124" spans="1:28" x14ac:dyDescent="0.25">
      <c r="A124" s="54">
        <v>41163</v>
      </c>
      <c r="B124">
        <v>1.03</v>
      </c>
      <c r="C124">
        <v>4</v>
      </c>
      <c r="D124">
        <v>8</v>
      </c>
      <c r="E124">
        <v>0</v>
      </c>
      <c r="F124">
        <v>0</v>
      </c>
      <c r="G124">
        <v>4</v>
      </c>
      <c r="H124">
        <v>8</v>
      </c>
      <c r="J124" s="54">
        <v>41163</v>
      </c>
      <c r="K124">
        <v>1.03</v>
      </c>
      <c r="L124">
        <v>391</v>
      </c>
      <c r="N124" s="49">
        <v>41163</v>
      </c>
      <c r="O124" s="46">
        <v>0</v>
      </c>
      <c r="P124" s="47">
        <v>0</v>
      </c>
      <c r="Q124" s="46">
        <v>0</v>
      </c>
      <c r="R124" s="47">
        <v>0</v>
      </c>
      <c r="S124" s="46">
        <v>0</v>
      </c>
      <c r="T124" s="47">
        <v>0</v>
      </c>
      <c r="U124" s="46">
        <v>0</v>
      </c>
      <c r="V124" s="47">
        <v>0</v>
      </c>
      <c r="W124" s="46">
        <v>0</v>
      </c>
      <c r="X124" s="47">
        <v>0</v>
      </c>
      <c r="Y124" s="46">
        <v>0</v>
      </c>
      <c r="Z124" s="47">
        <v>0</v>
      </c>
      <c r="AA124" s="48">
        <f t="shared" si="21"/>
        <v>0</v>
      </c>
      <c r="AB124" s="47">
        <f t="shared" si="21"/>
        <v>0</v>
      </c>
    </row>
    <row r="125" spans="1:28" x14ac:dyDescent="0.25">
      <c r="A125" s="54">
        <v>41164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J125" s="54">
        <v>41164</v>
      </c>
      <c r="K125">
        <v>1</v>
      </c>
      <c r="L125">
        <v>372</v>
      </c>
      <c r="N125" s="49">
        <v>41164</v>
      </c>
      <c r="O125" s="46">
        <v>0</v>
      </c>
      <c r="P125" s="47">
        <v>0</v>
      </c>
      <c r="Q125" s="46">
        <v>0</v>
      </c>
      <c r="R125" s="47">
        <v>0</v>
      </c>
      <c r="S125" s="46">
        <v>0</v>
      </c>
      <c r="T125" s="47">
        <v>0</v>
      </c>
      <c r="U125" s="46">
        <v>0</v>
      </c>
      <c r="V125" s="47">
        <v>0</v>
      </c>
      <c r="W125" s="46">
        <v>0</v>
      </c>
      <c r="X125" s="47">
        <v>0</v>
      </c>
      <c r="Y125" s="46">
        <v>0</v>
      </c>
      <c r="Z125" s="47">
        <v>0</v>
      </c>
      <c r="AA125" s="48">
        <f t="shared" ref="AA125:AA128" si="22">SUM(O125+Q125+S125+U125+W125+Y125)</f>
        <v>0</v>
      </c>
      <c r="AB125" s="47">
        <f t="shared" ref="AB125:AB128" si="23">SUM(P125+R125+T125+V125+X125+Z125)</f>
        <v>0</v>
      </c>
    </row>
    <row r="126" spans="1:28" x14ac:dyDescent="0.25">
      <c r="A126" s="54">
        <v>41165</v>
      </c>
      <c r="B126">
        <v>0.97</v>
      </c>
      <c r="C126">
        <v>3</v>
      </c>
      <c r="D126">
        <v>6</v>
      </c>
      <c r="E126">
        <v>0</v>
      </c>
      <c r="F126">
        <v>0</v>
      </c>
      <c r="G126">
        <v>3</v>
      </c>
      <c r="H126">
        <v>6</v>
      </c>
      <c r="J126" s="54">
        <v>41165</v>
      </c>
      <c r="K126">
        <v>0.97</v>
      </c>
      <c r="L126">
        <v>368</v>
      </c>
      <c r="N126" s="49">
        <v>41165</v>
      </c>
      <c r="O126" s="46">
        <v>0</v>
      </c>
      <c r="P126" s="47">
        <v>0</v>
      </c>
      <c r="Q126" s="46">
        <v>0</v>
      </c>
      <c r="R126" s="47">
        <v>0</v>
      </c>
      <c r="S126" s="46">
        <v>0</v>
      </c>
      <c r="T126" s="47">
        <v>0</v>
      </c>
      <c r="U126" s="46">
        <v>0</v>
      </c>
      <c r="V126" s="47">
        <v>0</v>
      </c>
      <c r="W126" s="46">
        <v>0</v>
      </c>
      <c r="X126" s="47">
        <v>0</v>
      </c>
      <c r="Y126" s="46">
        <v>0</v>
      </c>
      <c r="Z126" s="47">
        <v>0</v>
      </c>
      <c r="AA126" s="48">
        <f t="shared" si="22"/>
        <v>0</v>
      </c>
      <c r="AB126" s="47">
        <f t="shared" si="23"/>
        <v>0</v>
      </c>
    </row>
    <row r="127" spans="1:28" x14ac:dyDescent="0.25">
      <c r="A127" s="54">
        <v>41166</v>
      </c>
      <c r="B127">
        <v>0.95</v>
      </c>
      <c r="C127">
        <v>2</v>
      </c>
      <c r="D127">
        <v>4</v>
      </c>
      <c r="E127">
        <v>0</v>
      </c>
      <c r="F127">
        <v>0</v>
      </c>
      <c r="G127">
        <v>2</v>
      </c>
      <c r="H127">
        <v>4</v>
      </c>
      <c r="J127" s="54">
        <v>41166</v>
      </c>
      <c r="K127">
        <v>0.95</v>
      </c>
      <c r="L127">
        <v>357</v>
      </c>
      <c r="N127" s="49">
        <v>41166</v>
      </c>
      <c r="O127" s="46">
        <v>0</v>
      </c>
      <c r="P127" s="47">
        <v>0</v>
      </c>
      <c r="Q127" s="46">
        <v>0</v>
      </c>
      <c r="R127" s="47">
        <v>0</v>
      </c>
      <c r="S127" s="46">
        <v>0</v>
      </c>
      <c r="T127" s="47">
        <v>0</v>
      </c>
      <c r="U127" s="46">
        <v>0</v>
      </c>
      <c r="V127" s="47">
        <v>0</v>
      </c>
      <c r="W127" s="46">
        <v>0</v>
      </c>
      <c r="X127" s="47">
        <v>0</v>
      </c>
      <c r="Y127" s="46">
        <v>0</v>
      </c>
      <c r="Z127" s="47">
        <v>0</v>
      </c>
      <c r="AA127" s="48">
        <f t="shared" si="22"/>
        <v>0</v>
      </c>
      <c r="AB127" s="47">
        <f t="shared" si="23"/>
        <v>0</v>
      </c>
    </row>
    <row r="128" spans="1:28" x14ac:dyDescent="0.25">
      <c r="A128" s="54">
        <v>41167</v>
      </c>
      <c r="C128">
        <v>0</v>
      </c>
      <c r="D128">
        <v>0</v>
      </c>
      <c r="E128">
        <v>0</v>
      </c>
      <c r="F128">
        <v>0</v>
      </c>
      <c r="G128">
        <v>0</v>
      </c>
      <c r="H128" s="3">
        <v>0</v>
      </c>
      <c r="L128">
        <v>367</v>
      </c>
      <c r="N128" s="49">
        <v>41167</v>
      </c>
      <c r="O128" s="46">
        <v>0</v>
      </c>
      <c r="P128" s="47">
        <v>0</v>
      </c>
      <c r="Q128" s="46">
        <v>0</v>
      </c>
      <c r="R128" s="47">
        <v>0</v>
      </c>
      <c r="S128" s="46">
        <v>0</v>
      </c>
      <c r="T128" s="47">
        <v>0</v>
      </c>
      <c r="U128" s="46">
        <v>0</v>
      </c>
      <c r="V128" s="47">
        <v>0</v>
      </c>
      <c r="W128" s="46">
        <v>0</v>
      </c>
      <c r="X128" s="47">
        <v>0</v>
      </c>
      <c r="Y128" s="46">
        <v>0</v>
      </c>
      <c r="Z128" s="47">
        <v>0</v>
      </c>
      <c r="AA128" s="48">
        <f t="shared" si="22"/>
        <v>0</v>
      </c>
      <c r="AB128" s="47">
        <f t="shared" si="23"/>
        <v>0</v>
      </c>
    </row>
    <row r="129" spans="8:27" x14ac:dyDescent="0.25">
      <c r="H129" s="126">
        <f>SUM(H4:H128)</f>
        <v>3230</v>
      </c>
      <c r="L129">
        <v>760</v>
      </c>
      <c r="O129">
        <f>SUM(O34:O128)</f>
        <v>26</v>
      </c>
      <c r="Q129">
        <f t="shared" ref="Q129:AA129" si="24">SUM(Q34:Q128)</f>
        <v>83</v>
      </c>
      <c r="S129">
        <f t="shared" si="24"/>
        <v>39</v>
      </c>
      <c r="U129">
        <f t="shared" si="24"/>
        <v>12</v>
      </c>
      <c r="W129">
        <f t="shared" si="24"/>
        <v>8</v>
      </c>
      <c r="Y129">
        <f t="shared" si="24"/>
        <v>5</v>
      </c>
      <c r="AA129">
        <f t="shared" si="24"/>
        <v>173</v>
      </c>
    </row>
    <row r="130" spans="8:27" x14ac:dyDescent="0.25">
      <c r="L130">
        <v>1872</v>
      </c>
    </row>
    <row r="131" spans="8:27" x14ac:dyDescent="0.25">
      <c r="L131">
        <v>1173</v>
      </c>
    </row>
    <row r="132" spans="8:27" x14ac:dyDescent="0.25">
      <c r="L132">
        <v>974</v>
      </c>
    </row>
    <row r="133" spans="8:27" x14ac:dyDescent="0.25">
      <c r="L133">
        <v>1778</v>
      </c>
    </row>
    <row r="134" spans="8:27" x14ac:dyDescent="0.25">
      <c r="L134">
        <v>3348</v>
      </c>
    </row>
    <row r="135" spans="8:27" x14ac:dyDescent="0.25">
      <c r="L135">
        <v>3811</v>
      </c>
    </row>
    <row r="136" spans="8:27" x14ac:dyDescent="0.25">
      <c r="L136">
        <v>4024</v>
      </c>
    </row>
    <row r="137" spans="8:27" x14ac:dyDescent="0.25">
      <c r="L137">
        <v>4202</v>
      </c>
    </row>
    <row r="138" spans="8:27" x14ac:dyDescent="0.25">
      <c r="L138">
        <v>3055</v>
      </c>
    </row>
    <row r="139" spans="8:27" x14ac:dyDescent="0.25">
      <c r="L139">
        <v>2292</v>
      </c>
    </row>
    <row r="140" spans="8:27" x14ac:dyDescent="0.25">
      <c r="L140">
        <v>1849</v>
      </c>
    </row>
    <row r="141" spans="8:27" x14ac:dyDescent="0.25">
      <c r="L141">
        <v>1507</v>
      </c>
    </row>
    <row r="142" spans="8:27" x14ac:dyDescent="0.25">
      <c r="L142">
        <v>1318</v>
      </c>
    </row>
  </sheetData>
  <mergeCells count="15">
    <mergeCell ref="O1:AB1"/>
    <mergeCell ref="AA3:AA4"/>
    <mergeCell ref="AB3:AB4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J2:L2"/>
    <mergeCell ref="C1:H1"/>
    <mergeCell ref="K1:L1"/>
  </mergeCells>
  <conditionalFormatting sqref="H3:H128">
    <cfRule type="cellIs" dxfId="12" priority="1" operator="equal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48"/>
  <sheetViews>
    <sheetView zoomScale="80" zoomScaleNormal="80" workbookViewId="0">
      <selection activeCell="D2" sqref="D2"/>
    </sheetView>
  </sheetViews>
  <sheetFormatPr defaultRowHeight="15" x14ac:dyDescent="0.25"/>
  <cols>
    <col min="1" max="1" width="13.140625" customWidth="1"/>
    <col min="2" max="2" width="22.42578125" bestFit="1" customWidth="1"/>
    <col min="9" max="9" width="20.140625" bestFit="1" customWidth="1"/>
    <col min="21" max="21" width="22.28515625" bestFit="1" customWidth="1"/>
    <col min="22" max="22" width="18" bestFit="1" customWidth="1"/>
    <col min="23" max="23" width="17.5703125" bestFit="1" customWidth="1"/>
    <col min="24" max="27" width="17.5703125" customWidth="1"/>
    <col min="28" max="28" width="19" bestFit="1" customWidth="1"/>
    <col min="29" max="29" width="19" customWidth="1"/>
    <col min="37" max="37" width="19.28515625" style="101" bestFit="1" customWidth="1"/>
    <col min="38" max="38" width="18.85546875" style="101" bestFit="1" customWidth="1"/>
    <col min="39" max="39" width="19.28515625" style="101" bestFit="1" customWidth="1"/>
    <col min="40" max="40" width="18.85546875" style="101" bestFit="1" customWidth="1"/>
    <col min="41" max="42" width="9.140625" style="101"/>
  </cols>
  <sheetData>
    <row r="1" spans="1:42" x14ac:dyDescent="0.25">
      <c r="V1" s="145" t="s">
        <v>111</v>
      </c>
      <c r="W1" s="145"/>
      <c r="X1" s="145" t="s">
        <v>112</v>
      </c>
      <c r="Y1" s="145"/>
      <c r="Z1" s="101" t="s">
        <v>115</v>
      </c>
      <c r="AA1" s="35"/>
      <c r="AK1" s="145" t="s">
        <v>111</v>
      </c>
      <c r="AL1" s="145"/>
      <c r="AM1" s="145" t="s">
        <v>112</v>
      </c>
      <c r="AN1" s="145"/>
      <c r="AO1" s="101" t="s">
        <v>115</v>
      </c>
    </row>
    <row r="2" spans="1:42" x14ac:dyDescent="0.25">
      <c r="A2" t="s">
        <v>97</v>
      </c>
      <c r="U2" s="1" t="s">
        <v>91</v>
      </c>
      <c r="V2" s="1" t="s">
        <v>109</v>
      </c>
      <c r="W2" s="1" t="s">
        <v>110</v>
      </c>
      <c r="X2" s="1" t="s">
        <v>109</v>
      </c>
      <c r="Y2" s="1" t="s">
        <v>110</v>
      </c>
      <c r="Z2" s="1" t="s">
        <v>109</v>
      </c>
      <c r="AA2" s="1" t="s">
        <v>110</v>
      </c>
      <c r="AK2" s="101" t="s">
        <v>98</v>
      </c>
      <c r="AL2" s="101" t="s">
        <v>99</v>
      </c>
      <c r="AM2" s="101" t="s">
        <v>98</v>
      </c>
      <c r="AN2" s="101" t="s">
        <v>99</v>
      </c>
      <c r="AO2" s="101" t="s">
        <v>98</v>
      </c>
      <c r="AP2" s="101" t="s">
        <v>99</v>
      </c>
    </row>
    <row r="3" spans="1:42" x14ac:dyDescent="0.25">
      <c r="A3" s="9" t="s">
        <v>94</v>
      </c>
      <c r="B3" t="s">
        <v>63</v>
      </c>
      <c r="Q3" s="9" t="s">
        <v>94</v>
      </c>
      <c r="R3" t="s">
        <v>63</v>
      </c>
      <c r="U3">
        <v>1</v>
      </c>
      <c r="V3" s="114">
        <v>309</v>
      </c>
      <c r="W3" s="114">
        <v>269</v>
      </c>
      <c r="X3" s="114">
        <v>26</v>
      </c>
      <c r="Y3" s="114">
        <v>29</v>
      </c>
      <c r="Z3" s="114">
        <v>14</v>
      </c>
      <c r="AA3" s="114">
        <v>12</v>
      </c>
      <c r="AK3" s="101">
        <v>0.96083333337446675</v>
      </c>
      <c r="AL3" s="101">
        <v>4.7558333332417533</v>
      </c>
      <c r="AM3" s="101">
        <v>3.1311111110262573</v>
      </c>
      <c r="AN3" s="101">
        <v>2.7188888890086673</v>
      </c>
      <c r="AO3" s="101">
        <v>3.1311111110262573</v>
      </c>
      <c r="AP3" s="101">
        <v>2.7188888890086673</v>
      </c>
    </row>
    <row r="4" spans="1:42" x14ac:dyDescent="0.25">
      <c r="A4" s="94">
        <v>0</v>
      </c>
      <c r="B4" s="11">
        <v>144</v>
      </c>
      <c r="E4" s="94">
        <v>0</v>
      </c>
      <c r="F4" s="11">
        <v>144</v>
      </c>
      <c r="Q4" s="94">
        <v>0</v>
      </c>
      <c r="R4" s="11">
        <v>144</v>
      </c>
      <c r="U4">
        <v>2</v>
      </c>
      <c r="V4" s="114">
        <v>306</v>
      </c>
      <c r="W4" s="114">
        <v>254</v>
      </c>
      <c r="X4" s="114">
        <v>31</v>
      </c>
      <c r="Y4" s="114">
        <v>27</v>
      </c>
      <c r="Z4" s="114">
        <v>14</v>
      </c>
      <c r="AA4" s="114">
        <v>16</v>
      </c>
      <c r="AK4" s="101">
        <v>4.3986111111589707</v>
      </c>
      <c r="AL4" s="101">
        <v>2.8513888888992369</v>
      </c>
      <c r="AM4" s="101">
        <v>1.7363888889667578</v>
      </c>
      <c r="AN4" s="101">
        <v>4.1136111110681668</v>
      </c>
      <c r="AO4" s="101">
        <v>1.7363888889667578</v>
      </c>
      <c r="AP4" s="101">
        <v>4.1136111110681668</v>
      </c>
    </row>
    <row r="5" spans="1:42" x14ac:dyDescent="0.25">
      <c r="A5" s="94">
        <v>1</v>
      </c>
      <c r="B5" s="11">
        <v>133</v>
      </c>
      <c r="E5" s="94">
        <v>1</v>
      </c>
      <c r="F5" s="11">
        <v>133</v>
      </c>
      <c r="Q5" s="94">
        <v>1</v>
      </c>
      <c r="R5" s="11">
        <v>133</v>
      </c>
      <c r="U5">
        <v>3</v>
      </c>
      <c r="V5" s="114">
        <v>246</v>
      </c>
      <c r="W5" s="114">
        <v>217</v>
      </c>
      <c r="X5" s="114">
        <v>24</v>
      </c>
      <c r="Y5" s="114">
        <v>21</v>
      </c>
      <c r="Z5" s="114">
        <v>12</v>
      </c>
      <c r="AA5" s="114">
        <v>13</v>
      </c>
      <c r="AK5" s="101">
        <v>5.2905555556062609</v>
      </c>
      <c r="AL5" s="101">
        <v>0.94277777778916061</v>
      </c>
      <c r="AM5" s="101">
        <v>1.594166666676756</v>
      </c>
      <c r="AN5" s="101">
        <v>4.2558333333581686</v>
      </c>
      <c r="AO5" s="101">
        <v>1.594166666676756</v>
      </c>
      <c r="AP5" s="101">
        <v>4.2558333333581686</v>
      </c>
    </row>
    <row r="6" spans="1:42" x14ac:dyDescent="0.25">
      <c r="A6" s="94">
        <v>2</v>
      </c>
      <c r="B6" s="11">
        <v>113</v>
      </c>
      <c r="E6" s="94">
        <v>2</v>
      </c>
      <c r="F6" s="11">
        <v>113</v>
      </c>
      <c r="Q6" s="94">
        <v>2</v>
      </c>
      <c r="R6" s="11">
        <v>113</v>
      </c>
      <c r="U6">
        <v>4</v>
      </c>
      <c r="V6" s="114">
        <v>239</v>
      </c>
      <c r="W6" s="114">
        <v>239</v>
      </c>
      <c r="X6" s="114">
        <v>21</v>
      </c>
      <c r="Y6" s="114">
        <v>22</v>
      </c>
      <c r="Z6" s="114">
        <v>13</v>
      </c>
      <c r="AA6" s="114">
        <v>9</v>
      </c>
      <c r="AK6" s="101">
        <v>1.5369444443495013</v>
      </c>
      <c r="AL6" s="101">
        <v>4.2797222222434357</v>
      </c>
      <c r="AM6" s="101">
        <v>0.65805555554106832</v>
      </c>
      <c r="AN6" s="101">
        <v>5.1919444444938563</v>
      </c>
      <c r="AO6" s="101">
        <v>0.65805555554106832</v>
      </c>
      <c r="AP6" s="101">
        <v>5.1919444444938563</v>
      </c>
    </row>
    <row r="7" spans="1:42" x14ac:dyDescent="0.25">
      <c r="A7" s="94">
        <v>3</v>
      </c>
      <c r="B7" s="11">
        <v>78</v>
      </c>
      <c r="E7" s="94">
        <v>3</v>
      </c>
      <c r="F7" s="11">
        <v>78</v>
      </c>
      <c r="Q7" s="94">
        <v>3</v>
      </c>
      <c r="R7" s="11">
        <v>78</v>
      </c>
      <c r="U7">
        <v>5</v>
      </c>
      <c r="V7" s="114">
        <v>238</v>
      </c>
      <c r="W7" s="114">
        <v>282</v>
      </c>
      <c r="X7" s="114">
        <v>30</v>
      </c>
      <c r="Y7" s="114">
        <v>31</v>
      </c>
      <c r="Z7" s="114">
        <v>17</v>
      </c>
      <c r="AA7" s="114">
        <v>13</v>
      </c>
      <c r="AK7" s="101">
        <v>3.5166666666045785</v>
      </c>
      <c r="AL7" s="101">
        <v>2.7333333333372138</v>
      </c>
      <c r="AM7" s="101">
        <v>0.17333333333954215</v>
      </c>
      <c r="AN7" s="101">
        <v>5.6766666666953824</v>
      </c>
      <c r="AO7" s="101">
        <v>0.17333333333954215</v>
      </c>
      <c r="AP7" s="101">
        <v>5.6766666666953824</v>
      </c>
    </row>
    <row r="8" spans="1:42" x14ac:dyDescent="0.25">
      <c r="A8" s="94">
        <v>4</v>
      </c>
      <c r="B8" s="11">
        <v>62</v>
      </c>
      <c r="E8" s="94">
        <v>4</v>
      </c>
      <c r="F8" s="11">
        <v>62</v>
      </c>
      <c r="Q8" s="94">
        <v>4</v>
      </c>
      <c r="R8" s="11">
        <v>62</v>
      </c>
      <c r="U8">
        <v>6</v>
      </c>
      <c r="V8" s="114">
        <v>243</v>
      </c>
      <c r="W8" s="114">
        <v>331</v>
      </c>
      <c r="X8" s="114">
        <v>22</v>
      </c>
      <c r="Y8" s="114">
        <v>25</v>
      </c>
      <c r="Z8" s="114">
        <v>10</v>
      </c>
      <c r="AA8" s="114">
        <v>14</v>
      </c>
      <c r="AK8" s="101">
        <v>2.0933333333814517</v>
      </c>
      <c r="AL8" s="101">
        <v>4.3733333332347684</v>
      </c>
      <c r="AM8" s="101">
        <v>0.40000000008149073</v>
      </c>
      <c r="AN8" s="101">
        <v>6.2500000001164153</v>
      </c>
      <c r="AO8" s="101">
        <v>0.40000000008149073</v>
      </c>
      <c r="AP8" s="101">
        <v>6.2500000001164153</v>
      </c>
    </row>
    <row r="9" spans="1:42" x14ac:dyDescent="0.25">
      <c r="A9" s="94">
        <v>5</v>
      </c>
      <c r="B9" s="11">
        <v>85</v>
      </c>
      <c r="E9" s="94">
        <v>5</v>
      </c>
      <c r="F9" s="11">
        <v>85</v>
      </c>
      <c r="Q9" s="94">
        <v>5</v>
      </c>
      <c r="R9" s="11">
        <v>85</v>
      </c>
      <c r="U9">
        <v>7</v>
      </c>
      <c r="V9" s="114">
        <v>65</v>
      </c>
      <c r="W9" s="114">
        <v>54</v>
      </c>
      <c r="X9" s="114">
        <v>6</v>
      </c>
      <c r="Y9" s="114">
        <v>5</v>
      </c>
      <c r="Z9" s="114">
        <v>1</v>
      </c>
      <c r="AA9" s="114">
        <v>4</v>
      </c>
      <c r="AK9" s="101">
        <v>2.1033333334489726</v>
      </c>
      <c r="AL9" s="101">
        <v>4.3633333331672475</v>
      </c>
      <c r="AM9" s="101">
        <v>0.84888888895511627</v>
      </c>
      <c r="AN9" s="101">
        <v>6.4177777776494622</v>
      </c>
      <c r="AO9" s="101">
        <v>0.84888888895511627</v>
      </c>
      <c r="AP9" s="101">
        <v>6.4177777776494622</v>
      </c>
    </row>
    <row r="10" spans="1:42" x14ac:dyDescent="0.25">
      <c r="A10" s="94">
        <v>6</v>
      </c>
      <c r="B10" s="11">
        <v>73</v>
      </c>
      <c r="E10" s="94">
        <v>6</v>
      </c>
      <c r="F10" s="11">
        <v>73</v>
      </c>
      <c r="Q10" s="94">
        <v>6</v>
      </c>
      <c r="R10" s="11">
        <v>73</v>
      </c>
      <c r="U10">
        <v>8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K10" s="101">
        <v>0.90472222224343568</v>
      </c>
      <c r="AL10" s="101">
        <v>5.7286111112334765</v>
      </c>
      <c r="AM10" s="101">
        <v>0.89249999995809048</v>
      </c>
      <c r="AN10" s="101">
        <v>6.374166666646488</v>
      </c>
      <c r="AO10" s="101">
        <v>0.89249999995809048</v>
      </c>
      <c r="AP10" s="101">
        <v>6.374166666646488</v>
      </c>
    </row>
    <row r="11" spans="1:42" x14ac:dyDescent="0.25">
      <c r="A11" s="94">
        <v>7</v>
      </c>
      <c r="B11" s="11">
        <v>65</v>
      </c>
      <c r="E11" s="94">
        <v>7</v>
      </c>
      <c r="F11" s="11">
        <v>65</v>
      </c>
      <c r="Q11" s="94">
        <v>7</v>
      </c>
      <c r="R11" s="11">
        <v>65</v>
      </c>
      <c r="U11">
        <v>9</v>
      </c>
      <c r="V11" s="114">
        <v>0</v>
      </c>
      <c r="W11" s="114">
        <v>0</v>
      </c>
      <c r="X11" s="114">
        <v>0</v>
      </c>
      <c r="Y11" s="114">
        <v>0</v>
      </c>
      <c r="Z11" s="114">
        <v>0</v>
      </c>
      <c r="AA11" s="114">
        <v>0</v>
      </c>
      <c r="AK11" s="101">
        <v>2.0549999999930151</v>
      </c>
      <c r="AL11" s="101">
        <v>4.0949999999720603</v>
      </c>
      <c r="AM11" s="101">
        <v>1.9705555555410683</v>
      </c>
      <c r="AN11" s="101">
        <v>5.2961111110635102</v>
      </c>
      <c r="AO11" s="101">
        <v>1.9705555555410683</v>
      </c>
      <c r="AP11" s="101">
        <v>5.2961111110635102</v>
      </c>
    </row>
    <row r="12" spans="1:42" x14ac:dyDescent="0.25">
      <c r="A12" s="94">
        <v>8</v>
      </c>
      <c r="B12" s="11">
        <v>77</v>
      </c>
      <c r="E12" s="94">
        <v>8</v>
      </c>
      <c r="F12" s="11">
        <v>77</v>
      </c>
      <c r="Q12" s="94">
        <v>8</v>
      </c>
      <c r="R12" s="11">
        <v>77</v>
      </c>
      <c r="U12">
        <v>10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K12" s="101">
        <v>4.2777777824085206E-2</v>
      </c>
      <c r="AL12" s="101">
        <v>6.1927777777891606</v>
      </c>
      <c r="AM12" s="101">
        <v>3.0466666667489335</v>
      </c>
      <c r="AN12" s="101">
        <v>4.219999999855645</v>
      </c>
      <c r="AO12" s="101">
        <v>3.0466666667489335</v>
      </c>
      <c r="AP12" s="101">
        <v>4.219999999855645</v>
      </c>
    </row>
    <row r="13" spans="1:42" x14ac:dyDescent="0.25">
      <c r="A13" s="94">
        <v>9</v>
      </c>
      <c r="B13" s="11">
        <v>74</v>
      </c>
      <c r="E13" s="94">
        <v>9</v>
      </c>
      <c r="F13" s="11">
        <v>74</v>
      </c>
      <c r="Q13" s="94">
        <v>9</v>
      </c>
      <c r="R13" s="11">
        <v>74</v>
      </c>
      <c r="U13">
        <v>11</v>
      </c>
      <c r="V13" s="114"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0</v>
      </c>
      <c r="AK13" s="101">
        <v>0.51166666665812954</v>
      </c>
      <c r="AL13" s="101">
        <v>6.371666666760575</v>
      </c>
      <c r="AM13" s="101">
        <v>5.2555555556318723</v>
      </c>
      <c r="AN13" s="101">
        <v>0.54444444441469386</v>
      </c>
      <c r="AO13" s="101">
        <v>5.2555555556318723</v>
      </c>
      <c r="AP13" s="101">
        <v>0.54444444441469386</v>
      </c>
    </row>
    <row r="14" spans="1:42" x14ac:dyDescent="0.25">
      <c r="A14" s="94">
        <v>10</v>
      </c>
      <c r="B14" s="11">
        <v>66</v>
      </c>
      <c r="E14" s="94">
        <v>10</v>
      </c>
      <c r="F14" s="11">
        <v>66</v>
      </c>
      <c r="Q14" s="94">
        <v>10</v>
      </c>
      <c r="R14" s="11">
        <v>66</v>
      </c>
      <c r="U14">
        <v>12</v>
      </c>
      <c r="V14" s="114">
        <v>0</v>
      </c>
      <c r="W14" s="114">
        <v>0</v>
      </c>
      <c r="X14" s="114">
        <v>0</v>
      </c>
      <c r="Y14" s="114">
        <v>0</v>
      </c>
      <c r="Z14" s="114">
        <v>0</v>
      </c>
      <c r="AA14" s="114">
        <v>0</v>
      </c>
      <c r="AK14" s="101">
        <v>1.4261111111263745</v>
      </c>
      <c r="AL14" s="101">
        <v>4.4905555554432794</v>
      </c>
      <c r="AM14" s="101">
        <v>4.7400000000488944</v>
      </c>
      <c r="AN14" s="101">
        <v>1.0599999999976717</v>
      </c>
      <c r="AO14" s="101">
        <v>4.7400000000488944</v>
      </c>
      <c r="AP14" s="101">
        <v>1.0599999999976717</v>
      </c>
    </row>
    <row r="15" spans="1:42" x14ac:dyDescent="0.25">
      <c r="A15" s="94">
        <v>11</v>
      </c>
      <c r="B15" s="11">
        <v>97</v>
      </c>
      <c r="E15" s="94">
        <v>11</v>
      </c>
      <c r="F15" s="11">
        <v>97</v>
      </c>
      <c r="Q15" s="94">
        <v>11</v>
      </c>
      <c r="R15" s="11">
        <v>97</v>
      </c>
      <c r="U15">
        <v>13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K15" s="101">
        <v>3.7713888889993541</v>
      </c>
      <c r="AL15" s="101">
        <v>1.9786111110588536</v>
      </c>
      <c r="AM15" s="101">
        <v>4.3988888890016824</v>
      </c>
      <c r="AN15" s="101">
        <v>1.4011111110448837</v>
      </c>
      <c r="AO15" s="101">
        <v>4.3988888890016824</v>
      </c>
      <c r="AP15" s="101">
        <v>1.4011111110448837</v>
      </c>
    </row>
    <row r="16" spans="1:42" x14ac:dyDescent="0.25">
      <c r="A16" s="94">
        <v>12</v>
      </c>
      <c r="B16" s="11">
        <v>124</v>
      </c>
      <c r="E16" s="94">
        <v>12</v>
      </c>
      <c r="F16" s="11">
        <v>124</v>
      </c>
      <c r="Q16" s="94">
        <v>12</v>
      </c>
      <c r="R16" s="11">
        <v>124</v>
      </c>
      <c r="U16">
        <v>14</v>
      </c>
      <c r="V16" s="114">
        <v>0</v>
      </c>
      <c r="W16" s="114">
        <v>0</v>
      </c>
      <c r="X16" s="114">
        <v>0</v>
      </c>
      <c r="Y16" s="114">
        <v>0</v>
      </c>
      <c r="Z16" s="114">
        <v>0</v>
      </c>
      <c r="AA16" s="114">
        <v>0</v>
      </c>
      <c r="AK16" s="101">
        <v>0.51083333330461755</v>
      </c>
      <c r="AL16" s="101">
        <v>6.2608333333628252</v>
      </c>
      <c r="AM16" s="101">
        <v>3.68888888892252</v>
      </c>
      <c r="AN16" s="101">
        <v>2.1111111111240461</v>
      </c>
      <c r="AO16" s="101">
        <v>3.68888888892252</v>
      </c>
      <c r="AP16" s="101">
        <v>2.1111111111240461</v>
      </c>
    </row>
    <row r="17" spans="1:42" x14ac:dyDescent="0.25">
      <c r="A17" s="94">
        <v>13</v>
      </c>
      <c r="B17" s="11">
        <v>174</v>
      </c>
      <c r="E17" s="94">
        <v>13</v>
      </c>
      <c r="F17" s="11">
        <v>174</v>
      </c>
      <c r="Q17" s="94">
        <v>13</v>
      </c>
      <c r="R17" s="11">
        <v>174</v>
      </c>
      <c r="U17">
        <v>15</v>
      </c>
      <c r="V17" s="114">
        <v>0</v>
      </c>
      <c r="W17" s="114">
        <v>0</v>
      </c>
      <c r="X17" s="114">
        <v>0</v>
      </c>
      <c r="Y17" s="114">
        <v>0</v>
      </c>
      <c r="Z17" s="114">
        <v>0</v>
      </c>
      <c r="AA17" s="114">
        <v>0</v>
      </c>
      <c r="AK17" s="101">
        <v>4.8308333334862255</v>
      </c>
      <c r="AL17" s="101">
        <v>1.3691666666418314</v>
      </c>
      <c r="AM17" s="101">
        <v>0.77444444439606741</v>
      </c>
      <c r="AN17" s="101">
        <v>5.0255555556504987</v>
      </c>
      <c r="AO17" s="101">
        <v>0.77444444439606741</v>
      </c>
      <c r="AP17" s="101">
        <v>5.0255555556504987</v>
      </c>
    </row>
    <row r="18" spans="1:42" x14ac:dyDescent="0.25">
      <c r="A18" s="94">
        <v>14</v>
      </c>
      <c r="B18" s="11">
        <v>121</v>
      </c>
      <c r="E18" s="94">
        <v>14</v>
      </c>
      <c r="F18" s="11">
        <v>121</v>
      </c>
      <c r="Q18" s="94">
        <v>14</v>
      </c>
      <c r="R18" s="11">
        <v>121</v>
      </c>
      <c r="U18">
        <v>16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K18" s="101">
        <v>5.1258333332953043</v>
      </c>
      <c r="AL18" s="101">
        <v>0.42416666663484648</v>
      </c>
      <c r="AM18" s="101">
        <v>1.908888888778165</v>
      </c>
      <c r="AN18" s="101">
        <v>5.4577777778031304</v>
      </c>
      <c r="AO18" s="101">
        <v>1.908888888778165</v>
      </c>
      <c r="AP18" s="101">
        <v>5.4577777778031304</v>
      </c>
    </row>
    <row r="19" spans="1:42" x14ac:dyDescent="0.25">
      <c r="A19" s="94">
        <v>15</v>
      </c>
      <c r="B19" s="11">
        <v>179</v>
      </c>
      <c r="E19" s="94">
        <v>15</v>
      </c>
      <c r="F19" s="11">
        <v>179</v>
      </c>
      <c r="Q19" s="94">
        <v>15</v>
      </c>
      <c r="R19" s="11">
        <v>179</v>
      </c>
      <c r="U19">
        <v>17</v>
      </c>
      <c r="V19" s="114">
        <v>0</v>
      </c>
      <c r="W19" s="114">
        <v>0</v>
      </c>
      <c r="X19" s="114">
        <v>0</v>
      </c>
      <c r="Y19" s="114">
        <v>0</v>
      </c>
      <c r="Z19" s="114">
        <v>0</v>
      </c>
      <c r="AA19" s="114">
        <v>0</v>
      </c>
      <c r="AK19" s="101">
        <v>4.6969444443820976</v>
      </c>
      <c r="AL19" s="101">
        <v>0.85305555554805323</v>
      </c>
      <c r="AM19" s="101">
        <v>2.6483333333744667</v>
      </c>
      <c r="AN19" s="101">
        <v>4.7183333332068287</v>
      </c>
      <c r="AO19" s="101">
        <v>2.6483333333744667</v>
      </c>
      <c r="AP19" s="101">
        <v>4.7183333332068287</v>
      </c>
    </row>
    <row r="20" spans="1:42" x14ac:dyDescent="0.25">
      <c r="A20" s="94">
        <v>16</v>
      </c>
      <c r="B20" s="11">
        <v>152</v>
      </c>
      <c r="E20" s="94">
        <v>16</v>
      </c>
      <c r="F20" s="11">
        <v>152</v>
      </c>
      <c r="Q20" s="94">
        <v>16</v>
      </c>
      <c r="R20" s="11">
        <v>152</v>
      </c>
      <c r="U20">
        <v>18</v>
      </c>
      <c r="V20" s="114">
        <v>0</v>
      </c>
      <c r="W20" s="114">
        <v>0</v>
      </c>
      <c r="X20" s="114">
        <v>0</v>
      </c>
      <c r="Y20" s="114">
        <v>0</v>
      </c>
      <c r="Z20" s="114">
        <v>0</v>
      </c>
      <c r="AA20" s="114">
        <v>0</v>
      </c>
      <c r="AK20" s="101">
        <v>2.653055555478204</v>
      </c>
      <c r="AL20" s="101">
        <v>2.8969444444519468</v>
      </c>
      <c r="AM20" s="101">
        <v>3.8274999999557622</v>
      </c>
      <c r="AN20" s="101">
        <v>3.5391666666255333</v>
      </c>
      <c r="AO20" s="101">
        <v>3.8274999999557622</v>
      </c>
      <c r="AP20" s="101">
        <v>3.5391666666255333</v>
      </c>
    </row>
    <row r="21" spans="1:42" x14ac:dyDescent="0.25">
      <c r="A21" s="94">
        <v>17</v>
      </c>
      <c r="B21" s="11">
        <v>239</v>
      </c>
      <c r="E21" s="94">
        <v>17</v>
      </c>
      <c r="F21" s="11">
        <v>239</v>
      </c>
      <c r="Q21" s="94">
        <v>17</v>
      </c>
      <c r="R21" s="11">
        <v>239</v>
      </c>
      <c r="U21">
        <v>19</v>
      </c>
      <c r="V21" s="114">
        <v>0</v>
      </c>
      <c r="W21" s="114">
        <v>0</v>
      </c>
      <c r="X21" s="114">
        <v>0</v>
      </c>
      <c r="Y21" s="114">
        <v>0</v>
      </c>
      <c r="Z21" s="114">
        <v>0</v>
      </c>
      <c r="AA21" s="114">
        <v>0</v>
      </c>
      <c r="AK21" s="101">
        <v>4.7175000000279397</v>
      </c>
      <c r="AL21" s="101">
        <v>1.032499999855645</v>
      </c>
      <c r="AM21" s="101">
        <v>4.4838888887898065</v>
      </c>
      <c r="AN21" s="101">
        <v>1.5161111112101935</v>
      </c>
      <c r="AO21" s="101">
        <v>4.4838888887898065</v>
      </c>
      <c r="AP21" s="101">
        <v>1.5161111112101935</v>
      </c>
    </row>
    <row r="22" spans="1:42" x14ac:dyDescent="0.25">
      <c r="A22" s="94">
        <v>18</v>
      </c>
      <c r="B22" s="11">
        <v>194</v>
      </c>
      <c r="E22" s="94">
        <v>18</v>
      </c>
      <c r="F22" s="11">
        <v>194</v>
      </c>
      <c r="Q22" s="94">
        <v>18</v>
      </c>
      <c r="R22" s="11">
        <v>194</v>
      </c>
      <c r="U22">
        <v>20</v>
      </c>
      <c r="V22" s="114">
        <v>0</v>
      </c>
      <c r="W22" s="114">
        <v>0</v>
      </c>
      <c r="X22" s="114">
        <v>0</v>
      </c>
      <c r="Y22" s="114">
        <v>0</v>
      </c>
      <c r="Z22" s="114">
        <v>0</v>
      </c>
      <c r="AA22" s="114">
        <v>0</v>
      </c>
      <c r="AK22" s="101">
        <v>4.2108333333162591</v>
      </c>
      <c r="AL22" s="101">
        <v>1.5391666665673256</v>
      </c>
      <c r="AM22" s="101">
        <v>4.4308333332301117</v>
      </c>
      <c r="AN22" s="101">
        <v>1.5691666667698883</v>
      </c>
      <c r="AO22" s="101">
        <v>4.4308333332301117</v>
      </c>
      <c r="AP22" s="101">
        <v>1.5691666667698883</v>
      </c>
    </row>
    <row r="23" spans="1:42" x14ac:dyDescent="0.25">
      <c r="A23" s="94">
        <v>19</v>
      </c>
      <c r="B23" s="11">
        <v>234</v>
      </c>
      <c r="E23" s="94">
        <v>19</v>
      </c>
      <c r="F23" s="11">
        <v>234</v>
      </c>
      <c r="Q23" s="94">
        <v>19</v>
      </c>
      <c r="R23" s="11">
        <v>234</v>
      </c>
      <c r="U23">
        <v>21</v>
      </c>
      <c r="V23" s="114">
        <v>0</v>
      </c>
      <c r="W23" s="114">
        <v>0</v>
      </c>
      <c r="X23" s="114">
        <v>0</v>
      </c>
      <c r="Y23" s="114">
        <v>0</v>
      </c>
      <c r="Z23" s="114">
        <v>0</v>
      </c>
      <c r="AA23" s="114">
        <v>0</v>
      </c>
      <c r="AK23" s="101">
        <v>2.8466666666208766</v>
      </c>
      <c r="AL23" s="101">
        <v>2.903333333262708</v>
      </c>
      <c r="AM23" s="101">
        <v>1.7044444443890825</v>
      </c>
      <c r="AN23" s="101">
        <v>4.2955555556109175</v>
      </c>
      <c r="AO23" s="101">
        <v>1.7044444443890825</v>
      </c>
      <c r="AP23" s="101">
        <v>4.2955555556109175</v>
      </c>
    </row>
    <row r="24" spans="1:42" x14ac:dyDescent="0.25">
      <c r="A24" s="94">
        <v>20</v>
      </c>
      <c r="B24" s="11">
        <v>210</v>
      </c>
      <c r="E24" s="94">
        <v>20</v>
      </c>
      <c r="F24" s="11">
        <v>210</v>
      </c>
      <c r="Q24" s="94">
        <v>20</v>
      </c>
      <c r="R24" s="11">
        <v>210</v>
      </c>
      <c r="U24">
        <v>22</v>
      </c>
      <c r="V24" s="114">
        <v>0</v>
      </c>
      <c r="W24" s="114">
        <v>0</v>
      </c>
      <c r="X24" s="114">
        <v>0</v>
      </c>
      <c r="Y24" s="114">
        <v>0</v>
      </c>
      <c r="Z24" s="114">
        <v>0</v>
      </c>
      <c r="AA24" s="114">
        <v>0</v>
      </c>
      <c r="AK24" s="101">
        <v>4.4036111111054197</v>
      </c>
      <c r="AL24" s="101">
        <v>0.97972222213866189</v>
      </c>
      <c r="AM24" s="101">
        <v>2.9766666668001562</v>
      </c>
      <c r="AN24" s="101">
        <v>3.0399999999208376</v>
      </c>
      <c r="AO24" s="101">
        <v>2.9766666668001562</v>
      </c>
      <c r="AP24" s="101">
        <v>3.0399999999208376</v>
      </c>
    </row>
    <row r="25" spans="1:42" x14ac:dyDescent="0.25">
      <c r="A25" s="94">
        <v>21</v>
      </c>
      <c r="B25" s="11">
        <v>190</v>
      </c>
      <c r="E25" s="94">
        <v>21</v>
      </c>
      <c r="F25" s="11">
        <v>190</v>
      </c>
      <c r="Q25" s="94">
        <v>21</v>
      </c>
      <c r="R25" s="11">
        <v>190</v>
      </c>
      <c r="U25">
        <v>23</v>
      </c>
      <c r="V25" s="114">
        <v>0</v>
      </c>
      <c r="W25" s="114">
        <v>0</v>
      </c>
      <c r="X25" s="114">
        <v>0</v>
      </c>
      <c r="Y25" s="114">
        <v>0</v>
      </c>
      <c r="Z25" s="114">
        <v>0</v>
      </c>
      <c r="AA25" s="114">
        <v>0</v>
      </c>
      <c r="AD25" s="27"/>
      <c r="AE25" s="119"/>
      <c r="AK25" s="101">
        <v>4.2030555554665625</v>
      </c>
      <c r="AL25" s="101">
        <v>1.1802777777775191</v>
      </c>
      <c r="AM25" s="101">
        <v>5.1399999999557622</v>
      </c>
      <c r="AN25" s="101">
        <v>0.42666666669538245</v>
      </c>
      <c r="AO25" s="101">
        <v>5.1399999999557622</v>
      </c>
      <c r="AP25" s="101">
        <v>0.42666666669538245</v>
      </c>
    </row>
    <row r="26" spans="1:42" x14ac:dyDescent="0.25">
      <c r="A26" s="94">
        <v>22</v>
      </c>
      <c r="B26" s="11">
        <v>188</v>
      </c>
      <c r="E26" s="94">
        <v>22</v>
      </c>
      <c r="F26" s="11">
        <v>188</v>
      </c>
      <c r="Q26" s="94">
        <v>22</v>
      </c>
      <c r="R26" s="11">
        <v>188</v>
      </c>
      <c r="U26">
        <v>24</v>
      </c>
      <c r="V26" s="114">
        <v>0</v>
      </c>
      <c r="W26" s="114">
        <v>0</v>
      </c>
      <c r="X26" s="114">
        <v>0</v>
      </c>
      <c r="Y26" s="114">
        <v>0</v>
      </c>
      <c r="Z26" s="114">
        <v>0</v>
      </c>
      <c r="AA26" s="114">
        <v>0</v>
      </c>
      <c r="AD26" s="27"/>
      <c r="AK26" s="101">
        <v>3.8677777778939344</v>
      </c>
      <c r="AL26" s="101">
        <v>3.5488888888503425</v>
      </c>
      <c r="AM26" s="101">
        <v>3.7605555555783212</v>
      </c>
      <c r="AN26" s="101">
        <v>1.8061111110728234</v>
      </c>
      <c r="AO26" s="101">
        <v>3.7605555555783212</v>
      </c>
      <c r="AP26" s="101">
        <v>1.8061111110728234</v>
      </c>
    </row>
    <row r="27" spans="1:42" ht="15.75" thickBot="1" x14ac:dyDescent="0.3">
      <c r="A27" s="94">
        <v>23</v>
      </c>
      <c r="B27" s="11">
        <v>158</v>
      </c>
      <c r="E27" s="94">
        <v>23</v>
      </c>
      <c r="F27" s="11">
        <v>158</v>
      </c>
      <c r="Q27" s="94">
        <v>23</v>
      </c>
      <c r="R27" s="11">
        <v>158</v>
      </c>
      <c r="V27" s="123">
        <f>SUM(V3:V26)</f>
        <v>1646</v>
      </c>
      <c r="W27" s="123">
        <f>SUM(W3:W26)</f>
        <v>1646</v>
      </c>
      <c r="X27" s="115">
        <v>0</v>
      </c>
      <c r="Y27" s="115">
        <v>0</v>
      </c>
      <c r="Z27" s="114"/>
      <c r="AA27" s="114"/>
      <c r="AK27" s="101">
        <v>4.9969444443122484</v>
      </c>
      <c r="AL27" s="101">
        <v>1.4030555555946194</v>
      </c>
      <c r="AM27" s="101">
        <v>2.8127777778427117</v>
      </c>
      <c r="AN27" s="101">
        <v>4.6038888889015652</v>
      </c>
      <c r="AO27" s="101">
        <v>2.8127777778427117</v>
      </c>
      <c r="AP27" s="101">
        <v>4.6038888889015652</v>
      </c>
    </row>
    <row r="28" spans="1:42" x14ac:dyDescent="0.25">
      <c r="A28" s="94" t="s">
        <v>21</v>
      </c>
      <c r="B28" s="11">
        <v>3230</v>
      </c>
      <c r="Q28" s="94" t="s">
        <v>21</v>
      </c>
      <c r="R28" s="11">
        <v>3230</v>
      </c>
      <c r="AK28" s="101">
        <v>3.5547222221503034</v>
      </c>
      <c r="AL28" s="101">
        <v>3.8619444444193505</v>
      </c>
      <c r="AM28" s="101">
        <v>4.9169444444705732</v>
      </c>
      <c r="AN28" s="101">
        <v>2.4997222222737037</v>
      </c>
      <c r="AO28" s="101">
        <v>4.9169444444705732</v>
      </c>
      <c r="AP28" s="101">
        <v>2.4997222222737037</v>
      </c>
    </row>
    <row r="29" spans="1:42" x14ac:dyDescent="0.25">
      <c r="AC29" s="121"/>
      <c r="AD29" s="121"/>
      <c r="AK29" s="101">
        <v>5.3241666665417142</v>
      </c>
      <c r="AL29" s="101">
        <v>2.0925000000279397</v>
      </c>
      <c r="AM29" s="101">
        <v>2.8524999999208376</v>
      </c>
      <c r="AN29" s="101">
        <v>2.997499999939464</v>
      </c>
      <c r="AO29" s="101">
        <v>2.8524999999208376</v>
      </c>
      <c r="AP29" s="101">
        <v>2.997499999939464</v>
      </c>
    </row>
    <row r="30" spans="1:42" x14ac:dyDescent="0.25">
      <c r="U30" s="121" t="s">
        <v>100</v>
      </c>
      <c r="V30" s="124">
        <f>(V3+V4)/V27</f>
        <v>0.37363304981773998</v>
      </c>
      <c r="AC30" s="120"/>
      <c r="AD30" s="120"/>
      <c r="AK30" s="101">
        <v>3.3336111110402271</v>
      </c>
      <c r="AL30" s="101">
        <v>2.3330555555876344</v>
      </c>
      <c r="AM30" s="101">
        <v>4.9899999999906868</v>
      </c>
      <c r="AN30" s="101">
        <v>1.2433333334047347</v>
      </c>
      <c r="AO30" s="101">
        <v>4.9899999999906868</v>
      </c>
      <c r="AP30" s="101">
        <v>1.2433333334047347</v>
      </c>
    </row>
    <row r="31" spans="1:42" x14ac:dyDescent="0.25">
      <c r="U31" s="121" t="s">
        <v>101</v>
      </c>
      <c r="V31" s="124">
        <f>(W3+W4)/W27</f>
        <v>0.31773997569866341</v>
      </c>
      <c r="X31" s="120"/>
      <c r="Y31" s="120"/>
      <c r="Z31" s="120"/>
      <c r="AA31" s="120"/>
      <c r="AB31" s="120"/>
      <c r="AC31" s="120"/>
      <c r="AD31" s="120"/>
      <c r="AK31" s="101">
        <v>2.9633333333185874</v>
      </c>
      <c r="AL31" s="101">
        <v>2.7033333333092742</v>
      </c>
      <c r="AM31" s="101">
        <v>5.1625000001513399</v>
      </c>
      <c r="AN31" s="101">
        <v>1.0708333332440816</v>
      </c>
      <c r="AO31" s="101">
        <v>5.1625000001513399</v>
      </c>
      <c r="AP31" s="101">
        <v>1.0708333332440816</v>
      </c>
    </row>
    <row r="32" spans="1:42" x14ac:dyDescent="0.25">
      <c r="W32" s="120"/>
      <c r="X32" s="113"/>
      <c r="Y32" s="113"/>
      <c r="Z32" s="113"/>
      <c r="AA32" s="113"/>
      <c r="AB32" s="114"/>
      <c r="AC32" s="114"/>
      <c r="AD32" s="114"/>
      <c r="AK32" s="101">
        <v>2.7911111111752689</v>
      </c>
      <c r="AL32" s="101">
        <v>3.6588888888945803</v>
      </c>
      <c r="AM32" s="101">
        <v>5.7763888888293877</v>
      </c>
      <c r="AN32" s="101">
        <v>0.40972222213167697</v>
      </c>
      <c r="AO32" s="101">
        <v>5.7763888888293877</v>
      </c>
      <c r="AP32" s="101">
        <v>0.40972222213167697</v>
      </c>
    </row>
    <row r="33" spans="1:42" x14ac:dyDescent="0.25">
      <c r="A33" s="9" t="s">
        <v>62</v>
      </c>
      <c r="B33" t="s">
        <v>63</v>
      </c>
      <c r="W33" s="113"/>
      <c r="X33" s="113"/>
      <c r="Y33" s="113"/>
      <c r="Z33" s="113"/>
      <c r="AA33" s="113"/>
      <c r="AB33" s="114"/>
      <c r="AC33" s="114"/>
      <c r="AD33" s="114"/>
      <c r="AK33" s="101">
        <v>3.9236111111822538</v>
      </c>
      <c r="AL33" s="101">
        <v>2.5263888888875954</v>
      </c>
      <c r="AM33" s="101">
        <v>3.4783333333907649</v>
      </c>
      <c r="AN33" s="101">
        <v>1.8883333333069459</v>
      </c>
      <c r="AO33" s="101">
        <v>3.4783333333907649</v>
      </c>
      <c r="AP33" s="101">
        <v>1.8883333333069459</v>
      </c>
    </row>
    <row r="34" spans="1:42" x14ac:dyDescent="0.25">
      <c r="A34" s="117">
        <v>0</v>
      </c>
      <c r="B34" s="11">
        <v>22</v>
      </c>
      <c r="E34" s="117">
        <v>0</v>
      </c>
      <c r="F34" s="11">
        <v>22</v>
      </c>
      <c r="W34" s="113"/>
      <c r="X34" s="113"/>
      <c r="Y34" s="113"/>
      <c r="Z34" s="113"/>
      <c r="AA34" s="113"/>
      <c r="AB34" s="114"/>
      <c r="AC34" s="114"/>
      <c r="AD34" s="114"/>
      <c r="AK34" s="101">
        <v>3.9297222223249264</v>
      </c>
      <c r="AL34" s="101">
        <v>2.5202777777449228</v>
      </c>
      <c r="AM34" s="101">
        <v>5.8730555555666797</v>
      </c>
      <c r="AN34" s="101">
        <v>1.5269444444566034</v>
      </c>
      <c r="AO34" s="101">
        <v>5.8730555555666797</v>
      </c>
      <c r="AP34" s="101">
        <v>1.5269444444566034</v>
      </c>
    </row>
    <row r="35" spans="1:42" x14ac:dyDescent="0.25">
      <c r="A35" s="117">
        <v>1</v>
      </c>
      <c r="B35" s="11">
        <v>22</v>
      </c>
      <c r="E35" s="117">
        <v>1</v>
      </c>
      <c r="F35" s="11">
        <v>22</v>
      </c>
      <c r="V35" s="100"/>
      <c r="W35" s="113"/>
      <c r="X35" s="113"/>
      <c r="Y35" s="113"/>
      <c r="Z35" s="113"/>
      <c r="AA35" s="113"/>
      <c r="AB35" s="114"/>
      <c r="AC35" s="114"/>
      <c r="AD35" s="114"/>
      <c r="AK35" s="101">
        <v>4.059722222329583</v>
      </c>
      <c r="AL35" s="101">
        <v>2.3902777777402662</v>
      </c>
      <c r="AM35" s="101">
        <v>4.7969444443588145</v>
      </c>
      <c r="AN35" s="101">
        <v>0.96972222224576399</v>
      </c>
      <c r="AO35" s="101">
        <v>4.7969444443588145</v>
      </c>
      <c r="AP35" s="101">
        <v>0.96972222224576399</v>
      </c>
    </row>
    <row r="36" spans="1:42" ht="15.75" thickBot="1" x14ac:dyDescent="0.3">
      <c r="A36" s="117">
        <v>2</v>
      </c>
      <c r="B36" s="11">
        <v>18</v>
      </c>
      <c r="E36" s="117">
        <v>2</v>
      </c>
      <c r="F36" s="11">
        <v>18</v>
      </c>
      <c r="V36" s="100"/>
      <c r="W36" s="113"/>
      <c r="X36" s="113"/>
      <c r="Y36" s="113"/>
      <c r="Z36" s="113"/>
      <c r="AA36" s="113"/>
      <c r="AB36" s="114"/>
      <c r="AC36" s="114"/>
      <c r="AD36" s="114"/>
      <c r="AK36" s="101">
        <v>5.8144444445497356</v>
      </c>
      <c r="AL36" s="101">
        <v>0.63555555552011356</v>
      </c>
      <c r="AM36" s="101">
        <v>1.7074999999604188</v>
      </c>
      <c r="AN36" s="101">
        <v>4.0591666666441597</v>
      </c>
      <c r="AO36" s="101">
        <v>1.7074999999604188</v>
      </c>
      <c r="AP36" s="101">
        <v>4.0591666666441597</v>
      </c>
    </row>
    <row r="37" spans="1:42" x14ac:dyDescent="0.25">
      <c r="A37" s="117">
        <v>3</v>
      </c>
      <c r="B37" s="11">
        <v>14</v>
      </c>
      <c r="E37" s="117">
        <v>3</v>
      </c>
      <c r="F37" s="11">
        <v>14</v>
      </c>
      <c r="V37" s="100"/>
      <c r="W37" s="113"/>
      <c r="X37" s="116" t="s">
        <v>113</v>
      </c>
      <c r="Y37" s="116" t="s">
        <v>114</v>
      </c>
      <c r="Z37" s="120"/>
      <c r="AA37" s="120"/>
      <c r="AB37" s="114"/>
      <c r="AC37" s="114"/>
      <c r="AD37" s="114"/>
      <c r="AK37" s="101">
        <v>5.7019444444449618</v>
      </c>
      <c r="AL37" s="101">
        <v>0.43527777772396803</v>
      </c>
      <c r="AM37" s="101">
        <v>2.717499999969732</v>
      </c>
      <c r="AN37" s="101">
        <v>3.6325000001234002</v>
      </c>
      <c r="AO37" s="101">
        <v>2.717499999969732</v>
      </c>
      <c r="AP37" s="101">
        <v>3.6325000001234002</v>
      </c>
    </row>
    <row r="38" spans="1:42" x14ac:dyDescent="0.25">
      <c r="A38" s="117">
        <v>4</v>
      </c>
      <c r="B38" s="11">
        <v>12</v>
      </c>
      <c r="E38" s="117">
        <v>4</v>
      </c>
      <c r="F38" s="11">
        <v>12</v>
      </c>
      <c r="V38" s="100"/>
      <c r="W38" s="113"/>
      <c r="X38" s="113">
        <v>1</v>
      </c>
      <c r="Y38" s="114">
        <v>12</v>
      </c>
      <c r="Z38" s="114"/>
      <c r="AA38" s="114"/>
      <c r="AB38" s="114"/>
      <c r="AC38" s="114"/>
      <c r="AD38" s="114"/>
      <c r="AK38" s="101">
        <v>1.0852777779218741</v>
      </c>
      <c r="AL38" s="101">
        <v>4.1813888887991197</v>
      </c>
      <c r="AM38" s="101">
        <v>4.3613888889667578</v>
      </c>
      <c r="AN38" s="101">
        <v>1.9886111111263745</v>
      </c>
      <c r="AO38" s="101">
        <v>4.3613888889667578</v>
      </c>
      <c r="AP38" s="101">
        <v>1.9886111111263745</v>
      </c>
    </row>
    <row r="39" spans="1:42" x14ac:dyDescent="0.25">
      <c r="A39" s="117">
        <v>5</v>
      </c>
      <c r="B39" s="11">
        <v>20</v>
      </c>
      <c r="E39" s="117">
        <v>5</v>
      </c>
      <c r="F39" s="11">
        <v>20</v>
      </c>
      <c r="V39" s="100"/>
      <c r="W39" s="113"/>
      <c r="X39" s="113">
        <v>2</v>
      </c>
      <c r="Y39" s="114">
        <v>16</v>
      </c>
      <c r="Z39" s="114"/>
      <c r="AA39" s="114"/>
      <c r="AB39" s="114"/>
      <c r="AC39" s="114"/>
      <c r="AD39" s="114"/>
      <c r="AK39" s="101">
        <v>0.47277777775889263</v>
      </c>
      <c r="AL39" s="101">
        <v>4.7938888889621012</v>
      </c>
      <c r="AM39" s="101">
        <v>4.4605555555899628</v>
      </c>
      <c r="AN39" s="101">
        <v>0.83944444439839572</v>
      </c>
      <c r="AO39" s="101">
        <v>4.4605555555899628</v>
      </c>
      <c r="AP39" s="101">
        <v>0.83944444439839572</v>
      </c>
    </row>
    <row r="40" spans="1:42" x14ac:dyDescent="0.25">
      <c r="A40" s="117">
        <v>6</v>
      </c>
      <c r="B40" s="11">
        <v>4</v>
      </c>
      <c r="E40" s="117">
        <v>6</v>
      </c>
      <c r="F40" s="11">
        <v>4</v>
      </c>
      <c r="V40" s="100"/>
      <c r="W40" s="113"/>
      <c r="X40" s="113">
        <v>3</v>
      </c>
      <c r="Y40" s="114">
        <v>13</v>
      </c>
      <c r="Z40" s="114"/>
      <c r="AA40" s="114"/>
      <c r="AB40" s="114"/>
      <c r="AC40" s="114"/>
      <c r="AD40" s="114"/>
      <c r="AK40" s="101">
        <v>1.3380555554176681</v>
      </c>
      <c r="AL40" s="101">
        <v>6.0119444444426335</v>
      </c>
      <c r="AM40" s="101">
        <v>2.7763888890040107</v>
      </c>
      <c r="AN40" s="101">
        <v>2.5236111109843478</v>
      </c>
      <c r="AO40" s="101">
        <v>2.7763888890040107</v>
      </c>
      <c r="AP40" s="101">
        <v>2.5236111109843478</v>
      </c>
    </row>
    <row r="41" spans="1:42" x14ac:dyDescent="0.25">
      <c r="A41" s="117">
        <v>7</v>
      </c>
      <c r="B41" s="11">
        <v>8</v>
      </c>
      <c r="E41" s="117">
        <v>7</v>
      </c>
      <c r="F41" s="11">
        <v>8</v>
      </c>
      <c r="V41" s="100"/>
      <c r="W41" s="113"/>
      <c r="X41" s="113">
        <v>4</v>
      </c>
      <c r="Y41" s="114">
        <v>9</v>
      </c>
      <c r="Z41" s="114"/>
      <c r="AA41" s="114"/>
      <c r="AB41" s="114"/>
      <c r="AC41" s="114"/>
      <c r="AD41" s="114"/>
      <c r="AK41" s="101">
        <v>4.25138888892252</v>
      </c>
      <c r="AL41" s="101">
        <v>1.4486111111473292</v>
      </c>
      <c r="AM41" s="101">
        <v>3.0308333332068287</v>
      </c>
      <c r="AN41" s="101">
        <v>2.6525000001420267</v>
      </c>
      <c r="AO41" s="101">
        <v>3.0308333332068287</v>
      </c>
      <c r="AP41" s="101">
        <v>2.6525000001420267</v>
      </c>
    </row>
    <row r="42" spans="1:42" x14ac:dyDescent="0.25">
      <c r="A42" s="117">
        <v>8</v>
      </c>
      <c r="B42" s="11">
        <v>6</v>
      </c>
      <c r="E42" s="117">
        <v>8</v>
      </c>
      <c r="F42" s="11">
        <v>6</v>
      </c>
      <c r="V42" s="100"/>
      <c r="W42" s="113"/>
      <c r="X42" s="113">
        <v>5</v>
      </c>
      <c r="Y42" s="114">
        <v>13</v>
      </c>
      <c r="Z42" s="114"/>
      <c r="AA42" s="114"/>
      <c r="AB42" s="114"/>
      <c r="AC42" s="114"/>
      <c r="AD42" s="114"/>
      <c r="AK42" s="101">
        <v>1.2413888888549991</v>
      </c>
      <c r="AL42" s="101">
        <v>5.2419444444822147</v>
      </c>
      <c r="AM42" s="101">
        <v>0.94083333323942497</v>
      </c>
      <c r="AN42" s="101">
        <v>4.7425000001094304</v>
      </c>
      <c r="AO42" s="101">
        <v>0.94083333323942497</v>
      </c>
      <c r="AP42" s="101">
        <v>4.7425000001094304</v>
      </c>
    </row>
    <row r="43" spans="1:42" x14ac:dyDescent="0.25">
      <c r="A43" s="117">
        <v>9</v>
      </c>
      <c r="B43" s="11">
        <v>8</v>
      </c>
      <c r="E43" s="117">
        <v>9</v>
      </c>
      <c r="F43" s="11">
        <v>8</v>
      </c>
      <c r="V43" s="100"/>
      <c r="W43" s="113"/>
      <c r="X43" s="113">
        <v>6</v>
      </c>
      <c r="Y43" s="114">
        <v>14</v>
      </c>
      <c r="Z43" s="114"/>
      <c r="AA43" s="114"/>
      <c r="AB43" s="114"/>
      <c r="AC43" s="114"/>
      <c r="AD43" s="114"/>
      <c r="AK43" s="101">
        <v>2.8425000000279397</v>
      </c>
      <c r="AL43" s="101">
        <v>3.6408333333092742</v>
      </c>
      <c r="AM43" s="101">
        <v>0.27472222218057141</v>
      </c>
      <c r="AN43" s="101">
        <v>5.408611111168284</v>
      </c>
      <c r="AO43" s="101">
        <v>0.27472222218057141</v>
      </c>
      <c r="AP43" s="101">
        <v>5.408611111168284</v>
      </c>
    </row>
    <row r="44" spans="1:42" x14ac:dyDescent="0.25">
      <c r="A44" s="117">
        <v>10</v>
      </c>
      <c r="B44" s="11">
        <v>2</v>
      </c>
      <c r="E44" s="117">
        <v>10</v>
      </c>
      <c r="F44" s="11">
        <v>2</v>
      </c>
      <c r="V44" s="100"/>
      <c r="W44" s="113"/>
      <c r="X44" s="113">
        <v>7</v>
      </c>
      <c r="Y44" s="114">
        <v>4</v>
      </c>
      <c r="Z44" s="114"/>
      <c r="AA44" s="114"/>
      <c r="AB44" s="114"/>
      <c r="AC44" s="114"/>
      <c r="AD44" s="114"/>
      <c r="AK44" s="101">
        <v>4.5291666666744277</v>
      </c>
      <c r="AL44" s="101">
        <v>1.9541666666627862</v>
      </c>
      <c r="AM44" s="101">
        <v>0.2930555556085892</v>
      </c>
      <c r="AN44" s="101">
        <v>5.9763888889574446</v>
      </c>
      <c r="AO44" s="101">
        <v>0.2930555556085892</v>
      </c>
      <c r="AP44" s="101">
        <v>5.9763888889574446</v>
      </c>
    </row>
    <row r="45" spans="1:42" x14ac:dyDescent="0.25">
      <c r="A45" s="117">
        <v>11</v>
      </c>
      <c r="B45" s="11">
        <v>2</v>
      </c>
      <c r="E45" s="117">
        <v>11</v>
      </c>
      <c r="F45" s="11">
        <v>2</v>
      </c>
      <c r="V45" s="100"/>
      <c r="W45" s="113"/>
      <c r="X45" s="113">
        <v>8</v>
      </c>
      <c r="Y45" s="114">
        <v>0</v>
      </c>
      <c r="Z45" s="114"/>
      <c r="AA45" s="114"/>
      <c r="AB45" s="114"/>
      <c r="AC45" s="114"/>
      <c r="AD45" s="114"/>
      <c r="AK45" s="101">
        <v>4.7513888888061047</v>
      </c>
      <c r="AL45" s="101">
        <v>0.53194444446125999</v>
      </c>
      <c r="AM45" s="101">
        <v>1.4922222223249264</v>
      </c>
      <c r="AN45" s="101">
        <v>4.9744444444659166</v>
      </c>
      <c r="AO45" s="101">
        <v>1.4922222223249264</v>
      </c>
      <c r="AP45" s="101">
        <v>4.9744444444659166</v>
      </c>
    </row>
    <row r="46" spans="1:42" x14ac:dyDescent="0.25">
      <c r="A46" s="117">
        <v>12</v>
      </c>
      <c r="B46" s="11">
        <v>14</v>
      </c>
      <c r="E46" s="117">
        <v>12</v>
      </c>
      <c r="F46" s="11">
        <v>14</v>
      </c>
      <c r="V46" s="100"/>
      <c r="W46" s="113"/>
      <c r="X46" s="113">
        <v>9</v>
      </c>
      <c r="Y46" s="114">
        <v>0</v>
      </c>
      <c r="Z46" s="114"/>
      <c r="AA46" s="114"/>
      <c r="AB46" s="114"/>
      <c r="AC46" s="114"/>
      <c r="AD46" s="114"/>
      <c r="AK46" s="101">
        <v>4.5872222221805714</v>
      </c>
      <c r="AL46" s="101">
        <v>0.69611111108679324</v>
      </c>
      <c r="AM46" s="101">
        <v>3.7158333333791234</v>
      </c>
      <c r="AN46" s="101">
        <v>2.7508333334117197</v>
      </c>
      <c r="AO46" s="101">
        <v>3.7158333333791234</v>
      </c>
      <c r="AP46" s="101">
        <v>2.7508333334117197</v>
      </c>
    </row>
    <row r="47" spans="1:42" x14ac:dyDescent="0.25">
      <c r="A47" s="117">
        <v>13</v>
      </c>
      <c r="B47" s="11">
        <v>12</v>
      </c>
      <c r="E47" s="117">
        <v>13</v>
      </c>
      <c r="F47" s="11">
        <v>12</v>
      </c>
      <c r="V47" s="100"/>
      <c r="W47" s="113"/>
      <c r="X47" s="113">
        <v>10</v>
      </c>
      <c r="Y47" s="114">
        <v>0</v>
      </c>
      <c r="Z47" s="114"/>
      <c r="AA47" s="114"/>
      <c r="AB47" s="114"/>
      <c r="AC47" s="114"/>
      <c r="AD47" s="114"/>
      <c r="AK47" s="101">
        <v>4.3649999998742715</v>
      </c>
      <c r="AL47" s="101">
        <v>0.9183333333930932</v>
      </c>
      <c r="AM47" s="101">
        <v>4.6494444444542751</v>
      </c>
      <c r="AN47" s="101">
        <v>1.8172222223365679</v>
      </c>
      <c r="AO47" s="101">
        <v>4.6494444444542751</v>
      </c>
      <c r="AP47" s="101">
        <v>1.8172222223365679</v>
      </c>
    </row>
    <row r="48" spans="1:42" x14ac:dyDescent="0.25">
      <c r="A48" s="117">
        <v>14</v>
      </c>
      <c r="B48" s="11">
        <v>13</v>
      </c>
      <c r="E48" s="117">
        <v>14</v>
      </c>
      <c r="F48" s="11">
        <v>13</v>
      </c>
      <c r="V48" s="100"/>
      <c r="W48" s="113"/>
      <c r="X48" s="113">
        <v>11</v>
      </c>
      <c r="Y48" s="114">
        <v>0</v>
      </c>
      <c r="Z48" s="114"/>
      <c r="AA48" s="114"/>
      <c r="AB48" s="114"/>
      <c r="AC48" s="114"/>
      <c r="AD48" s="114"/>
      <c r="AK48" s="101">
        <v>3.6674999999231659</v>
      </c>
      <c r="AL48" s="101">
        <v>1.6158333333441988</v>
      </c>
      <c r="AM48" s="101">
        <v>5.6500000000814907</v>
      </c>
      <c r="AN48" s="101">
        <v>0.81666666670935228</v>
      </c>
      <c r="AO48" s="101">
        <v>5.6500000000814907</v>
      </c>
      <c r="AP48" s="101">
        <v>0.81666666670935228</v>
      </c>
    </row>
    <row r="49" spans="1:42" x14ac:dyDescent="0.25">
      <c r="A49" s="117">
        <v>15</v>
      </c>
      <c r="B49" s="11">
        <v>14</v>
      </c>
      <c r="E49" s="117">
        <v>15</v>
      </c>
      <c r="F49" s="11">
        <v>14</v>
      </c>
      <c r="V49" s="100"/>
      <c r="W49" s="113"/>
      <c r="X49" s="113">
        <v>12</v>
      </c>
      <c r="Y49" s="114">
        <v>0</v>
      </c>
      <c r="Z49" s="114"/>
      <c r="AA49" s="114"/>
      <c r="AB49" s="114"/>
      <c r="AC49" s="114"/>
      <c r="AD49" s="114"/>
      <c r="AK49" s="101">
        <v>2.3699999999371357</v>
      </c>
      <c r="AL49" s="101">
        <v>2.9133333333302289</v>
      </c>
      <c r="AM49" s="101">
        <v>5.0461111111217178</v>
      </c>
      <c r="AN49" s="101">
        <v>0.25388888886664063</v>
      </c>
      <c r="AO49" s="101">
        <v>5.0461111111217178</v>
      </c>
      <c r="AP49" s="101">
        <v>0.25388888886664063</v>
      </c>
    </row>
    <row r="50" spans="1:42" x14ac:dyDescent="0.25">
      <c r="A50" s="117">
        <v>16</v>
      </c>
      <c r="B50" s="11">
        <v>14</v>
      </c>
      <c r="E50" s="117">
        <v>16</v>
      </c>
      <c r="F50" s="11">
        <v>14</v>
      </c>
      <c r="V50" s="100"/>
      <c r="W50" s="113"/>
      <c r="X50" s="113">
        <v>13</v>
      </c>
      <c r="Y50" s="114">
        <v>0</v>
      </c>
      <c r="Z50" s="114"/>
      <c r="AA50" s="114"/>
      <c r="AB50" s="114"/>
      <c r="AC50" s="114"/>
      <c r="AD50" s="114"/>
      <c r="AK50" s="101">
        <v>0.99499999999534339</v>
      </c>
      <c r="AL50" s="101">
        <v>6.2550000000628643</v>
      </c>
      <c r="AM50" s="101">
        <v>2.1658333333907649</v>
      </c>
      <c r="AN50" s="101">
        <v>3.1341666665975936</v>
      </c>
      <c r="AO50" s="101">
        <v>2.1658333333907649</v>
      </c>
      <c r="AP50" s="101">
        <v>3.1341666665975936</v>
      </c>
    </row>
    <row r="51" spans="1:42" x14ac:dyDescent="0.25">
      <c r="A51" s="117">
        <v>17</v>
      </c>
      <c r="B51" s="11">
        <v>16</v>
      </c>
      <c r="E51" s="117">
        <v>17</v>
      </c>
      <c r="F51" s="11">
        <v>16</v>
      </c>
      <c r="V51" s="100"/>
      <c r="W51" s="113"/>
      <c r="X51" s="113">
        <v>14</v>
      </c>
      <c r="Y51" s="114">
        <v>0</v>
      </c>
      <c r="Z51" s="114"/>
      <c r="AA51" s="114"/>
      <c r="AB51" s="114"/>
      <c r="AC51" s="114"/>
      <c r="AD51" s="114"/>
      <c r="AK51" s="101">
        <v>5.8300000000745058</v>
      </c>
      <c r="AL51" s="101">
        <v>1.4199999999837019</v>
      </c>
      <c r="AM51" s="101">
        <v>6.3688888888573274</v>
      </c>
      <c r="AN51" s="101">
        <v>0.88111111102625728</v>
      </c>
      <c r="AO51" s="101">
        <v>6.3688888888573274</v>
      </c>
      <c r="AP51" s="101">
        <v>0.88111111102625728</v>
      </c>
    </row>
    <row r="52" spans="1:42" x14ac:dyDescent="0.25">
      <c r="A52" s="117">
        <v>18</v>
      </c>
      <c r="B52" s="11">
        <v>26</v>
      </c>
      <c r="E52" s="117">
        <v>18</v>
      </c>
      <c r="F52" s="11">
        <v>26</v>
      </c>
      <c r="V52" s="100"/>
      <c r="W52" s="113"/>
      <c r="X52" s="113">
        <v>15</v>
      </c>
      <c r="Y52" s="114">
        <v>0</v>
      </c>
      <c r="Z52" s="114"/>
      <c r="AA52" s="114"/>
      <c r="AB52" s="114"/>
      <c r="AC52" s="114"/>
      <c r="AD52" s="114"/>
      <c r="AK52" s="101">
        <v>4.2886111111147329</v>
      </c>
      <c r="AL52" s="101">
        <v>1.4447222222224809</v>
      </c>
      <c r="AM52" s="101">
        <v>2.6566666667349637</v>
      </c>
      <c r="AN52" s="101">
        <v>2.9933333333465271</v>
      </c>
      <c r="AO52" s="101">
        <v>2.6566666667349637</v>
      </c>
      <c r="AP52" s="101">
        <v>2.9933333333465271</v>
      </c>
    </row>
    <row r="53" spans="1:42" x14ac:dyDescent="0.25">
      <c r="A53" s="117">
        <v>19</v>
      </c>
      <c r="B53" s="11">
        <v>16</v>
      </c>
      <c r="E53" s="117">
        <v>19</v>
      </c>
      <c r="F53" s="11">
        <v>16</v>
      </c>
      <c r="V53" s="100"/>
      <c r="W53" s="113"/>
      <c r="X53" s="113">
        <v>16</v>
      </c>
      <c r="Y53" s="114">
        <v>0</v>
      </c>
      <c r="Z53" s="114"/>
      <c r="AA53" s="114"/>
      <c r="AB53" s="114"/>
      <c r="AC53" s="114"/>
      <c r="AD53" s="114"/>
      <c r="AK53" s="101">
        <v>0.6222222222131677</v>
      </c>
      <c r="AL53" s="101">
        <v>5.8944444443914108</v>
      </c>
      <c r="AM53" s="101">
        <v>2.5675000000046566</v>
      </c>
      <c r="AN53" s="101">
        <v>3.0825000000768341</v>
      </c>
      <c r="AO53" s="101">
        <v>2.5675000000046566</v>
      </c>
      <c r="AP53" s="101">
        <v>3.0825000000768341</v>
      </c>
    </row>
    <row r="54" spans="1:42" x14ac:dyDescent="0.25">
      <c r="A54" s="117">
        <v>20</v>
      </c>
      <c r="B54" s="11">
        <v>8</v>
      </c>
      <c r="E54" s="117">
        <v>20</v>
      </c>
      <c r="F54" s="11">
        <v>8</v>
      </c>
      <c r="V54" s="100"/>
      <c r="W54" s="113"/>
      <c r="X54" s="113">
        <v>17</v>
      </c>
      <c r="Y54" s="114">
        <v>0</v>
      </c>
      <c r="Z54" s="114"/>
      <c r="AA54" s="114"/>
      <c r="AB54" s="114"/>
      <c r="AC54" s="114"/>
      <c r="AD54" s="114"/>
      <c r="AK54" s="101">
        <v>2.0788888888782822</v>
      </c>
      <c r="AL54" s="101">
        <v>4.4377777777262963</v>
      </c>
      <c r="AM54" s="101">
        <v>0.63555555552011356</v>
      </c>
      <c r="AN54" s="101">
        <v>5.9144444445264526</v>
      </c>
      <c r="AO54" s="101">
        <v>0.63555555552011356</v>
      </c>
      <c r="AP54" s="101">
        <v>5.9144444445264526</v>
      </c>
    </row>
    <row r="55" spans="1:42" x14ac:dyDescent="0.25">
      <c r="A55" s="117">
        <v>21</v>
      </c>
      <c r="B55" s="11">
        <v>17</v>
      </c>
      <c r="E55" s="117">
        <v>21</v>
      </c>
      <c r="F55" s="11">
        <v>17</v>
      </c>
      <c r="V55" s="100"/>
      <c r="W55" s="113"/>
      <c r="X55" s="113">
        <v>18</v>
      </c>
      <c r="Y55" s="114">
        <v>0</v>
      </c>
      <c r="Z55" s="114"/>
      <c r="AA55" s="114"/>
      <c r="AB55" s="114"/>
      <c r="AC55" s="114"/>
      <c r="AD55" s="114"/>
      <c r="AK55" s="101">
        <v>2.093888888892252</v>
      </c>
      <c r="AL55" s="101">
        <v>4.4227777777123265</v>
      </c>
      <c r="AM55" s="101">
        <v>1.0711111110867932</v>
      </c>
      <c r="AN55" s="101">
        <v>5.4788888889597729</v>
      </c>
      <c r="AO55" s="101">
        <v>1.0711111110867932</v>
      </c>
      <c r="AP55" s="101">
        <v>5.4788888889597729</v>
      </c>
    </row>
    <row r="56" spans="1:42" x14ac:dyDescent="0.25">
      <c r="A56" s="117">
        <v>22</v>
      </c>
      <c r="B56" s="11">
        <v>16</v>
      </c>
      <c r="E56" s="117">
        <v>22</v>
      </c>
      <c r="F56" s="11">
        <v>16</v>
      </c>
      <c r="V56" s="100"/>
      <c r="W56" s="113"/>
      <c r="X56" s="113">
        <v>19</v>
      </c>
      <c r="Y56" s="114">
        <v>0</v>
      </c>
      <c r="Z56" s="114"/>
      <c r="AA56" s="114"/>
      <c r="AB56" s="114"/>
      <c r="AC56" s="114"/>
      <c r="AD56" s="114"/>
      <c r="AK56" s="101">
        <v>2.1158333334024064</v>
      </c>
      <c r="AL56" s="101">
        <v>4.4008333332021721</v>
      </c>
      <c r="AM56" s="101">
        <v>2.8511111110565253</v>
      </c>
      <c r="AN56" s="101">
        <v>3.6988888889900409</v>
      </c>
      <c r="AO56" s="101">
        <v>2.8511111110565253</v>
      </c>
      <c r="AP56" s="101">
        <v>3.6988888889900409</v>
      </c>
    </row>
    <row r="57" spans="1:42" x14ac:dyDescent="0.25">
      <c r="A57" s="117">
        <v>23</v>
      </c>
      <c r="B57" s="11">
        <v>12</v>
      </c>
      <c r="E57" s="117">
        <v>23</v>
      </c>
      <c r="F57" s="11">
        <v>12</v>
      </c>
      <c r="V57" s="100"/>
      <c r="W57" s="114"/>
      <c r="X57" s="113">
        <v>20</v>
      </c>
      <c r="Y57" s="114">
        <v>0</v>
      </c>
      <c r="Z57" s="114"/>
      <c r="AA57" s="114"/>
      <c r="AB57" s="121"/>
      <c r="AC57" s="121"/>
      <c r="AD57" s="121"/>
      <c r="AK57" s="101">
        <v>2.1522222222411074</v>
      </c>
      <c r="AL57" s="101">
        <v>4.3644444443634711</v>
      </c>
      <c r="AM57" s="101">
        <v>4.0005555556272157</v>
      </c>
      <c r="AN57" s="101">
        <v>2.5494444444193505</v>
      </c>
      <c r="AO57" s="101">
        <v>4.0005555556272157</v>
      </c>
      <c r="AP57" s="101">
        <v>2.5494444444193505</v>
      </c>
    </row>
    <row r="58" spans="1:42" x14ac:dyDescent="0.25">
      <c r="A58" s="117" t="s">
        <v>21</v>
      </c>
      <c r="B58" s="11">
        <v>316</v>
      </c>
      <c r="V58" s="100"/>
      <c r="W58" s="122"/>
      <c r="X58" s="113">
        <v>21</v>
      </c>
      <c r="Y58" s="114">
        <v>0</v>
      </c>
      <c r="Z58" s="114"/>
      <c r="AA58" s="114"/>
      <c r="AB58" s="121"/>
      <c r="AC58" s="121"/>
      <c r="AD58" s="121"/>
      <c r="AK58" s="101">
        <v>2.3880555555224419</v>
      </c>
      <c r="AL58" s="101">
        <v>4.1286111110821366</v>
      </c>
      <c r="AM58" s="101">
        <v>3.8841666665975936</v>
      </c>
      <c r="AN58" s="101">
        <v>1.4324999999371357</v>
      </c>
      <c r="AO58" s="101">
        <v>3.8841666665975936</v>
      </c>
      <c r="AP58" s="101">
        <v>1.4324999999371357</v>
      </c>
    </row>
    <row r="59" spans="1:42" x14ac:dyDescent="0.25">
      <c r="V59" s="100"/>
      <c r="W59" s="122"/>
      <c r="X59" s="113">
        <v>22</v>
      </c>
      <c r="Y59" s="114">
        <v>0</v>
      </c>
      <c r="Z59" s="114"/>
      <c r="AA59" s="114"/>
      <c r="AK59" s="101">
        <v>3.526111111161299</v>
      </c>
      <c r="AL59" s="101">
        <v>2.9905555554432794</v>
      </c>
      <c r="AM59" s="101">
        <v>4.4716666666790843</v>
      </c>
      <c r="AN59" s="101">
        <v>2.6616666666814126</v>
      </c>
      <c r="AO59" s="101">
        <v>4.4716666666790843</v>
      </c>
      <c r="AP59" s="101">
        <v>2.6616666666814126</v>
      </c>
    </row>
    <row r="60" spans="1:42" x14ac:dyDescent="0.25">
      <c r="V60" s="100"/>
      <c r="W60" s="100"/>
      <c r="X60" s="113">
        <v>23</v>
      </c>
      <c r="Y60" s="114">
        <v>0</v>
      </c>
      <c r="Z60" s="114"/>
      <c r="AA60" s="114"/>
      <c r="AK60" s="101">
        <v>3.5263888888293877</v>
      </c>
      <c r="AL60" s="101">
        <v>2.9902777777751908</v>
      </c>
      <c r="AM60" s="101">
        <v>4.7702777777449228</v>
      </c>
      <c r="AN60" s="101">
        <v>0.89638888888293877</v>
      </c>
      <c r="AO60" s="101">
        <v>4.7702777777449228</v>
      </c>
      <c r="AP60" s="101">
        <v>0.89638888888293877</v>
      </c>
    </row>
    <row r="61" spans="1:42" x14ac:dyDescent="0.25">
      <c r="X61" s="113">
        <v>24</v>
      </c>
      <c r="Y61" s="114">
        <v>0</v>
      </c>
      <c r="Z61" s="114"/>
      <c r="AA61" s="114"/>
      <c r="AK61" s="101">
        <v>4.2991666666930541</v>
      </c>
      <c r="AL61" s="101">
        <v>2.2174999999115244</v>
      </c>
      <c r="AM61" s="101">
        <v>0.30472222238313407</v>
      </c>
      <c r="AN61" s="101">
        <v>5.9713888890109956</v>
      </c>
      <c r="AO61" s="101">
        <v>0.30472222238313407</v>
      </c>
      <c r="AP61" s="101">
        <v>5.9713888890109956</v>
      </c>
    </row>
    <row r="62" spans="1:42" ht="15.75" thickBot="1" x14ac:dyDescent="0.3">
      <c r="X62" s="115" t="s">
        <v>93</v>
      </c>
      <c r="Y62" s="115">
        <v>0</v>
      </c>
      <c r="Z62" s="114"/>
      <c r="AA62" s="114"/>
      <c r="AK62" s="101">
        <v>4.3316666666069068</v>
      </c>
      <c r="AL62" s="101">
        <v>2.1849999999976717</v>
      </c>
      <c r="AM62" s="101">
        <v>3.8172222223947756</v>
      </c>
      <c r="AN62" s="101">
        <v>2.7994444443611428</v>
      </c>
      <c r="AO62" s="101">
        <v>3.8172222223947756</v>
      </c>
      <c r="AP62" s="101">
        <v>2.7994444443611428</v>
      </c>
    </row>
    <row r="63" spans="1:42" x14ac:dyDescent="0.25">
      <c r="AK63" s="101">
        <v>4.9024999999674037</v>
      </c>
      <c r="AL63" s="101">
        <v>2.1974999999511056</v>
      </c>
      <c r="AM63" s="101">
        <v>4.7072222222923301</v>
      </c>
      <c r="AN63" s="101">
        <v>0.65944444440538064</v>
      </c>
      <c r="AO63" s="101">
        <v>4.7072222222923301</v>
      </c>
      <c r="AP63" s="101">
        <v>0.65944444440538064</v>
      </c>
    </row>
    <row r="64" spans="1:42" x14ac:dyDescent="0.25">
      <c r="AK64" s="101">
        <v>5.3916666666045785</v>
      </c>
      <c r="AL64" s="101">
        <v>0.4583333334303461</v>
      </c>
      <c r="AM64" s="101">
        <v>1.8177777776727453</v>
      </c>
      <c r="AN64" s="101">
        <v>5.1322222222806886</v>
      </c>
      <c r="AO64" s="101">
        <v>1.8177777776727453</v>
      </c>
      <c r="AP64" s="101">
        <v>5.1322222222806886</v>
      </c>
    </row>
    <row r="65" spans="37:42" x14ac:dyDescent="0.25">
      <c r="AK65" s="101">
        <v>5.3427777778124437</v>
      </c>
      <c r="AL65" s="101">
        <v>0.50722222222248092</v>
      </c>
      <c r="AM65" s="101">
        <v>4.3319444444496185</v>
      </c>
      <c r="AN65" s="101">
        <v>1.3847222221666016</v>
      </c>
      <c r="AO65" s="101">
        <v>4.3319444444496185</v>
      </c>
      <c r="AP65" s="101">
        <v>1.3847222221666016</v>
      </c>
    </row>
    <row r="66" spans="37:42" x14ac:dyDescent="0.25">
      <c r="AK66" s="101">
        <v>1.0825000000186265</v>
      </c>
      <c r="AL66" s="101">
        <v>5.434166666585952</v>
      </c>
      <c r="AM66" s="101">
        <v>3.9922222220920958</v>
      </c>
      <c r="AN66" s="101">
        <v>1.7244444445241243</v>
      </c>
      <c r="AO66" s="101">
        <v>3.9922222220920958</v>
      </c>
      <c r="AP66" s="101">
        <v>1.7244444445241243</v>
      </c>
    </row>
    <row r="67" spans="37:42" x14ac:dyDescent="0.25">
      <c r="AK67" s="101">
        <v>2.0341666666790843</v>
      </c>
      <c r="AL67" s="101">
        <v>4.4824999999254942</v>
      </c>
      <c r="AM67" s="101">
        <v>0.64611111109843478</v>
      </c>
      <c r="AN67" s="101">
        <v>6.0205555556458421</v>
      </c>
      <c r="AO67" s="101">
        <v>0.64611111109843478</v>
      </c>
      <c r="AP67" s="101">
        <v>6.0205555556458421</v>
      </c>
    </row>
    <row r="68" spans="37:42" x14ac:dyDescent="0.25">
      <c r="AK68" s="101">
        <v>2.340000000083819</v>
      </c>
      <c r="AL68" s="101">
        <v>4.1766666665207595</v>
      </c>
      <c r="AM68" s="101">
        <v>1.495000000053551</v>
      </c>
      <c r="AN68" s="101">
        <v>5.1716666666907258</v>
      </c>
      <c r="AO68" s="101">
        <v>1.495000000053551</v>
      </c>
      <c r="AP68" s="101">
        <v>5.1716666666907258</v>
      </c>
    </row>
    <row r="69" spans="37:42" x14ac:dyDescent="0.25">
      <c r="AK69" s="101">
        <v>2.3436111111659557</v>
      </c>
      <c r="AL69" s="101">
        <v>4.1730555554386228</v>
      </c>
      <c r="AM69" s="101">
        <v>1.9074999999138527</v>
      </c>
      <c r="AN69" s="101">
        <v>4.8591666666325182</v>
      </c>
      <c r="AO69" s="101">
        <v>1.9074999999138527</v>
      </c>
      <c r="AP69" s="101">
        <v>4.8591666666325182</v>
      </c>
    </row>
    <row r="70" spans="37:42" x14ac:dyDescent="0.25">
      <c r="AK70" s="101">
        <v>3.2286111111170612</v>
      </c>
      <c r="AL70" s="101">
        <v>3.2880555554875173</v>
      </c>
      <c r="AM70" s="101">
        <v>4.2297222222550772</v>
      </c>
      <c r="AN70" s="101">
        <v>2.5369444442912936</v>
      </c>
      <c r="AO70" s="101">
        <v>4.2297222222550772</v>
      </c>
      <c r="AP70" s="101">
        <v>2.5369444442912936</v>
      </c>
    </row>
    <row r="71" spans="37:42" x14ac:dyDescent="0.25">
      <c r="AK71" s="101">
        <v>3.9988888889201917</v>
      </c>
      <c r="AL71" s="101">
        <v>2.5177777776843868</v>
      </c>
      <c r="AM71" s="101">
        <v>5.9575000000186265</v>
      </c>
      <c r="AN71" s="101">
        <v>0.14083333325106651</v>
      </c>
      <c r="AO71" s="101">
        <v>5.9575000000186265</v>
      </c>
      <c r="AP71" s="101">
        <v>0.14083333325106651</v>
      </c>
    </row>
    <row r="72" spans="37:42" x14ac:dyDescent="0.25">
      <c r="AK72" s="101">
        <v>5.2333333332790062</v>
      </c>
      <c r="AL72" s="101">
        <v>1.2833333333255723</v>
      </c>
      <c r="AM72" s="101">
        <v>5.2677777777425945</v>
      </c>
      <c r="AN72" s="101">
        <v>0.54888888902496547</v>
      </c>
      <c r="AO72" s="101">
        <v>5.2677777777425945</v>
      </c>
      <c r="AP72" s="101">
        <v>0.54888888902496547</v>
      </c>
    </row>
    <row r="73" spans="37:42" x14ac:dyDescent="0.25">
      <c r="AK73" s="101">
        <v>4.1058333333930932</v>
      </c>
      <c r="AL73" s="101">
        <v>1.2941666667466052</v>
      </c>
      <c r="AM73" s="101">
        <v>4.7255555555457249</v>
      </c>
      <c r="AN73" s="101">
        <v>1.091111111221835</v>
      </c>
      <c r="AO73" s="101">
        <v>4.7255555555457249</v>
      </c>
      <c r="AP73" s="101">
        <v>1.091111111221835</v>
      </c>
    </row>
    <row r="74" spans="37:42" x14ac:dyDescent="0.25">
      <c r="AK74" s="101">
        <v>3.1702777777682059</v>
      </c>
      <c r="AL74" s="101">
        <v>2.2297222223714925</v>
      </c>
      <c r="AM74" s="101">
        <v>3.3761111111962236</v>
      </c>
      <c r="AN74" s="101">
        <v>2.4405555555713363</v>
      </c>
      <c r="AO74" s="101">
        <v>3.3761111111962236</v>
      </c>
      <c r="AP74" s="101">
        <v>2.4405555555713363</v>
      </c>
    </row>
    <row r="75" spans="37:42" x14ac:dyDescent="0.25">
      <c r="AK75" s="101">
        <v>2.9008333333767951</v>
      </c>
      <c r="AL75" s="101">
        <v>2.4991666667629033</v>
      </c>
      <c r="AM75" s="101">
        <v>1.8949999999604188</v>
      </c>
      <c r="AN75" s="101">
        <v>3.9216666668071412</v>
      </c>
      <c r="AO75" s="101">
        <v>1.8949999999604188</v>
      </c>
      <c r="AP75" s="101">
        <v>3.9216666668071412</v>
      </c>
    </row>
    <row r="76" spans="37:42" x14ac:dyDescent="0.25">
      <c r="AK76" s="101">
        <v>1.5963888888945803</v>
      </c>
      <c r="AL76" s="101">
        <v>3.8036111112451181</v>
      </c>
      <c r="AM76" s="101">
        <v>1.4952777777216397</v>
      </c>
      <c r="AN76" s="101">
        <v>4.3213888890459202</v>
      </c>
      <c r="AO76" s="101">
        <v>1.4952777777216397</v>
      </c>
      <c r="AP76" s="101">
        <v>4.3213888890459202</v>
      </c>
    </row>
    <row r="77" spans="37:42" x14ac:dyDescent="0.25">
      <c r="AK77" s="101">
        <v>2.0522222220897675</v>
      </c>
      <c r="AL77" s="101">
        <v>4.8477777778753079</v>
      </c>
      <c r="AM77" s="101">
        <v>0.65166666673030704</v>
      </c>
      <c r="AN77" s="101">
        <v>5.1650000000372529</v>
      </c>
      <c r="AO77" s="101">
        <v>0.65166666673030704</v>
      </c>
      <c r="AP77" s="101">
        <v>5.1650000000372529</v>
      </c>
    </row>
    <row r="78" spans="37:42" x14ac:dyDescent="0.25">
      <c r="AK78" s="101">
        <v>5.0449999999254942</v>
      </c>
      <c r="AL78" s="101">
        <v>1.8550000000395812</v>
      </c>
      <c r="AM78" s="101">
        <v>2.4900000000488944</v>
      </c>
      <c r="AN78" s="101">
        <v>4.2099999999627471</v>
      </c>
      <c r="AO78" s="101">
        <v>2.4900000000488944</v>
      </c>
      <c r="AP78" s="101">
        <v>4.2099999999627471</v>
      </c>
    </row>
    <row r="79" spans="37:42" x14ac:dyDescent="0.25">
      <c r="AK79" s="101">
        <v>5.2224999998579733</v>
      </c>
      <c r="AL79" s="101">
        <v>1.6775000001071021</v>
      </c>
      <c r="AM79" s="101">
        <v>2.9030555555946194</v>
      </c>
      <c r="AN79" s="101">
        <v>3.7969444444170222</v>
      </c>
      <c r="AO79" s="101">
        <v>2.9030555555946194</v>
      </c>
      <c r="AP79" s="101">
        <v>3.7969444444170222</v>
      </c>
    </row>
    <row r="80" spans="37:42" x14ac:dyDescent="0.25">
      <c r="AK80" s="101">
        <v>1.1163888887967914</v>
      </c>
      <c r="AL80" s="101">
        <v>5.4336111112497747</v>
      </c>
      <c r="AM80" s="101">
        <v>0.74666666676057503</v>
      </c>
      <c r="AN80" s="101">
        <v>5.8200000000069849</v>
      </c>
      <c r="AO80" s="101">
        <v>0.74666666676057503</v>
      </c>
      <c r="AP80" s="101">
        <v>5.8200000000069849</v>
      </c>
    </row>
    <row r="81" spans="37:42" x14ac:dyDescent="0.25">
      <c r="AK81" s="101">
        <v>1.2369444444193505</v>
      </c>
      <c r="AL81" s="101">
        <v>5.3130555556272157</v>
      </c>
      <c r="AM81" s="101">
        <v>3.0841666667838581</v>
      </c>
      <c r="AN81" s="101">
        <v>3.4824999999837019</v>
      </c>
      <c r="AO81" s="101">
        <v>3.0841666667838581</v>
      </c>
      <c r="AP81" s="101">
        <v>3.4824999999837019</v>
      </c>
    </row>
    <row r="82" spans="37:42" x14ac:dyDescent="0.25">
      <c r="AK82" s="101">
        <v>4.129166666592937</v>
      </c>
      <c r="AL82" s="101">
        <v>2.4208333334536292</v>
      </c>
      <c r="AM82" s="101">
        <v>5.5494444444193505</v>
      </c>
      <c r="AN82" s="101">
        <v>1.0172222223482095</v>
      </c>
      <c r="AO82" s="101">
        <v>5.5494444444193505</v>
      </c>
      <c r="AP82" s="101">
        <v>1.0172222223482095</v>
      </c>
    </row>
    <row r="83" spans="37:42" x14ac:dyDescent="0.25">
      <c r="AK83" s="101">
        <v>4.8197222222224809</v>
      </c>
      <c r="AL83" s="101">
        <v>1.7302777778240852</v>
      </c>
      <c r="AM83" s="101">
        <v>1.6200000001117587</v>
      </c>
      <c r="AN83" s="101">
        <v>4.313333333178889</v>
      </c>
      <c r="AO83" s="101">
        <v>1.6200000001117587</v>
      </c>
      <c r="AP83" s="101">
        <v>4.313333333178889</v>
      </c>
    </row>
    <row r="84" spans="37:42" x14ac:dyDescent="0.25">
      <c r="AK84" s="101">
        <v>4.6855555556248873</v>
      </c>
      <c r="AL84" s="101">
        <v>0.81444444431690499</v>
      </c>
      <c r="AM84" s="101">
        <v>2.7299999999231659</v>
      </c>
      <c r="AN84" s="101">
        <v>4.0033333333558403</v>
      </c>
    </row>
    <row r="85" spans="37:42" x14ac:dyDescent="0.25">
      <c r="AK85" s="101">
        <v>4.464444444514811</v>
      </c>
      <c r="AL85" s="101">
        <v>1.0355555554269813</v>
      </c>
      <c r="AM85" s="101">
        <v>3.1600000000325963</v>
      </c>
      <c r="AN85" s="101">
        <v>3.5733333332464099</v>
      </c>
    </row>
    <row r="86" spans="37:42" x14ac:dyDescent="0.25">
      <c r="AK86" s="101">
        <v>3.7244444444077089</v>
      </c>
      <c r="AL86" s="101">
        <v>1.7755555555340834</v>
      </c>
      <c r="AM86" s="101">
        <v>3.9941666666418314</v>
      </c>
      <c r="AN86" s="101">
        <v>2.7391666666371748</v>
      </c>
    </row>
    <row r="87" spans="37:42" x14ac:dyDescent="0.25">
      <c r="AK87" s="101">
        <v>1.8341666667256504</v>
      </c>
      <c r="AL87" s="101">
        <v>3.6658333332161419</v>
      </c>
      <c r="AM87" s="101">
        <v>5.5288888889481314</v>
      </c>
      <c r="AN87" s="101">
        <v>1.2044444443308748</v>
      </c>
    </row>
    <row r="88" spans="37:42" x14ac:dyDescent="0.25">
      <c r="AK88" s="101">
        <v>3.1302777778473683</v>
      </c>
      <c r="AL88" s="101">
        <v>3.5363888887222856</v>
      </c>
      <c r="AM88" s="101">
        <v>2.25</v>
      </c>
      <c r="AN88" s="101">
        <v>4.0999999999185093</v>
      </c>
    </row>
    <row r="89" spans="37:42" x14ac:dyDescent="0.25">
      <c r="AK89" s="101">
        <v>5.6005555556039326</v>
      </c>
      <c r="AL89" s="101">
        <v>1.0661111109657213</v>
      </c>
      <c r="AM89" s="101">
        <v>4.3469444444635883</v>
      </c>
      <c r="AN89" s="101">
        <v>2.003055555454921</v>
      </c>
    </row>
    <row r="90" spans="37:42" x14ac:dyDescent="0.25">
      <c r="AK90" s="101">
        <v>6.1547222222434357</v>
      </c>
      <c r="AL90" s="101">
        <v>0.51194444432621822</v>
      </c>
      <c r="AM90" s="101">
        <v>5.2941666666883975</v>
      </c>
      <c r="AN90" s="101">
        <v>1.0558333332301117</v>
      </c>
    </row>
    <row r="91" spans="37:42" x14ac:dyDescent="0.25">
      <c r="AK91" s="101">
        <v>3.3216666667722166</v>
      </c>
      <c r="AL91" s="101">
        <v>2.8283333333674818</v>
      </c>
      <c r="AM91" s="101">
        <v>5.7311111111193895</v>
      </c>
      <c r="AN91" s="101">
        <v>0.61888888879911974</v>
      </c>
    </row>
    <row r="92" spans="37:42" x14ac:dyDescent="0.25">
      <c r="AK92" s="101">
        <v>1.0025000000023283</v>
      </c>
      <c r="AL92" s="101">
        <v>5.1475000001373701</v>
      </c>
      <c r="AM92" s="101">
        <v>5.9199999999837019</v>
      </c>
      <c r="AN92" s="101">
        <v>0.42999999993480742</v>
      </c>
    </row>
    <row r="93" spans="37:42" x14ac:dyDescent="0.25">
      <c r="AK93" s="101">
        <v>1.333333330694586E-2</v>
      </c>
      <c r="AL93" s="101">
        <v>6.1366666668327525</v>
      </c>
      <c r="AM93" s="101">
        <v>6.0388888888992369</v>
      </c>
      <c r="AN93" s="101">
        <v>0.31111111101927236</v>
      </c>
    </row>
    <row r="94" spans="37:42" x14ac:dyDescent="0.25">
      <c r="AK94" s="101">
        <v>0.30888888880144805</v>
      </c>
      <c r="AL94" s="101">
        <v>6.3244444445008412</v>
      </c>
      <c r="AM94" s="101">
        <v>6.09583333338378</v>
      </c>
      <c r="AN94" s="101">
        <v>0.2541666665347293</v>
      </c>
    </row>
    <row r="95" spans="37:42" x14ac:dyDescent="0.25">
      <c r="AK95" s="101">
        <v>0.44111111102392897</v>
      </c>
      <c r="AL95" s="101">
        <v>6.1922222222783603</v>
      </c>
      <c r="AM95" s="101">
        <v>4.0452777778264135</v>
      </c>
      <c r="AN95" s="101">
        <v>2.0047222223365679</v>
      </c>
    </row>
    <row r="96" spans="37:42" x14ac:dyDescent="0.25">
      <c r="AK96" s="101">
        <v>0.469999999855645</v>
      </c>
      <c r="AL96" s="101">
        <v>6.1633333334466442</v>
      </c>
      <c r="AM96" s="101">
        <v>3.8380555557087064</v>
      </c>
      <c r="AN96" s="101">
        <v>2.2119444444542751</v>
      </c>
    </row>
    <row r="97" spans="37:40" x14ac:dyDescent="0.25">
      <c r="AK97" s="101">
        <v>0.81861111108446494</v>
      </c>
      <c r="AL97" s="101">
        <v>5.8147222222178243</v>
      </c>
      <c r="AM97" s="101">
        <v>1.5027777779032476</v>
      </c>
      <c r="AN97" s="101">
        <v>4.5472222222597338</v>
      </c>
    </row>
    <row r="98" spans="37:40" x14ac:dyDescent="0.25">
      <c r="AK98" s="101">
        <v>0.85861111100530252</v>
      </c>
      <c r="AL98" s="101">
        <v>5.7747222222969867</v>
      </c>
      <c r="AM98" s="101">
        <v>3.4027777776354924</v>
      </c>
      <c r="AN98" s="101">
        <v>3.4138888888992369</v>
      </c>
    </row>
    <row r="99" spans="37:40" x14ac:dyDescent="0.25">
      <c r="AK99" s="101">
        <v>0.89777777774725109</v>
      </c>
      <c r="AL99" s="101">
        <v>5.7355555555550382</v>
      </c>
      <c r="AM99" s="101">
        <v>5.2386111110681668</v>
      </c>
      <c r="AN99" s="101">
        <v>0.59472222224576399</v>
      </c>
    </row>
    <row r="100" spans="37:40" x14ac:dyDescent="0.25">
      <c r="AK100" s="101">
        <v>0.95555555541068316</v>
      </c>
      <c r="AL100" s="101">
        <v>5.6777777778916061</v>
      </c>
      <c r="AM100" s="101">
        <v>1.0752777776797302</v>
      </c>
      <c r="AN100" s="101">
        <v>4.7580555556342006</v>
      </c>
    </row>
    <row r="101" spans="37:40" x14ac:dyDescent="0.25">
      <c r="AK101" s="101">
        <v>1.0669444443192333</v>
      </c>
      <c r="AL101" s="101">
        <v>5.5663888889830559</v>
      </c>
      <c r="AM101" s="101">
        <v>0.85694444429827854</v>
      </c>
      <c r="AN101" s="101">
        <v>4.9763888890156522</v>
      </c>
    </row>
    <row r="102" spans="37:40" x14ac:dyDescent="0.25">
      <c r="AK102" s="101">
        <v>4.2599999999511056</v>
      </c>
      <c r="AL102" s="101">
        <v>2.3733333333511837</v>
      </c>
      <c r="AM102" s="101">
        <v>0.47111111105186865</v>
      </c>
      <c r="AN102" s="101">
        <v>5.3622222222620621</v>
      </c>
    </row>
    <row r="103" spans="37:40" x14ac:dyDescent="0.25">
      <c r="AK103" s="101">
        <v>4.4872222222038545</v>
      </c>
      <c r="AL103" s="101">
        <v>2.1461111110984348</v>
      </c>
      <c r="AM103" s="101">
        <v>0.18277777789626271</v>
      </c>
      <c r="AN103" s="101">
        <v>5.933888888801448</v>
      </c>
    </row>
    <row r="104" spans="37:40" x14ac:dyDescent="0.25">
      <c r="AK104" s="101">
        <v>4.8611111110076308</v>
      </c>
      <c r="AL104" s="101">
        <v>1.7722222222946584</v>
      </c>
      <c r="AM104" s="101">
        <v>1.2000000000698492</v>
      </c>
      <c r="AN104" s="101">
        <v>4.9166666666278616</v>
      </c>
    </row>
    <row r="105" spans="37:40" x14ac:dyDescent="0.25">
      <c r="AK105" s="101">
        <v>4.2775000000256114</v>
      </c>
      <c r="AL105" s="101">
        <v>1.3558333333348855</v>
      </c>
      <c r="AM105" s="101">
        <v>1.5483333334559575</v>
      </c>
      <c r="AN105" s="101">
        <v>4.5683333332417533</v>
      </c>
    </row>
    <row r="106" spans="37:40" x14ac:dyDescent="0.25">
      <c r="AK106" s="101">
        <v>3.7950000000419095</v>
      </c>
      <c r="AL106" s="101">
        <v>1.8383333333185874</v>
      </c>
      <c r="AM106" s="101">
        <v>2.6669444444705732</v>
      </c>
      <c r="AN106" s="101">
        <v>3.4497222222271375</v>
      </c>
    </row>
    <row r="107" spans="37:40" x14ac:dyDescent="0.25">
      <c r="AK107" s="101">
        <v>1.8566666667466052</v>
      </c>
      <c r="AL107" s="101">
        <v>3.7766666666138917</v>
      </c>
      <c r="AM107" s="101">
        <v>2.7733333334326744</v>
      </c>
      <c r="AN107" s="101">
        <v>3.3433333332650363</v>
      </c>
    </row>
    <row r="108" spans="37:40" x14ac:dyDescent="0.25">
      <c r="AK108" s="101">
        <v>1.4158333333907649</v>
      </c>
      <c r="AL108" s="101">
        <v>4.217499999969732</v>
      </c>
      <c r="AM108" s="101">
        <v>2.5258333332021721</v>
      </c>
      <c r="AN108" s="101">
        <v>3.6241666667629033</v>
      </c>
    </row>
    <row r="109" spans="37:40" x14ac:dyDescent="0.25">
      <c r="AK109" s="101">
        <v>2.0755555554642342</v>
      </c>
      <c r="AL109" s="101">
        <v>4.3077777778962627</v>
      </c>
      <c r="AM109" s="101">
        <v>1.091944444400724</v>
      </c>
      <c r="AN109" s="101">
        <v>5.0580555555643514</v>
      </c>
    </row>
    <row r="110" spans="37:40" x14ac:dyDescent="0.25">
      <c r="AK110" s="101">
        <v>2.1799999998765998</v>
      </c>
      <c r="AL110" s="101">
        <v>4.2033333334838971</v>
      </c>
      <c r="AM110" s="101">
        <v>1.0374999999767169</v>
      </c>
      <c r="AN110" s="101">
        <v>5.1124999999883585</v>
      </c>
    </row>
    <row r="111" spans="37:40" x14ac:dyDescent="0.25">
      <c r="AK111" s="101">
        <v>3.4824999999837019</v>
      </c>
      <c r="AL111" s="101">
        <v>2.9008333333767951</v>
      </c>
      <c r="AM111" s="101">
        <v>5.9130555554875173</v>
      </c>
      <c r="AN111" s="101">
        <v>0.18694444448919967</v>
      </c>
    </row>
    <row r="112" spans="37:40" x14ac:dyDescent="0.25">
      <c r="AK112" s="101">
        <v>2.9494444445008412</v>
      </c>
      <c r="AL112" s="101">
        <v>3.3005555554409511</v>
      </c>
      <c r="AM112" s="101">
        <v>5.2075000000186265</v>
      </c>
      <c r="AN112" s="101">
        <v>0.89249999995809048</v>
      </c>
    </row>
    <row r="113" spans="37:40" x14ac:dyDescent="0.25">
      <c r="AK113" s="101">
        <v>1.0555555578321218E-2</v>
      </c>
      <c r="AL113" s="101">
        <v>6.2394444443634711</v>
      </c>
      <c r="AM113" s="101">
        <v>0.11750000005122274</v>
      </c>
      <c r="AN113" s="101">
        <v>5.8491666666814126</v>
      </c>
    </row>
    <row r="114" spans="37:40" x14ac:dyDescent="0.25">
      <c r="AK114" s="101">
        <v>1.6236111110192724</v>
      </c>
      <c r="AL114" s="101">
        <v>5.1763888889690861</v>
      </c>
      <c r="AM114" s="101">
        <v>2.0213888888829388</v>
      </c>
      <c r="AN114" s="101">
        <v>3.9452777778496966</v>
      </c>
    </row>
    <row r="115" spans="37:40" x14ac:dyDescent="0.25">
      <c r="AK115" s="101">
        <v>2.7261111111729406</v>
      </c>
      <c r="AL115" s="101">
        <v>4.0738888888154179</v>
      </c>
      <c r="AM115" s="101">
        <v>2.0997222221922129</v>
      </c>
      <c r="AN115" s="101">
        <v>3.8669444445404224</v>
      </c>
    </row>
    <row r="116" spans="37:40" x14ac:dyDescent="0.25">
      <c r="AK116" s="101">
        <v>0.84500000003026798</v>
      </c>
      <c r="AL116" s="101">
        <v>5.2883333332138136</v>
      </c>
      <c r="AM116" s="101">
        <v>4.0200000000768341</v>
      </c>
      <c r="AN116" s="101">
        <v>1.9466666666558012</v>
      </c>
    </row>
    <row r="117" spans="37:40" x14ac:dyDescent="0.25">
      <c r="AK117" s="101">
        <v>1.2052777778590098</v>
      </c>
      <c r="AL117" s="101">
        <v>4.9280555553850718</v>
      </c>
      <c r="AM117" s="101">
        <v>4.1272222222178243</v>
      </c>
      <c r="AN117" s="101">
        <v>1.839444444514811</v>
      </c>
    </row>
    <row r="118" spans="37:40" x14ac:dyDescent="0.25">
      <c r="AK118" s="101">
        <v>2.4299999999930151</v>
      </c>
      <c r="AL118" s="101">
        <v>3.7033333332510665</v>
      </c>
      <c r="AM118" s="101">
        <v>4.6377777778543532</v>
      </c>
      <c r="AN118" s="101">
        <v>1.3288888888782822</v>
      </c>
    </row>
    <row r="119" spans="37:40" x14ac:dyDescent="0.25">
      <c r="AK119" s="101">
        <v>4.3583333332207985</v>
      </c>
      <c r="AL119" s="101">
        <v>1.8583333334536292</v>
      </c>
      <c r="AM119" s="101">
        <v>1.8986111110425554</v>
      </c>
      <c r="AN119" s="101">
        <v>3.8347222222946584</v>
      </c>
    </row>
    <row r="120" spans="37:40" x14ac:dyDescent="0.25">
      <c r="AK120" s="101">
        <v>3.5586111110751517</v>
      </c>
      <c r="AL120" s="101">
        <v>2.658055555599276</v>
      </c>
      <c r="AM120" s="101">
        <v>0.87444444437278435</v>
      </c>
      <c r="AN120" s="101">
        <v>4.8588888889644295</v>
      </c>
    </row>
    <row r="121" spans="37:40" x14ac:dyDescent="0.25">
      <c r="AK121" s="101">
        <v>1.4430555555154569</v>
      </c>
      <c r="AL121" s="101">
        <v>4.7736111111589707</v>
      </c>
      <c r="AM121" s="101">
        <v>1.0552777777193114</v>
      </c>
      <c r="AN121" s="101">
        <v>6.1780555556179024</v>
      </c>
    </row>
    <row r="122" spans="37:40" x14ac:dyDescent="0.25">
      <c r="AK122" s="101">
        <v>1.0641666667652316</v>
      </c>
      <c r="AL122" s="101">
        <v>5.9191666666301899</v>
      </c>
      <c r="AM122" s="101">
        <v>2.9730555555433966</v>
      </c>
      <c r="AN122" s="101">
        <v>4.2602777777938172</v>
      </c>
    </row>
    <row r="123" spans="37:40" x14ac:dyDescent="0.25">
      <c r="AK123" s="101">
        <v>1.3000000000465661</v>
      </c>
      <c r="AL123" s="101">
        <v>5.6833333333488554</v>
      </c>
      <c r="AM123" s="101">
        <v>4.2399999999906868</v>
      </c>
      <c r="AN123" s="101">
        <v>2.9933333333465271</v>
      </c>
    </row>
    <row r="124" spans="37:40" x14ac:dyDescent="0.25">
      <c r="AK124" s="101">
        <v>2.8341666666674428</v>
      </c>
      <c r="AL124" s="101">
        <v>2.8991666666697711</v>
      </c>
      <c r="AM124" s="101">
        <v>1.7016666666604578</v>
      </c>
      <c r="AN124" s="101">
        <v>4.8650000001071021</v>
      </c>
    </row>
    <row r="125" spans="37:40" x14ac:dyDescent="0.25">
      <c r="AK125" s="101">
        <v>3.8802777776727453</v>
      </c>
      <c r="AL125" s="101">
        <v>2.2030555555829778</v>
      </c>
      <c r="AM125" s="101">
        <v>1.4513888890505768</v>
      </c>
      <c r="AN125" s="101">
        <v>5.1152777777169831</v>
      </c>
    </row>
    <row r="126" spans="37:40" x14ac:dyDescent="0.25">
      <c r="AK126" s="101">
        <v>0.46777777781244367</v>
      </c>
      <c r="AL126" s="101">
        <v>6.5511111110681668</v>
      </c>
      <c r="AM126" s="101">
        <v>0.79222222213866189</v>
      </c>
      <c r="AN126" s="101">
        <v>4.841111111047212</v>
      </c>
    </row>
    <row r="127" spans="37:40" x14ac:dyDescent="0.25">
      <c r="AK127" s="101">
        <v>6.591388889006339</v>
      </c>
      <c r="AL127" s="101">
        <v>0.55861111107515171</v>
      </c>
      <c r="AM127" s="101">
        <v>1.1144444444216788</v>
      </c>
      <c r="AN127" s="101">
        <v>4.5188888887641951</v>
      </c>
    </row>
    <row r="128" spans="37:40" x14ac:dyDescent="0.25">
      <c r="AK128" s="101">
        <v>5.2999999999883585</v>
      </c>
      <c r="AL128" s="101">
        <v>0.93333333340706304</v>
      </c>
      <c r="AM128" s="101">
        <v>2.9949999998789281</v>
      </c>
      <c r="AN128" s="101">
        <v>2.6383333333069459</v>
      </c>
    </row>
    <row r="129" spans="37:40" x14ac:dyDescent="0.25">
      <c r="AK129" s="101">
        <v>4.842777777928859</v>
      </c>
      <c r="AL129" s="101">
        <v>1.3905555554665625</v>
      </c>
      <c r="AM129" s="101">
        <v>3.7783333333209157</v>
      </c>
      <c r="AN129" s="101">
        <v>1.8549999998649582</v>
      </c>
    </row>
    <row r="130" spans="37:40" x14ac:dyDescent="0.25">
      <c r="AK130" s="101">
        <v>4.7908333333907649</v>
      </c>
      <c r="AL130" s="101">
        <v>1.4425000000046566</v>
      </c>
      <c r="AM130" s="101">
        <v>5.1808333332301117</v>
      </c>
      <c r="AN130" s="101">
        <v>0.40250000014202669</v>
      </c>
    </row>
    <row r="131" spans="37:40" x14ac:dyDescent="0.25">
      <c r="AK131" s="101">
        <v>1.7344444445916452</v>
      </c>
      <c r="AL131" s="101">
        <v>4.4988888888037764</v>
      </c>
      <c r="AM131" s="101">
        <v>4.6702777777682059</v>
      </c>
      <c r="AN131" s="101">
        <v>0.91305555560393259</v>
      </c>
    </row>
    <row r="132" spans="37:40" x14ac:dyDescent="0.25">
      <c r="AK132" s="101">
        <v>1.5533333334024064</v>
      </c>
      <c r="AL132" s="101">
        <v>4.6799999999930151</v>
      </c>
      <c r="AM132" s="101">
        <v>4.0997222222504206</v>
      </c>
      <c r="AN132" s="101">
        <v>1.4836111111217178</v>
      </c>
    </row>
    <row r="133" spans="37:40" x14ac:dyDescent="0.25">
      <c r="AK133" s="101">
        <v>0.10083333333022892</v>
      </c>
      <c r="AL133" s="101">
        <v>5.5991666665649973</v>
      </c>
      <c r="AM133" s="101">
        <v>3.4874999999301508</v>
      </c>
      <c r="AN133" s="101">
        <v>2.0958333334419876</v>
      </c>
    </row>
    <row r="134" spans="37:40" x14ac:dyDescent="0.25">
      <c r="AK134" s="101">
        <v>0.52749999985098839</v>
      </c>
      <c r="AL134" s="101">
        <v>5.1725000000442378</v>
      </c>
      <c r="AM134" s="101">
        <v>0.54055555548984557</v>
      </c>
      <c r="AN134" s="101">
        <v>5.0427777778822929</v>
      </c>
    </row>
    <row r="135" spans="37:40" x14ac:dyDescent="0.25">
      <c r="AK135" s="101">
        <v>0.58972222212469205</v>
      </c>
      <c r="AL135" s="101">
        <v>5.1102777777705342</v>
      </c>
      <c r="AM135" s="101">
        <v>9.4444445567205548E-3</v>
      </c>
      <c r="AN135" s="101">
        <v>5.592777777928859</v>
      </c>
    </row>
    <row r="136" spans="37:40" x14ac:dyDescent="0.25">
      <c r="AK136" s="101">
        <v>4.3591666665743105</v>
      </c>
      <c r="AL136" s="101">
        <v>1.3408333333209157</v>
      </c>
      <c r="AM136" s="101">
        <v>6.1227777776657604</v>
      </c>
      <c r="AN136" s="101">
        <v>0.19388888898538426</v>
      </c>
    </row>
    <row r="137" spans="37:40" x14ac:dyDescent="0.25">
      <c r="AK137" s="101">
        <v>4.628055555454921</v>
      </c>
      <c r="AL137" s="101">
        <v>1.0719444444403052</v>
      </c>
      <c r="AM137" s="101">
        <v>6.0663888888666406</v>
      </c>
      <c r="AN137" s="101">
        <v>0.250277777784504</v>
      </c>
    </row>
    <row r="138" spans="37:40" x14ac:dyDescent="0.25">
      <c r="AK138" s="101">
        <v>4.6955555555177853</v>
      </c>
      <c r="AL138" s="101">
        <v>1.004444444377441</v>
      </c>
      <c r="AM138" s="101">
        <v>5.6277777777286246</v>
      </c>
      <c r="AN138" s="101">
        <v>0.68888888892251998</v>
      </c>
    </row>
    <row r="139" spans="37:40" x14ac:dyDescent="0.25">
      <c r="AK139" s="101">
        <v>4.7136111111030914</v>
      </c>
      <c r="AL139" s="101">
        <v>0.98638888879213482</v>
      </c>
      <c r="AM139" s="101">
        <v>4.4630555554758757</v>
      </c>
      <c r="AN139" s="101">
        <v>1.8536111111752689</v>
      </c>
    </row>
    <row r="140" spans="37:40" x14ac:dyDescent="0.25">
      <c r="AK140" s="101">
        <v>5.2122222221223637</v>
      </c>
      <c r="AL140" s="101">
        <v>0.48777777777286246</v>
      </c>
      <c r="AM140" s="101">
        <v>4.0652777777868323</v>
      </c>
      <c r="AN140" s="101">
        <v>1.7513888889807276</v>
      </c>
    </row>
    <row r="141" spans="37:40" x14ac:dyDescent="0.25">
      <c r="AK141" s="101">
        <v>4.4444444531109184E-2</v>
      </c>
      <c r="AL141" s="101">
        <v>5.87777777784504</v>
      </c>
      <c r="AM141" s="101">
        <v>4.7447222221526317</v>
      </c>
      <c r="AN141" s="101">
        <v>0.73861111106816679</v>
      </c>
    </row>
    <row r="142" spans="37:40" x14ac:dyDescent="0.25">
      <c r="AK142" s="101">
        <v>0.70888888888293877</v>
      </c>
      <c r="AL142" s="101">
        <v>6.4744444444659166</v>
      </c>
      <c r="AM142" s="101">
        <v>4.9219444444170222</v>
      </c>
      <c r="AN142" s="101">
        <v>1.161388888838701</v>
      </c>
    </row>
    <row r="143" spans="37:40" x14ac:dyDescent="0.25">
      <c r="AK143" s="101">
        <v>1.0866666667861864</v>
      </c>
      <c r="AL143" s="101">
        <v>6.096666666562669</v>
      </c>
      <c r="AM143" s="101">
        <v>2.5319444443448447</v>
      </c>
      <c r="AN143" s="101">
        <v>3.5513888889108784</v>
      </c>
    </row>
    <row r="144" spans="37:40" x14ac:dyDescent="0.25">
      <c r="AK144" s="101">
        <v>1.2019444444449618</v>
      </c>
      <c r="AL144" s="101">
        <v>5.9813888889038935</v>
      </c>
      <c r="AM144" s="101">
        <v>1.4127777776448056</v>
      </c>
      <c r="AN144" s="101">
        <v>4.6705555556109175</v>
      </c>
    </row>
    <row r="145" spans="37:40" x14ac:dyDescent="0.25">
      <c r="AK145" s="101">
        <v>2.7469444444868714</v>
      </c>
      <c r="AL145" s="101">
        <v>3.4363888889201917</v>
      </c>
      <c r="AM145" s="101">
        <v>1.1719444444170222</v>
      </c>
      <c r="AN145" s="101">
        <v>4.911388888838701</v>
      </c>
    </row>
    <row r="146" spans="37:40" x14ac:dyDescent="0.25">
      <c r="AK146" s="101">
        <v>1.1749999999883585</v>
      </c>
      <c r="AL146" s="101">
        <v>5.0083333334187046</v>
      </c>
      <c r="AM146" s="101">
        <v>0.83166666654869914</v>
      </c>
      <c r="AN146" s="101">
        <v>5.251666666707024</v>
      </c>
    </row>
    <row r="147" spans="37:40" x14ac:dyDescent="0.25">
      <c r="AK147" s="101">
        <v>2.9994444444891997</v>
      </c>
      <c r="AL147" s="101">
        <v>2.8338888888247311</v>
      </c>
      <c r="AM147" s="101">
        <v>0.25083333329530433</v>
      </c>
      <c r="AN147" s="101">
        <v>5.8324999999604188</v>
      </c>
    </row>
    <row r="148" spans="37:40" x14ac:dyDescent="0.25">
      <c r="AK148" s="101">
        <v>5.4025000000256114</v>
      </c>
      <c r="AL148" s="101">
        <v>0.43083333328831941</v>
      </c>
      <c r="AM148" s="101">
        <v>5.2138888890040107</v>
      </c>
      <c r="AN148" s="101">
        <v>0.21944444440305233</v>
      </c>
    </row>
    <row r="149" spans="37:40" x14ac:dyDescent="0.25">
      <c r="AK149" s="101">
        <v>3.247777777898591</v>
      </c>
      <c r="AL149" s="101">
        <v>2.3355555554735474</v>
      </c>
      <c r="AM149" s="101">
        <v>4.6697222222574055</v>
      </c>
      <c r="AN149" s="101">
        <v>0.76361111114965752</v>
      </c>
    </row>
    <row r="150" spans="37:40" x14ac:dyDescent="0.25">
      <c r="AK150" s="101">
        <v>3.0980555556016043</v>
      </c>
      <c r="AL150" s="101">
        <v>2.4852777777705342</v>
      </c>
      <c r="AM150" s="101">
        <v>1.5408333334489726</v>
      </c>
      <c r="AN150" s="101">
        <v>3.8924999999580905</v>
      </c>
    </row>
    <row r="151" spans="37:40" x14ac:dyDescent="0.25">
      <c r="AK151" s="101">
        <v>0.29833333322312683</v>
      </c>
      <c r="AL151" s="101">
        <v>5.8816666665952653</v>
      </c>
      <c r="AM151" s="101">
        <v>0.96916666673496366</v>
      </c>
      <c r="AN151" s="101">
        <v>4.4641666666720994</v>
      </c>
    </row>
    <row r="152" spans="37:40" x14ac:dyDescent="0.25">
      <c r="AK152" s="101">
        <v>0.85305555554805323</v>
      </c>
      <c r="AL152" s="101">
        <v>6.346944444347173</v>
      </c>
      <c r="AM152" s="101">
        <v>0.48249999998370185</v>
      </c>
      <c r="AN152" s="101">
        <v>5.9158333333907649</v>
      </c>
    </row>
    <row r="153" spans="37:40" x14ac:dyDescent="0.25">
      <c r="AK153" s="101">
        <v>2.7161111111054197</v>
      </c>
      <c r="AL153" s="101">
        <v>4.4838888887898065</v>
      </c>
      <c r="AM153" s="101">
        <v>3.4527777777984738</v>
      </c>
      <c r="AN153" s="101">
        <v>3.7305555555503815</v>
      </c>
    </row>
    <row r="154" spans="37:40" x14ac:dyDescent="0.25">
      <c r="AK154" s="101">
        <v>5.8138888888643123</v>
      </c>
      <c r="AL154" s="101">
        <v>0.28611111111240461</v>
      </c>
      <c r="AM154" s="101">
        <v>5.8483333333279006</v>
      </c>
      <c r="AN154" s="101">
        <v>1.3350000000209548</v>
      </c>
    </row>
    <row r="155" spans="37:40" x14ac:dyDescent="0.25">
      <c r="AK155" s="101">
        <v>5.4891666665207595</v>
      </c>
      <c r="AL155" s="101">
        <v>0.61083333345595747</v>
      </c>
      <c r="AM155" s="101">
        <v>6.2658333333092742</v>
      </c>
      <c r="AN155" s="101">
        <v>0.39916666672797874</v>
      </c>
    </row>
    <row r="156" spans="37:40" x14ac:dyDescent="0.25">
      <c r="AK156" s="101">
        <v>5.1202777776634321</v>
      </c>
      <c r="AL156" s="101">
        <v>0.97972222231328487</v>
      </c>
      <c r="AM156" s="101">
        <v>5.589444444514811</v>
      </c>
      <c r="AN156" s="101">
        <v>0.27722222206648439</v>
      </c>
    </row>
    <row r="157" spans="37:40" x14ac:dyDescent="0.25">
      <c r="AK157" s="101">
        <v>4.8633333332254551</v>
      </c>
      <c r="AL157" s="101">
        <v>1.2366666667512618</v>
      </c>
      <c r="AM157" s="101">
        <v>3.2036111110355705</v>
      </c>
      <c r="AN157" s="101">
        <v>2.6630555555457249</v>
      </c>
    </row>
    <row r="158" spans="37:40" x14ac:dyDescent="0.25">
      <c r="AK158" s="101">
        <v>2.7875000000931323</v>
      </c>
      <c r="AL158" s="101">
        <v>3.1458333333721384</v>
      </c>
      <c r="AM158" s="101">
        <v>1.3524999999208376</v>
      </c>
      <c r="AN158" s="101">
        <v>4.8475000000325963</v>
      </c>
    </row>
    <row r="159" spans="37:40" x14ac:dyDescent="0.25">
      <c r="AK159" s="101">
        <v>3.6050000001559965</v>
      </c>
      <c r="AL159" s="101">
        <v>2.3283333333092742</v>
      </c>
      <c r="AM159" s="101">
        <v>1.6336111110867932</v>
      </c>
      <c r="AN159" s="101">
        <v>4.5663888888666406</v>
      </c>
    </row>
    <row r="160" spans="37:40" x14ac:dyDescent="0.25">
      <c r="AK160" s="101">
        <v>5.3027777777169831</v>
      </c>
      <c r="AL160" s="101">
        <v>0.13055555551545694</v>
      </c>
      <c r="AM160" s="101">
        <v>1.6774999999324791</v>
      </c>
      <c r="AN160" s="101">
        <v>4.5225000000209548</v>
      </c>
    </row>
    <row r="161" spans="37:40" x14ac:dyDescent="0.25">
      <c r="AK161" s="101">
        <v>4.6980555555783212</v>
      </c>
      <c r="AL161" s="101">
        <v>0.73527777765411884</v>
      </c>
      <c r="AM161" s="101">
        <v>2.3422222223016433</v>
      </c>
      <c r="AN161" s="101">
        <v>3.8577777776517905</v>
      </c>
    </row>
    <row r="162" spans="37:40" x14ac:dyDescent="0.25">
      <c r="AK162" s="101">
        <v>3.778888888831716</v>
      </c>
      <c r="AL162" s="101">
        <v>1.654444444400724</v>
      </c>
      <c r="AM162" s="101">
        <v>2.7974999999860302</v>
      </c>
      <c r="AN162" s="101">
        <v>3.4024999999674037</v>
      </c>
    </row>
    <row r="163" spans="37:40" x14ac:dyDescent="0.25">
      <c r="AK163" s="101">
        <v>3.7480555554502644</v>
      </c>
      <c r="AL163" s="101">
        <v>1.6852777777821757</v>
      </c>
    </row>
    <row r="164" spans="37:40" x14ac:dyDescent="0.25">
      <c r="AK164" s="101">
        <v>2.778611111047212</v>
      </c>
      <c r="AL164" s="101">
        <v>2.654722222185228</v>
      </c>
    </row>
    <row r="165" spans="37:40" x14ac:dyDescent="0.25">
      <c r="AK165" s="101">
        <v>1.6499999999650754</v>
      </c>
      <c r="AL165" s="101">
        <v>5.5833333333721384</v>
      </c>
    </row>
    <row r="166" spans="37:40" x14ac:dyDescent="0.25">
      <c r="AK166" s="101">
        <v>2.0852777778636664</v>
      </c>
      <c r="AL166" s="101">
        <v>5.1480555554735474</v>
      </c>
    </row>
    <row r="167" spans="37:40" x14ac:dyDescent="0.25">
      <c r="AK167" s="101">
        <v>4.0836111112148501</v>
      </c>
      <c r="AL167" s="101">
        <v>1.8830555555177853</v>
      </c>
    </row>
    <row r="168" spans="37:40" x14ac:dyDescent="0.25">
      <c r="AK168" s="101">
        <v>0.16083333338610828</v>
      </c>
      <c r="AL168" s="101">
        <v>5.8058333333465271</v>
      </c>
    </row>
    <row r="169" spans="37:40" x14ac:dyDescent="0.25">
      <c r="AK169" s="101">
        <v>0.15500000008614734</v>
      </c>
      <c r="AL169" s="101">
        <v>5.811666666646488</v>
      </c>
    </row>
    <row r="170" spans="37:40" x14ac:dyDescent="0.25">
      <c r="AK170" s="101">
        <v>0.59333333338145167</v>
      </c>
      <c r="AL170" s="101">
        <v>5.4566666666069068</v>
      </c>
    </row>
    <row r="171" spans="37:40" x14ac:dyDescent="0.25">
      <c r="AK171" s="101">
        <v>0.6322222221060656</v>
      </c>
      <c r="AL171" s="101">
        <v>5.4177777778822929</v>
      </c>
    </row>
    <row r="172" spans="37:40" x14ac:dyDescent="0.25">
      <c r="AK172" s="101">
        <v>2.3961111110402271</v>
      </c>
      <c r="AL172" s="101">
        <v>3.6538888889481314</v>
      </c>
    </row>
    <row r="173" spans="37:40" x14ac:dyDescent="0.25">
      <c r="AK173" s="101">
        <v>3.5074999998905696</v>
      </c>
      <c r="AL173" s="101">
        <v>2.5425000000977889</v>
      </c>
    </row>
    <row r="174" spans="37:40" x14ac:dyDescent="0.25">
      <c r="AK174" s="101">
        <v>3.5297222222434357</v>
      </c>
      <c r="AL174" s="101">
        <v>2.5202777777449228</v>
      </c>
    </row>
    <row r="175" spans="37:40" x14ac:dyDescent="0.25">
      <c r="AK175" s="101">
        <v>4.2116666666697711</v>
      </c>
      <c r="AL175" s="101">
        <v>1.8383333333185874</v>
      </c>
    </row>
    <row r="176" spans="37:40" x14ac:dyDescent="0.25">
      <c r="AK176" s="101">
        <v>5.4469444443820976</v>
      </c>
      <c r="AL176" s="101">
        <v>0.6030555556062609</v>
      </c>
    </row>
    <row r="177" spans="37:38" x14ac:dyDescent="0.25">
      <c r="AK177" s="101">
        <v>5.4641666666138917</v>
      </c>
      <c r="AL177" s="101">
        <v>0.58583333337446675</v>
      </c>
    </row>
    <row r="178" spans="37:38" x14ac:dyDescent="0.25">
      <c r="AK178" s="101">
        <v>5.4744444443495013</v>
      </c>
      <c r="AL178" s="101">
        <v>0.57555555563885719</v>
      </c>
    </row>
    <row r="179" spans="37:38" x14ac:dyDescent="0.25">
      <c r="AK179" s="101">
        <v>5.4938888887991197</v>
      </c>
      <c r="AL179" s="101">
        <v>0.55611111118923873</v>
      </c>
    </row>
    <row r="180" spans="37:38" x14ac:dyDescent="0.25">
      <c r="AK180" s="101">
        <v>5.5975000000325963</v>
      </c>
      <c r="AL180" s="101">
        <v>0.45249999995576218</v>
      </c>
    </row>
    <row r="181" spans="37:38" x14ac:dyDescent="0.25">
      <c r="AK181" s="101">
        <v>5.4700000000884756</v>
      </c>
      <c r="AL181" s="101">
        <v>0.10333333339076489</v>
      </c>
    </row>
    <row r="182" spans="37:38" x14ac:dyDescent="0.25">
      <c r="AK182" s="101">
        <v>3.8633333334582858</v>
      </c>
      <c r="AL182" s="101">
        <v>1.503333333239425</v>
      </c>
    </row>
    <row r="183" spans="37:38" x14ac:dyDescent="0.25">
      <c r="AK183" s="101">
        <v>2.9963888889178634</v>
      </c>
      <c r="AL183" s="101">
        <v>2.3702777777798474</v>
      </c>
    </row>
    <row r="184" spans="37:38" x14ac:dyDescent="0.25">
      <c r="AK184" s="101">
        <v>2.7441666667582467</v>
      </c>
      <c r="AL184" s="101">
        <v>2.622499999939464</v>
      </c>
    </row>
    <row r="185" spans="37:38" x14ac:dyDescent="0.25">
      <c r="AK185" s="101">
        <v>1.2997222222038545</v>
      </c>
      <c r="AL185" s="101">
        <v>4.0669444444938563</v>
      </c>
    </row>
    <row r="186" spans="37:38" x14ac:dyDescent="0.25">
      <c r="AK186" s="101">
        <v>1.1311111111426726</v>
      </c>
      <c r="AL186" s="101">
        <v>6.1355555554619059</v>
      </c>
    </row>
    <row r="187" spans="37:38" x14ac:dyDescent="0.25">
      <c r="AK187" s="101">
        <v>1.6738888888503425</v>
      </c>
      <c r="AL187" s="101">
        <v>5.592777777754236</v>
      </c>
    </row>
    <row r="188" spans="37:38" x14ac:dyDescent="0.25">
      <c r="AK188" s="101">
        <v>1.9694444443448447</v>
      </c>
      <c r="AL188" s="101">
        <v>5.2972222222597338</v>
      </c>
    </row>
    <row r="189" spans="37:38" x14ac:dyDescent="0.25">
      <c r="AK189" s="101">
        <v>2.0433333332184702</v>
      </c>
      <c r="AL189" s="101">
        <v>5.2233333333861083</v>
      </c>
    </row>
    <row r="190" spans="37:38" x14ac:dyDescent="0.25">
      <c r="AK190" s="101">
        <v>4.5744444443844259</v>
      </c>
      <c r="AL190" s="101">
        <v>2.6922222222201526</v>
      </c>
    </row>
    <row r="191" spans="37:38" x14ac:dyDescent="0.25">
      <c r="AK191" s="101">
        <v>5.1280555555131286</v>
      </c>
      <c r="AL191" s="101">
        <v>2.1386111110914499</v>
      </c>
    </row>
    <row r="192" spans="37:38" x14ac:dyDescent="0.25">
      <c r="AK192" s="101">
        <v>5.2752777777495794</v>
      </c>
      <c r="AL192" s="101">
        <v>1.9913888888549991</v>
      </c>
    </row>
    <row r="193" spans="37:38" x14ac:dyDescent="0.25">
      <c r="AK193" s="101">
        <v>3.0666666667093523</v>
      </c>
      <c r="AL193" s="101">
        <v>2.7666666666045785</v>
      </c>
    </row>
    <row r="194" spans="37:38" x14ac:dyDescent="0.25">
      <c r="AK194" s="101">
        <v>2.4847222222597338</v>
      </c>
      <c r="AL194" s="101">
        <v>3.348611111054197</v>
      </c>
    </row>
    <row r="195" spans="37:38" x14ac:dyDescent="0.25">
      <c r="AK195" s="101">
        <v>1.3797222222201526</v>
      </c>
      <c r="AL195" s="101">
        <v>4.8036111111869104</v>
      </c>
    </row>
    <row r="196" spans="37:38" x14ac:dyDescent="0.25">
      <c r="AK196" s="101">
        <v>1.941111111198552</v>
      </c>
      <c r="AL196" s="101">
        <v>4.2422222222085111</v>
      </c>
    </row>
    <row r="197" spans="37:38" x14ac:dyDescent="0.25">
      <c r="AK197" s="101">
        <v>2.876944444491528</v>
      </c>
      <c r="AL197" s="101">
        <v>3.3063888889155351</v>
      </c>
    </row>
    <row r="198" spans="37:38" x14ac:dyDescent="0.25">
      <c r="AK198" s="101">
        <v>2.9300000000512227</v>
      </c>
      <c r="AL198" s="101">
        <v>3.2533333333558403</v>
      </c>
    </row>
    <row r="199" spans="37:38" x14ac:dyDescent="0.25">
      <c r="AK199" s="101">
        <v>4.4255555556155741</v>
      </c>
      <c r="AL199" s="101">
        <v>1.7577777777914889</v>
      </c>
    </row>
    <row r="200" spans="37:38" x14ac:dyDescent="0.25">
      <c r="AK200" s="101">
        <v>4.4302777778939344</v>
      </c>
      <c r="AL200" s="101">
        <v>1.7530555555131286</v>
      </c>
    </row>
    <row r="201" spans="37:38" x14ac:dyDescent="0.25">
      <c r="AK201" s="101">
        <v>5.5955555556574836</v>
      </c>
      <c r="AL201" s="101">
        <v>0.5877777777495794</v>
      </c>
    </row>
    <row r="202" spans="37:38" x14ac:dyDescent="0.25">
      <c r="AK202" s="101">
        <v>5.0950000000884756</v>
      </c>
      <c r="AL202" s="101">
        <v>0.25499999988824129</v>
      </c>
    </row>
    <row r="203" spans="37:38" x14ac:dyDescent="0.25">
      <c r="AK203" s="101">
        <v>5.0133333333651535</v>
      </c>
      <c r="AL203" s="101">
        <v>0.33666666661156341</v>
      </c>
    </row>
    <row r="204" spans="37:38" x14ac:dyDescent="0.25">
      <c r="AK204" s="101">
        <v>3.871388888976071</v>
      </c>
      <c r="AL204" s="101">
        <v>1.8952777776285075</v>
      </c>
    </row>
    <row r="205" spans="37:38" x14ac:dyDescent="0.25">
      <c r="AK205" s="101">
        <v>0.94944444444263354</v>
      </c>
      <c r="AL205" s="101">
        <v>5.3005555554991588</v>
      </c>
    </row>
    <row r="206" spans="37:38" x14ac:dyDescent="0.25">
      <c r="AK206" s="101">
        <v>2.8666666665812954</v>
      </c>
      <c r="AL206" s="101">
        <v>3.3833333333604969</v>
      </c>
    </row>
    <row r="207" spans="37:38" x14ac:dyDescent="0.25">
      <c r="AK207" s="101">
        <v>4.5613888887455687</v>
      </c>
      <c r="AL207" s="101">
        <v>0.78861111123114824</v>
      </c>
    </row>
    <row r="208" spans="37:38" x14ac:dyDescent="0.25">
      <c r="AK208" s="101">
        <v>3.1311111110262573</v>
      </c>
      <c r="AL208" s="101">
        <v>2.7188888890086673</v>
      </c>
    </row>
    <row r="209" spans="37:38" x14ac:dyDescent="0.25">
      <c r="AK209" s="101">
        <v>1.7363888889667578</v>
      </c>
      <c r="AL209" s="101">
        <v>4.1136111110681668</v>
      </c>
    </row>
    <row r="210" spans="37:38" x14ac:dyDescent="0.25">
      <c r="AK210" s="101">
        <v>1.594166666676756</v>
      </c>
      <c r="AL210" s="101">
        <v>4.2558333333581686</v>
      </c>
    </row>
    <row r="211" spans="37:38" x14ac:dyDescent="0.25">
      <c r="AK211" s="101">
        <v>0.65805555554106832</v>
      </c>
      <c r="AL211" s="101">
        <v>5.1919444444938563</v>
      </c>
    </row>
    <row r="212" spans="37:38" x14ac:dyDescent="0.25">
      <c r="AK212" s="101">
        <v>0.17333333333954215</v>
      </c>
      <c r="AL212" s="101">
        <v>5.6766666666953824</v>
      </c>
    </row>
    <row r="213" spans="37:38" x14ac:dyDescent="0.25">
      <c r="AK213" s="101">
        <v>0.40000000008149073</v>
      </c>
      <c r="AL213" s="101">
        <v>6.2500000001164153</v>
      </c>
    </row>
    <row r="214" spans="37:38" x14ac:dyDescent="0.25">
      <c r="AK214" s="101">
        <v>0.84888888895511627</v>
      </c>
      <c r="AL214" s="101">
        <v>6.4177777776494622</v>
      </c>
    </row>
    <row r="215" spans="37:38" x14ac:dyDescent="0.25">
      <c r="AK215" s="101">
        <v>0.89249999995809048</v>
      </c>
      <c r="AL215" s="101">
        <v>6.374166666646488</v>
      </c>
    </row>
    <row r="216" spans="37:38" x14ac:dyDescent="0.25">
      <c r="AK216" s="101">
        <v>1.9705555555410683</v>
      </c>
      <c r="AL216" s="101">
        <v>5.2961111110635102</v>
      </c>
    </row>
    <row r="217" spans="37:38" x14ac:dyDescent="0.25">
      <c r="AK217" s="101">
        <v>3.0466666667489335</v>
      </c>
      <c r="AL217" s="101">
        <v>4.219999999855645</v>
      </c>
    </row>
    <row r="218" spans="37:38" x14ac:dyDescent="0.25">
      <c r="AK218" s="101">
        <v>5.2555555556318723</v>
      </c>
      <c r="AL218" s="101">
        <v>0.54444444441469386</v>
      </c>
    </row>
    <row r="219" spans="37:38" x14ac:dyDescent="0.25">
      <c r="AK219" s="101">
        <v>4.7400000000488944</v>
      </c>
      <c r="AL219" s="101">
        <v>1.0599999999976717</v>
      </c>
    </row>
    <row r="220" spans="37:38" x14ac:dyDescent="0.25">
      <c r="AK220" s="101">
        <v>4.3988888890016824</v>
      </c>
      <c r="AL220" s="101">
        <v>1.4011111110448837</v>
      </c>
    </row>
    <row r="221" spans="37:38" x14ac:dyDescent="0.25">
      <c r="AK221" s="101">
        <v>3.68888888892252</v>
      </c>
      <c r="AL221" s="101">
        <v>2.1111111111240461</v>
      </c>
    </row>
    <row r="222" spans="37:38" x14ac:dyDescent="0.25">
      <c r="AK222" s="101">
        <v>0.77444444439606741</v>
      </c>
      <c r="AL222" s="101">
        <v>5.0255555556504987</v>
      </c>
    </row>
    <row r="223" spans="37:38" x14ac:dyDescent="0.25">
      <c r="AK223" s="101">
        <v>1.908888888778165</v>
      </c>
      <c r="AL223" s="101">
        <v>5.4577777778031304</v>
      </c>
    </row>
    <row r="224" spans="37:38" x14ac:dyDescent="0.25">
      <c r="AK224" s="101">
        <v>2.6483333333744667</v>
      </c>
      <c r="AL224" s="101">
        <v>4.7183333332068287</v>
      </c>
    </row>
    <row r="225" spans="37:38" x14ac:dyDescent="0.25">
      <c r="AK225" s="101">
        <v>3.8274999999557622</v>
      </c>
      <c r="AL225" s="101">
        <v>3.5391666666255333</v>
      </c>
    </row>
    <row r="226" spans="37:38" x14ac:dyDescent="0.25">
      <c r="AK226" s="101">
        <v>4.4838888887898065</v>
      </c>
      <c r="AL226" s="101">
        <v>1.5161111112101935</v>
      </c>
    </row>
    <row r="227" spans="37:38" x14ac:dyDescent="0.25">
      <c r="AK227" s="101">
        <v>4.4308333332301117</v>
      </c>
      <c r="AL227" s="101">
        <v>1.5691666667698883</v>
      </c>
    </row>
    <row r="228" spans="37:38" x14ac:dyDescent="0.25">
      <c r="AK228" s="101">
        <v>1.7044444443890825</v>
      </c>
      <c r="AL228" s="101">
        <v>4.2955555556109175</v>
      </c>
    </row>
    <row r="229" spans="37:38" x14ac:dyDescent="0.25">
      <c r="AK229" s="101">
        <v>2.9766666668001562</v>
      </c>
      <c r="AL229" s="101">
        <v>3.0399999999208376</v>
      </c>
    </row>
    <row r="230" spans="37:38" x14ac:dyDescent="0.25">
      <c r="AK230" s="101">
        <v>5.1399999999557622</v>
      </c>
      <c r="AL230" s="101">
        <v>0.42666666669538245</v>
      </c>
    </row>
    <row r="231" spans="37:38" x14ac:dyDescent="0.25">
      <c r="AK231" s="101">
        <v>3.7605555555783212</v>
      </c>
      <c r="AL231" s="101">
        <v>1.8061111110728234</v>
      </c>
    </row>
    <row r="232" spans="37:38" x14ac:dyDescent="0.25">
      <c r="AK232" s="101">
        <v>2.8127777778427117</v>
      </c>
      <c r="AL232" s="101">
        <v>4.6038888889015652</v>
      </c>
    </row>
    <row r="233" spans="37:38" x14ac:dyDescent="0.25">
      <c r="AK233" s="101">
        <v>4.9169444444705732</v>
      </c>
      <c r="AL233" s="101">
        <v>2.4997222222737037</v>
      </c>
    </row>
    <row r="234" spans="37:38" x14ac:dyDescent="0.25">
      <c r="AK234" s="101">
        <v>2.8524999999208376</v>
      </c>
      <c r="AL234" s="101">
        <v>2.997499999939464</v>
      </c>
    </row>
    <row r="235" spans="37:38" x14ac:dyDescent="0.25">
      <c r="AK235" s="101">
        <v>4.9899999999906868</v>
      </c>
      <c r="AL235" s="101">
        <v>1.2433333334047347</v>
      </c>
    </row>
    <row r="236" spans="37:38" x14ac:dyDescent="0.25">
      <c r="AK236" s="101">
        <v>5.1625000001513399</v>
      </c>
      <c r="AL236" s="101">
        <v>1.0708333332440816</v>
      </c>
    </row>
    <row r="237" spans="37:38" x14ac:dyDescent="0.25">
      <c r="AK237" s="101">
        <v>5.7763888888293877</v>
      </c>
      <c r="AL237" s="101">
        <v>0.40972222213167697</v>
      </c>
    </row>
    <row r="238" spans="37:38" x14ac:dyDescent="0.25">
      <c r="AK238" s="101">
        <v>3.4783333333907649</v>
      </c>
      <c r="AL238" s="101">
        <v>1.8883333333069459</v>
      </c>
    </row>
    <row r="239" spans="37:38" x14ac:dyDescent="0.25">
      <c r="AK239" s="101">
        <v>5.8730555555666797</v>
      </c>
      <c r="AL239" s="101">
        <v>1.5269444444566034</v>
      </c>
    </row>
    <row r="240" spans="37:38" x14ac:dyDescent="0.25">
      <c r="AK240" s="101">
        <v>4.7969444443588145</v>
      </c>
      <c r="AL240" s="101">
        <v>0.96972222224576399</v>
      </c>
    </row>
    <row r="241" spans="37:38" x14ac:dyDescent="0.25">
      <c r="AK241" s="101">
        <v>1.7074999999604188</v>
      </c>
      <c r="AL241" s="101">
        <v>4.0591666666441597</v>
      </c>
    </row>
    <row r="242" spans="37:38" x14ac:dyDescent="0.25">
      <c r="AK242" s="101">
        <v>2.717499999969732</v>
      </c>
      <c r="AL242" s="101">
        <v>3.6325000001234002</v>
      </c>
    </row>
    <row r="243" spans="37:38" x14ac:dyDescent="0.25">
      <c r="AK243" s="101">
        <v>4.3613888889667578</v>
      </c>
      <c r="AL243" s="101">
        <v>1.9886111111263745</v>
      </c>
    </row>
    <row r="244" spans="37:38" x14ac:dyDescent="0.25">
      <c r="AK244" s="101">
        <v>4.4605555555899628</v>
      </c>
      <c r="AL244" s="101">
        <v>0.83944444439839572</v>
      </c>
    </row>
    <row r="245" spans="37:38" x14ac:dyDescent="0.25">
      <c r="AK245" s="101">
        <v>2.7763888890040107</v>
      </c>
      <c r="AL245" s="101">
        <v>2.5236111109843478</v>
      </c>
    </row>
    <row r="246" spans="37:38" x14ac:dyDescent="0.25">
      <c r="AK246" s="101">
        <v>3.0308333332068287</v>
      </c>
      <c r="AL246" s="101">
        <v>2.6525000001420267</v>
      </c>
    </row>
    <row r="247" spans="37:38" x14ac:dyDescent="0.25">
      <c r="AK247" s="101">
        <v>0.94083333323942497</v>
      </c>
      <c r="AL247" s="101">
        <v>4.7425000001094304</v>
      </c>
    </row>
    <row r="248" spans="37:38" x14ac:dyDescent="0.25">
      <c r="AK248" s="101">
        <v>0.27472222218057141</v>
      </c>
      <c r="AL248" s="101">
        <v>5.408611111168284</v>
      </c>
    </row>
    <row r="249" spans="37:38" x14ac:dyDescent="0.25">
      <c r="AK249" s="101">
        <v>0.2930555556085892</v>
      </c>
      <c r="AL249" s="101">
        <v>5.9763888889574446</v>
      </c>
    </row>
    <row r="250" spans="37:38" x14ac:dyDescent="0.25">
      <c r="AK250" s="101">
        <v>1.4922222223249264</v>
      </c>
      <c r="AL250" s="101">
        <v>4.9744444444659166</v>
      </c>
    </row>
    <row r="251" spans="37:38" x14ac:dyDescent="0.25">
      <c r="AK251" s="101">
        <v>3.7158333333791234</v>
      </c>
      <c r="AL251" s="101">
        <v>2.7508333334117197</v>
      </c>
    </row>
    <row r="252" spans="37:38" x14ac:dyDescent="0.25">
      <c r="AK252" s="101">
        <v>4.6494444444542751</v>
      </c>
      <c r="AL252" s="101">
        <v>1.8172222223365679</v>
      </c>
    </row>
    <row r="253" spans="37:38" x14ac:dyDescent="0.25">
      <c r="AK253" s="101">
        <v>5.6500000000814907</v>
      </c>
      <c r="AL253" s="101">
        <v>0.81666666670935228</v>
      </c>
    </row>
    <row r="254" spans="37:38" x14ac:dyDescent="0.25">
      <c r="AK254" s="101">
        <v>5.0461111111217178</v>
      </c>
      <c r="AL254" s="101">
        <v>0.25388888886664063</v>
      </c>
    </row>
    <row r="255" spans="37:38" x14ac:dyDescent="0.25">
      <c r="AK255" s="101">
        <v>2.1658333333907649</v>
      </c>
      <c r="AL255" s="101">
        <v>3.1341666665975936</v>
      </c>
    </row>
    <row r="256" spans="37:38" x14ac:dyDescent="0.25">
      <c r="AK256" s="101">
        <v>6.3688888888573274</v>
      </c>
      <c r="AL256" s="101">
        <v>0.88111111102625728</v>
      </c>
    </row>
    <row r="257" spans="37:38" x14ac:dyDescent="0.25">
      <c r="AK257" s="101">
        <v>2.6566666667349637</v>
      </c>
      <c r="AL257" s="101">
        <v>2.9933333333465271</v>
      </c>
    </row>
    <row r="258" spans="37:38" x14ac:dyDescent="0.25">
      <c r="AK258" s="101">
        <v>2.5675000000046566</v>
      </c>
      <c r="AL258" s="101">
        <v>3.0825000000768341</v>
      </c>
    </row>
    <row r="259" spans="37:38" x14ac:dyDescent="0.25">
      <c r="AK259" s="101">
        <v>0.63555555552011356</v>
      </c>
      <c r="AL259" s="101">
        <v>5.9144444445264526</v>
      </c>
    </row>
    <row r="260" spans="37:38" x14ac:dyDescent="0.25">
      <c r="AK260" s="101">
        <v>1.0711111110867932</v>
      </c>
      <c r="AL260" s="101">
        <v>5.4788888889597729</v>
      </c>
    </row>
    <row r="261" spans="37:38" x14ac:dyDescent="0.25">
      <c r="AK261" s="101">
        <v>2.8511111110565253</v>
      </c>
      <c r="AL261" s="101">
        <v>3.6988888889900409</v>
      </c>
    </row>
    <row r="262" spans="37:38" x14ac:dyDescent="0.25">
      <c r="AK262" s="101">
        <v>4.0005555556272157</v>
      </c>
      <c r="AL262" s="101">
        <v>2.5494444444193505</v>
      </c>
    </row>
    <row r="263" spans="37:38" x14ac:dyDescent="0.25">
      <c r="AK263" s="101">
        <v>3.8841666665975936</v>
      </c>
      <c r="AL263" s="101">
        <v>1.4324999999371357</v>
      </c>
    </row>
    <row r="264" spans="37:38" x14ac:dyDescent="0.25">
      <c r="AK264" s="101">
        <v>4.4716666666790843</v>
      </c>
      <c r="AL264" s="101">
        <v>2.6616666666814126</v>
      </c>
    </row>
    <row r="265" spans="37:38" x14ac:dyDescent="0.25">
      <c r="AK265" s="101">
        <v>4.7702777777449228</v>
      </c>
      <c r="AL265" s="101">
        <v>0.89638888888293877</v>
      </c>
    </row>
    <row r="266" spans="37:38" x14ac:dyDescent="0.25">
      <c r="AK266" s="101">
        <v>0.30472222238313407</v>
      </c>
      <c r="AL266" s="101">
        <v>5.9713888890109956</v>
      </c>
    </row>
    <row r="267" spans="37:38" x14ac:dyDescent="0.25">
      <c r="AK267" s="101">
        <v>3.8172222223947756</v>
      </c>
      <c r="AL267" s="101">
        <v>2.7994444443611428</v>
      </c>
    </row>
    <row r="268" spans="37:38" x14ac:dyDescent="0.25">
      <c r="AK268" s="101">
        <v>4.7072222222923301</v>
      </c>
      <c r="AL268" s="101">
        <v>0.65944444440538064</v>
      </c>
    </row>
    <row r="269" spans="37:38" x14ac:dyDescent="0.25">
      <c r="AK269" s="101">
        <v>1.8177777776727453</v>
      </c>
      <c r="AL269" s="101">
        <v>5.1322222222806886</v>
      </c>
    </row>
    <row r="270" spans="37:38" x14ac:dyDescent="0.25">
      <c r="AK270" s="101">
        <v>4.3319444444496185</v>
      </c>
      <c r="AL270" s="101">
        <v>1.3847222221666016</v>
      </c>
    </row>
    <row r="271" spans="37:38" x14ac:dyDescent="0.25">
      <c r="AK271" s="101">
        <v>3.9922222220920958</v>
      </c>
      <c r="AL271" s="101">
        <v>1.7244444445241243</v>
      </c>
    </row>
    <row r="272" spans="37:38" x14ac:dyDescent="0.25">
      <c r="AK272" s="101">
        <v>0.64611111109843478</v>
      </c>
      <c r="AL272" s="101">
        <v>6.0205555556458421</v>
      </c>
    </row>
    <row r="273" spans="37:38" x14ac:dyDescent="0.25">
      <c r="AK273" s="101">
        <v>1.495000000053551</v>
      </c>
      <c r="AL273" s="101">
        <v>5.1716666666907258</v>
      </c>
    </row>
    <row r="274" spans="37:38" x14ac:dyDescent="0.25">
      <c r="AK274" s="101">
        <v>1.9074999999138527</v>
      </c>
      <c r="AL274" s="101">
        <v>4.8591666666325182</v>
      </c>
    </row>
    <row r="275" spans="37:38" x14ac:dyDescent="0.25">
      <c r="AK275" s="101">
        <v>4.2297222222550772</v>
      </c>
      <c r="AL275" s="101">
        <v>2.5369444442912936</v>
      </c>
    </row>
    <row r="276" spans="37:38" x14ac:dyDescent="0.25">
      <c r="AK276" s="101">
        <v>5.9575000000186265</v>
      </c>
      <c r="AL276" s="101">
        <v>0.14083333325106651</v>
      </c>
    </row>
    <row r="277" spans="37:38" x14ac:dyDescent="0.25">
      <c r="AK277" s="101">
        <v>5.2677777777425945</v>
      </c>
      <c r="AL277" s="101">
        <v>0.54888888902496547</v>
      </c>
    </row>
    <row r="278" spans="37:38" x14ac:dyDescent="0.25">
      <c r="AK278" s="101">
        <v>4.7255555555457249</v>
      </c>
      <c r="AL278" s="101">
        <v>1.091111111221835</v>
      </c>
    </row>
    <row r="279" spans="37:38" x14ac:dyDescent="0.25">
      <c r="AK279" s="101">
        <v>3.3761111111962236</v>
      </c>
      <c r="AL279" s="101">
        <v>2.4405555555713363</v>
      </c>
    </row>
    <row r="280" spans="37:38" x14ac:dyDescent="0.25">
      <c r="AK280" s="101">
        <v>1.8949999999604188</v>
      </c>
      <c r="AL280" s="101">
        <v>3.9216666668071412</v>
      </c>
    </row>
    <row r="281" spans="37:38" x14ac:dyDescent="0.25">
      <c r="AK281" s="101">
        <v>1.4952777777216397</v>
      </c>
      <c r="AL281" s="101">
        <v>4.3213888890459202</v>
      </c>
    </row>
    <row r="282" spans="37:38" x14ac:dyDescent="0.25">
      <c r="AK282" s="101">
        <v>0.65166666673030704</v>
      </c>
      <c r="AL282" s="101">
        <v>5.1650000000372529</v>
      </c>
    </row>
    <row r="283" spans="37:38" x14ac:dyDescent="0.25">
      <c r="AK283" s="101">
        <v>2.4900000000488944</v>
      </c>
      <c r="AL283" s="101">
        <v>4.2099999999627471</v>
      </c>
    </row>
    <row r="284" spans="37:38" x14ac:dyDescent="0.25">
      <c r="AK284" s="101">
        <v>2.9030555555946194</v>
      </c>
      <c r="AL284" s="101">
        <v>3.7969444444170222</v>
      </c>
    </row>
    <row r="285" spans="37:38" x14ac:dyDescent="0.25">
      <c r="AK285" s="101">
        <v>0.74666666676057503</v>
      </c>
      <c r="AL285" s="101">
        <v>5.8200000000069849</v>
      </c>
    </row>
    <row r="286" spans="37:38" x14ac:dyDescent="0.25">
      <c r="AK286" s="101">
        <v>3.0841666667838581</v>
      </c>
      <c r="AL286" s="101">
        <v>3.4824999999837019</v>
      </c>
    </row>
    <row r="287" spans="37:38" x14ac:dyDescent="0.25">
      <c r="AK287" s="101">
        <v>5.5494444444193505</v>
      </c>
      <c r="AL287" s="101">
        <v>1.0172222223482095</v>
      </c>
    </row>
    <row r="288" spans="37:38" x14ac:dyDescent="0.25">
      <c r="AK288" s="101">
        <v>1.6200000001117587</v>
      </c>
      <c r="AL288" s="101">
        <v>4.313333333178889</v>
      </c>
    </row>
    <row r="289" spans="37:38" x14ac:dyDescent="0.25">
      <c r="AK289" s="101">
        <v>2.7299999999231659</v>
      </c>
      <c r="AL289" s="101">
        <v>4.0033333333558403</v>
      </c>
    </row>
    <row r="290" spans="37:38" x14ac:dyDescent="0.25">
      <c r="AK290" s="101">
        <v>3.1600000000325963</v>
      </c>
      <c r="AL290" s="101">
        <v>3.5733333332464099</v>
      </c>
    </row>
    <row r="291" spans="37:38" x14ac:dyDescent="0.25">
      <c r="AK291" s="101">
        <v>3.9941666666418314</v>
      </c>
      <c r="AL291" s="101">
        <v>2.7391666666371748</v>
      </c>
    </row>
    <row r="292" spans="37:38" x14ac:dyDescent="0.25">
      <c r="AK292" s="101">
        <v>5.5288888889481314</v>
      </c>
      <c r="AL292" s="101">
        <v>1.2044444443308748</v>
      </c>
    </row>
    <row r="293" spans="37:38" x14ac:dyDescent="0.25">
      <c r="AK293" s="101">
        <v>2.25</v>
      </c>
      <c r="AL293" s="101">
        <v>4.0999999999185093</v>
      </c>
    </row>
    <row r="294" spans="37:38" x14ac:dyDescent="0.25">
      <c r="AK294" s="101">
        <v>4.3469444444635883</v>
      </c>
      <c r="AL294" s="101">
        <v>2.003055555454921</v>
      </c>
    </row>
    <row r="295" spans="37:38" x14ac:dyDescent="0.25">
      <c r="AK295" s="101">
        <v>5.2941666666883975</v>
      </c>
      <c r="AL295" s="101">
        <v>1.0558333332301117</v>
      </c>
    </row>
    <row r="296" spans="37:38" x14ac:dyDescent="0.25">
      <c r="AK296" s="101">
        <v>5.7311111111193895</v>
      </c>
      <c r="AL296" s="101">
        <v>0.61888888879911974</v>
      </c>
    </row>
    <row r="297" spans="37:38" x14ac:dyDescent="0.25">
      <c r="AK297" s="101">
        <v>5.9199999999837019</v>
      </c>
      <c r="AL297" s="101">
        <v>0.42999999993480742</v>
      </c>
    </row>
    <row r="298" spans="37:38" x14ac:dyDescent="0.25">
      <c r="AK298" s="101">
        <v>6.0388888888992369</v>
      </c>
      <c r="AL298" s="101">
        <v>0.31111111101927236</v>
      </c>
    </row>
    <row r="299" spans="37:38" x14ac:dyDescent="0.25">
      <c r="AK299" s="101">
        <v>6.09583333338378</v>
      </c>
      <c r="AL299" s="101">
        <v>0.2541666665347293</v>
      </c>
    </row>
    <row r="300" spans="37:38" x14ac:dyDescent="0.25">
      <c r="AK300" s="101">
        <v>4.0452777778264135</v>
      </c>
      <c r="AL300" s="101">
        <v>2.0047222223365679</v>
      </c>
    </row>
    <row r="301" spans="37:38" x14ac:dyDescent="0.25">
      <c r="AK301" s="101">
        <v>3.8380555557087064</v>
      </c>
      <c r="AL301" s="101">
        <v>2.2119444444542751</v>
      </c>
    </row>
    <row r="302" spans="37:38" x14ac:dyDescent="0.25">
      <c r="AK302" s="101">
        <v>1.5027777779032476</v>
      </c>
      <c r="AL302" s="101">
        <v>4.5472222222597338</v>
      </c>
    </row>
    <row r="303" spans="37:38" x14ac:dyDescent="0.25">
      <c r="AK303" s="101">
        <v>3.4027777776354924</v>
      </c>
      <c r="AL303" s="101">
        <v>3.4138888888992369</v>
      </c>
    </row>
    <row r="304" spans="37:38" x14ac:dyDescent="0.25">
      <c r="AK304" s="101">
        <v>5.2386111110681668</v>
      </c>
      <c r="AL304" s="101">
        <v>0.59472222224576399</v>
      </c>
    </row>
    <row r="305" spans="37:38" x14ac:dyDescent="0.25">
      <c r="AK305" s="101">
        <v>1.0752777776797302</v>
      </c>
      <c r="AL305" s="101">
        <v>4.7580555556342006</v>
      </c>
    </row>
    <row r="306" spans="37:38" x14ac:dyDescent="0.25">
      <c r="AK306" s="101">
        <v>0.85694444429827854</v>
      </c>
      <c r="AL306" s="101">
        <v>4.9763888890156522</v>
      </c>
    </row>
    <row r="307" spans="37:38" x14ac:dyDescent="0.25">
      <c r="AK307" s="101">
        <v>0.47111111105186865</v>
      </c>
      <c r="AL307" s="101">
        <v>5.3622222222620621</v>
      </c>
    </row>
    <row r="308" spans="37:38" x14ac:dyDescent="0.25">
      <c r="AK308" s="101">
        <v>0.18277777789626271</v>
      </c>
      <c r="AL308" s="101">
        <v>5.933888888801448</v>
      </c>
    </row>
    <row r="309" spans="37:38" x14ac:dyDescent="0.25">
      <c r="AK309" s="101">
        <v>1.2000000000698492</v>
      </c>
      <c r="AL309" s="101">
        <v>4.9166666666278616</v>
      </c>
    </row>
    <row r="310" spans="37:38" x14ac:dyDescent="0.25">
      <c r="AK310" s="101">
        <v>1.5483333334559575</v>
      </c>
      <c r="AL310" s="101">
        <v>4.5683333332417533</v>
      </c>
    </row>
    <row r="311" spans="37:38" x14ac:dyDescent="0.25">
      <c r="AK311" s="101">
        <v>2.6669444444705732</v>
      </c>
      <c r="AL311" s="101">
        <v>3.4497222222271375</v>
      </c>
    </row>
    <row r="312" spans="37:38" x14ac:dyDescent="0.25">
      <c r="AK312" s="101">
        <v>2.7733333334326744</v>
      </c>
      <c r="AL312" s="101">
        <v>3.3433333332650363</v>
      </c>
    </row>
    <row r="313" spans="37:38" x14ac:dyDescent="0.25">
      <c r="AK313" s="101">
        <v>2.5258333332021721</v>
      </c>
      <c r="AL313" s="101">
        <v>3.6241666667629033</v>
      </c>
    </row>
    <row r="314" spans="37:38" x14ac:dyDescent="0.25">
      <c r="AK314" s="101">
        <v>1.091944444400724</v>
      </c>
      <c r="AL314" s="101">
        <v>5.0580555555643514</v>
      </c>
    </row>
    <row r="315" spans="37:38" x14ac:dyDescent="0.25">
      <c r="AK315" s="101">
        <v>1.0374999999767169</v>
      </c>
      <c r="AL315" s="101">
        <v>5.1124999999883585</v>
      </c>
    </row>
    <row r="316" spans="37:38" x14ac:dyDescent="0.25">
      <c r="AK316" s="101">
        <v>5.9130555554875173</v>
      </c>
      <c r="AL316" s="101">
        <v>0.18694444448919967</v>
      </c>
    </row>
    <row r="317" spans="37:38" x14ac:dyDescent="0.25">
      <c r="AK317" s="101">
        <v>5.2075000000186265</v>
      </c>
      <c r="AL317" s="101">
        <v>0.89249999995809048</v>
      </c>
    </row>
    <row r="318" spans="37:38" x14ac:dyDescent="0.25">
      <c r="AK318" s="101">
        <v>0.11750000005122274</v>
      </c>
      <c r="AL318" s="101">
        <v>5.8491666666814126</v>
      </c>
    </row>
    <row r="319" spans="37:38" x14ac:dyDescent="0.25">
      <c r="AK319" s="101">
        <v>2.0213888888829388</v>
      </c>
      <c r="AL319" s="101">
        <v>3.9452777778496966</v>
      </c>
    </row>
    <row r="320" spans="37:38" x14ac:dyDescent="0.25">
      <c r="AK320" s="101">
        <v>2.0997222221922129</v>
      </c>
      <c r="AL320" s="101">
        <v>3.8669444445404224</v>
      </c>
    </row>
    <row r="321" spans="37:38" x14ac:dyDescent="0.25">
      <c r="AK321" s="101">
        <v>4.0200000000768341</v>
      </c>
      <c r="AL321" s="101">
        <v>1.9466666666558012</v>
      </c>
    </row>
    <row r="322" spans="37:38" x14ac:dyDescent="0.25">
      <c r="AK322" s="101">
        <v>4.1272222222178243</v>
      </c>
      <c r="AL322" s="101">
        <v>1.839444444514811</v>
      </c>
    </row>
    <row r="323" spans="37:38" x14ac:dyDescent="0.25">
      <c r="AK323" s="101">
        <v>4.6377777778543532</v>
      </c>
      <c r="AL323" s="101">
        <v>1.3288888888782822</v>
      </c>
    </row>
    <row r="324" spans="37:38" x14ac:dyDescent="0.25">
      <c r="AK324" s="101">
        <v>1.8986111110425554</v>
      </c>
      <c r="AL324" s="101">
        <v>3.8347222222946584</v>
      </c>
    </row>
    <row r="325" spans="37:38" x14ac:dyDescent="0.25">
      <c r="AK325" s="101">
        <v>0.87444444437278435</v>
      </c>
      <c r="AL325" s="101">
        <v>4.8588888889644295</v>
      </c>
    </row>
    <row r="326" spans="37:38" x14ac:dyDescent="0.25">
      <c r="AK326" s="101">
        <v>1.0552777777193114</v>
      </c>
      <c r="AL326" s="101">
        <v>6.1780555556179024</v>
      </c>
    </row>
    <row r="327" spans="37:38" x14ac:dyDescent="0.25">
      <c r="AK327" s="101">
        <v>2.9730555555433966</v>
      </c>
      <c r="AL327" s="101">
        <v>4.2602777777938172</v>
      </c>
    </row>
    <row r="328" spans="37:38" x14ac:dyDescent="0.25">
      <c r="AK328" s="101">
        <v>4.2399999999906868</v>
      </c>
      <c r="AL328" s="101">
        <v>2.9933333333465271</v>
      </c>
    </row>
    <row r="329" spans="37:38" x14ac:dyDescent="0.25">
      <c r="AK329" s="101">
        <v>1.7016666666604578</v>
      </c>
      <c r="AL329" s="101">
        <v>4.8650000001071021</v>
      </c>
    </row>
    <row r="330" spans="37:38" x14ac:dyDescent="0.25">
      <c r="AK330" s="101">
        <v>1.4513888890505768</v>
      </c>
      <c r="AL330" s="101">
        <v>5.1152777777169831</v>
      </c>
    </row>
    <row r="331" spans="37:38" x14ac:dyDescent="0.25">
      <c r="AK331" s="101">
        <v>0.79222222213866189</v>
      </c>
      <c r="AL331" s="101">
        <v>4.841111111047212</v>
      </c>
    </row>
    <row r="332" spans="37:38" x14ac:dyDescent="0.25">
      <c r="AK332" s="101">
        <v>1.1144444444216788</v>
      </c>
      <c r="AL332" s="101">
        <v>4.5188888887641951</v>
      </c>
    </row>
    <row r="333" spans="37:38" x14ac:dyDescent="0.25">
      <c r="AK333" s="101">
        <v>2.9949999998789281</v>
      </c>
      <c r="AL333" s="101">
        <v>2.6383333333069459</v>
      </c>
    </row>
    <row r="334" spans="37:38" x14ac:dyDescent="0.25">
      <c r="AK334" s="101">
        <v>3.7783333333209157</v>
      </c>
      <c r="AL334" s="101">
        <v>1.8549999998649582</v>
      </c>
    </row>
    <row r="335" spans="37:38" x14ac:dyDescent="0.25">
      <c r="AK335" s="101">
        <v>5.1808333332301117</v>
      </c>
      <c r="AL335" s="101">
        <v>0.40250000014202669</v>
      </c>
    </row>
    <row r="336" spans="37:38" x14ac:dyDescent="0.25">
      <c r="AK336" s="101">
        <v>4.6702777777682059</v>
      </c>
      <c r="AL336" s="101">
        <v>0.91305555560393259</v>
      </c>
    </row>
    <row r="337" spans="37:38" x14ac:dyDescent="0.25">
      <c r="AK337" s="101">
        <v>4.0997222222504206</v>
      </c>
      <c r="AL337" s="101">
        <v>1.4836111111217178</v>
      </c>
    </row>
    <row r="338" spans="37:38" x14ac:dyDescent="0.25">
      <c r="AK338" s="101">
        <v>3.4874999999301508</v>
      </c>
      <c r="AL338" s="101">
        <v>2.0958333334419876</v>
      </c>
    </row>
    <row r="339" spans="37:38" x14ac:dyDescent="0.25">
      <c r="AK339" s="101">
        <v>0.54055555548984557</v>
      </c>
      <c r="AL339" s="101">
        <v>5.0427777778822929</v>
      </c>
    </row>
    <row r="340" spans="37:38" x14ac:dyDescent="0.25">
      <c r="AK340" s="101">
        <v>9.4444445567205548E-3</v>
      </c>
      <c r="AL340" s="101">
        <v>5.592777777928859</v>
      </c>
    </row>
    <row r="341" spans="37:38" x14ac:dyDescent="0.25">
      <c r="AK341" s="101">
        <v>6.1227777776657604</v>
      </c>
      <c r="AL341" s="101">
        <v>0.19388888898538426</v>
      </c>
    </row>
    <row r="342" spans="37:38" x14ac:dyDescent="0.25">
      <c r="AK342" s="101">
        <v>6.0663888888666406</v>
      </c>
      <c r="AL342" s="101">
        <v>0.250277777784504</v>
      </c>
    </row>
    <row r="343" spans="37:38" x14ac:dyDescent="0.25">
      <c r="AK343" s="101">
        <v>5.6277777777286246</v>
      </c>
      <c r="AL343" s="101">
        <v>0.68888888892251998</v>
      </c>
    </row>
    <row r="344" spans="37:38" x14ac:dyDescent="0.25">
      <c r="AK344" s="101">
        <v>4.4630555554758757</v>
      </c>
      <c r="AL344" s="101">
        <v>1.8536111111752689</v>
      </c>
    </row>
    <row r="345" spans="37:38" x14ac:dyDescent="0.25">
      <c r="AK345" s="101">
        <v>4.0652777777868323</v>
      </c>
      <c r="AL345" s="101">
        <v>1.7513888889807276</v>
      </c>
    </row>
    <row r="346" spans="37:38" x14ac:dyDescent="0.25">
      <c r="AK346" s="101">
        <v>4.7447222221526317</v>
      </c>
      <c r="AL346" s="101">
        <v>0.73861111106816679</v>
      </c>
    </row>
    <row r="347" spans="37:38" x14ac:dyDescent="0.25">
      <c r="AK347" s="101">
        <v>4.9219444444170222</v>
      </c>
      <c r="AL347" s="101">
        <v>1.161388888838701</v>
      </c>
    </row>
    <row r="348" spans="37:38" x14ac:dyDescent="0.25">
      <c r="AK348" s="101">
        <v>2.5319444443448447</v>
      </c>
      <c r="AL348" s="101">
        <v>3.5513888889108784</v>
      </c>
    </row>
    <row r="349" spans="37:38" x14ac:dyDescent="0.25">
      <c r="AK349" s="101">
        <v>1.4127777776448056</v>
      </c>
      <c r="AL349" s="101">
        <v>4.6705555556109175</v>
      </c>
    </row>
    <row r="350" spans="37:38" x14ac:dyDescent="0.25">
      <c r="AK350" s="101">
        <v>1.1719444444170222</v>
      </c>
      <c r="AL350" s="101">
        <v>4.911388888838701</v>
      </c>
    </row>
    <row r="351" spans="37:38" x14ac:dyDescent="0.25">
      <c r="AK351" s="101">
        <v>0.83166666654869914</v>
      </c>
      <c r="AL351" s="101">
        <v>5.251666666707024</v>
      </c>
    </row>
    <row r="352" spans="37:38" x14ac:dyDescent="0.25">
      <c r="AK352" s="101">
        <v>0.25083333329530433</v>
      </c>
      <c r="AL352" s="101">
        <v>5.8324999999604188</v>
      </c>
    </row>
    <row r="353" spans="37:38" x14ac:dyDescent="0.25">
      <c r="AK353" s="101">
        <v>5.2138888890040107</v>
      </c>
      <c r="AL353" s="101">
        <v>0.21944444440305233</v>
      </c>
    </row>
    <row r="354" spans="37:38" x14ac:dyDescent="0.25">
      <c r="AK354" s="101">
        <v>4.6697222222574055</v>
      </c>
      <c r="AL354" s="101">
        <v>0.76361111114965752</v>
      </c>
    </row>
    <row r="355" spans="37:38" x14ac:dyDescent="0.25">
      <c r="AK355" s="101">
        <v>1.5408333334489726</v>
      </c>
      <c r="AL355" s="101">
        <v>3.8924999999580905</v>
      </c>
    </row>
    <row r="356" spans="37:38" x14ac:dyDescent="0.25">
      <c r="AK356" s="101">
        <v>0.96916666673496366</v>
      </c>
      <c r="AL356" s="101">
        <v>4.4641666666720994</v>
      </c>
    </row>
    <row r="357" spans="37:38" x14ac:dyDescent="0.25">
      <c r="AK357" s="101">
        <v>0.48249999998370185</v>
      </c>
      <c r="AL357" s="101">
        <v>5.9158333333907649</v>
      </c>
    </row>
    <row r="358" spans="37:38" x14ac:dyDescent="0.25">
      <c r="AK358" s="101">
        <v>3.4527777777984738</v>
      </c>
      <c r="AL358" s="101">
        <v>3.7305555555503815</v>
      </c>
    </row>
    <row r="359" spans="37:38" x14ac:dyDescent="0.25">
      <c r="AK359" s="101">
        <v>5.8483333333279006</v>
      </c>
      <c r="AL359" s="101">
        <v>1.3350000000209548</v>
      </c>
    </row>
    <row r="360" spans="37:38" x14ac:dyDescent="0.25">
      <c r="AK360" s="101">
        <v>6.2658333333092742</v>
      </c>
      <c r="AL360" s="101">
        <v>0.39916666672797874</v>
      </c>
    </row>
    <row r="361" spans="37:38" x14ac:dyDescent="0.25">
      <c r="AK361" s="101">
        <v>5.589444444514811</v>
      </c>
      <c r="AL361" s="101">
        <v>0.27722222206648439</v>
      </c>
    </row>
    <row r="362" spans="37:38" x14ac:dyDescent="0.25">
      <c r="AK362" s="101">
        <v>3.2036111110355705</v>
      </c>
      <c r="AL362" s="101">
        <v>2.6630555555457249</v>
      </c>
    </row>
    <row r="363" spans="37:38" x14ac:dyDescent="0.25">
      <c r="AK363" s="101">
        <v>1.3524999999208376</v>
      </c>
      <c r="AL363" s="101">
        <v>4.8475000000325963</v>
      </c>
    </row>
    <row r="364" spans="37:38" x14ac:dyDescent="0.25">
      <c r="AK364" s="101">
        <v>1.6336111110867932</v>
      </c>
      <c r="AL364" s="101">
        <v>4.5663888888666406</v>
      </c>
    </row>
    <row r="365" spans="37:38" x14ac:dyDescent="0.25">
      <c r="AK365" s="101">
        <v>1.6774999999324791</v>
      </c>
      <c r="AL365" s="101">
        <v>4.5225000000209548</v>
      </c>
    </row>
    <row r="366" spans="37:38" x14ac:dyDescent="0.25">
      <c r="AK366" s="101">
        <v>2.3422222223016433</v>
      </c>
      <c r="AL366" s="101">
        <v>3.8577777776517905</v>
      </c>
    </row>
    <row r="367" spans="37:38" x14ac:dyDescent="0.25">
      <c r="AK367" s="101">
        <v>2.7974999999860302</v>
      </c>
      <c r="AL367" s="101">
        <v>3.4024999999674037</v>
      </c>
    </row>
    <row r="368" spans="37:38" x14ac:dyDescent="0.25">
      <c r="AK368" s="101">
        <v>4.3105555556248873</v>
      </c>
      <c r="AL368" s="101">
        <v>1.8894444443285465</v>
      </c>
    </row>
    <row r="369" spans="37:38" x14ac:dyDescent="0.25">
      <c r="AK369" s="101">
        <v>4.4627777778077871</v>
      </c>
      <c r="AL369" s="101">
        <v>1.7372222221456468</v>
      </c>
    </row>
    <row r="370" spans="37:38" x14ac:dyDescent="0.25">
      <c r="AK370" s="101">
        <v>5.785277777700685</v>
      </c>
      <c r="AL370" s="101">
        <v>0.41472222225274891</v>
      </c>
    </row>
    <row r="371" spans="37:38" x14ac:dyDescent="0.25">
      <c r="AK371" s="101">
        <v>5.7863888888969086</v>
      </c>
      <c r="AL371" s="101">
        <v>0.41361111105652526</v>
      </c>
    </row>
    <row r="372" spans="37:38" x14ac:dyDescent="0.25">
      <c r="AK372" s="101">
        <v>5.3358333333162591</v>
      </c>
      <c r="AL372" s="101">
        <v>8.0833333369810134E-2</v>
      </c>
    </row>
    <row r="373" spans="37:38" x14ac:dyDescent="0.25">
      <c r="AK373" s="101">
        <v>4.1641666665673256</v>
      </c>
      <c r="AL373" s="101">
        <v>1.2525000001187436</v>
      </c>
    </row>
    <row r="374" spans="37:38" x14ac:dyDescent="0.25">
      <c r="AK374" s="101">
        <v>4.1641666665673256</v>
      </c>
      <c r="AL374" s="101">
        <v>1.2525000001187436</v>
      </c>
    </row>
    <row r="375" spans="37:38" x14ac:dyDescent="0.25">
      <c r="AK375" s="101">
        <v>3.8619444444193505</v>
      </c>
      <c r="AL375" s="101">
        <v>1.5547222222667187</v>
      </c>
    </row>
    <row r="376" spans="37:38" x14ac:dyDescent="0.25">
      <c r="AK376" s="101">
        <v>3.2563888889271766</v>
      </c>
      <c r="AL376" s="101">
        <v>2.1602777777588926</v>
      </c>
    </row>
    <row r="377" spans="37:38" x14ac:dyDescent="0.25">
      <c r="AK377" s="101">
        <v>3.0786111111519858</v>
      </c>
      <c r="AL377" s="101">
        <v>2.3380555555340834</v>
      </c>
    </row>
    <row r="378" spans="37:38" x14ac:dyDescent="0.25">
      <c r="AK378" s="101">
        <v>2.7402777778333984</v>
      </c>
      <c r="AL378" s="101">
        <v>2.6763888888526708</v>
      </c>
    </row>
    <row r="379" spans="37:38" x14ac:dyDescent="0.25">
      <c r="AK379" s="101">
        <v>2.2886111110565253</v>
      </c>
      <c r="AL379" s="101">
        <v>3.128055555629544</v>
      </c>
    </row>
    <row r="380" spans="37:38" x14ac:dyDescent="0.25">
      <c r="AK380" s="101">
        <v>2.2261111111147329</v>
      </c>
      <c r="AL380" s="101">
        <v>3.1905555555713363</v>
      </c>
    </row>
    <row r="381" spans="37:38" x14ac:dyDescent="0.25">
      <c r="AK381" s="101">
        <v>2.159999999916181</v>
      </c>
      <c r="AL381" s="101">
        <v>3.2566666667698883</v>
      </c>
    </row>
    <row r="382" spans="37:38" x14ac:dyDescent="0.25">
      <c r="AK382" s="101">
        <v>1.7813888888340443</v>
      </c>
      <c r="AL382" s="101">
        <v>3.6352777778520249</v>
      </c>
    </row>
    <row r="383" spans="37:38" x14ac:dyDescent="0.25">
      <c r="AK383" s="101">
        <v>1.6358333333046176</v>
      </c>
      <c r="AL383" s="101">
        <v>3.7808333333814517</v>
      </c>
    </row>
    <row r="384" spans="37:38" x14ac:dyDescent="0.25">
      <c r="AK384" s="101">
        <v>0.75555555545724928</v>
      </c>
      <c r="AL384" s="101">
        <v>4.6611111112288199</v>
      </c>
    </row>
    <row r="385" spans="37:38" x14ac:dyDescent="0.25">
      <c r="AK385" s="101">
        <v>0.31861111120088026</v>
      </c>
      <c r="AL385" s="101">
        <v>5.7352777778869495</v>
      </c>
    </row>
    <row r="386" spans="37:38" x14ac:dyDescent="0.25">
      <c r="AK386" s="101">
        <v>1.34305555553874</v>
      </c>
      <c r="AL386" s="101">
        <v>5.8236111110891216</v>
      </c>
    </row>
    <row r="387" spans="37:38" x14ac:dyDescent="0.25">
      <c r="AK387" s="101">
        <v>2.1536111111054197</v>
      </c>
      <c r="AL387" s="101">
        <v>5.0130555555224419</v>
      </c>
    </row>
    <row r="388" spans="37:38" x14ac:dyDescent="0.25">
      <c r="AK388" s="101">
        <v>2.3194444444379769</v>
      </c>
      <c r="AL388" s="101">
        <v>4.8472222221898846</v>
      </c>
    </row>
    <row r="389" spans="37:38" x14ac:dyDescent="0.25">
      <c r="AK389" s="101">
        <v>3.8319444443914108</v>
      </c>
      <c r="AL389" s="101">
        <v>3.3347222222364508</v>
      </c>
    </row>
    <row r="390" spans="37:38" x14ac:dyDescent="0.25">
      <c r="AK390" s="101">
        <v>3.8344444444519468</v>
      </c>
      <c r="AL390" s="101">
        <v>3.3322222221759148</v>
      </c>
    </row>
    <row r="391" spans="37:38" x14ac:dyDescent="0.25">
      <c r="AK391" s="101">
        <v>5.3261111110914499</v>
      </c>
      <c r="AL391" s="101">
        <v>1.9738888887804933</v>
      </c>
    </row>
    <row r="392" spans="37:38" x14ac:dyDescent="0.25">
      <c r="AK392" s="101">
        <v>5.343333333323244</v>
      </c>
      <c r="AL392" s="101">
        <v>1.9566666665486991</v>
      </c>
    </row>
    <row r="393" spans="37:38" x14ac:dyDescent="0.25">
      <c r="AK393" s="101">
        <v>5.3469444444053806</v>
      </c>
      <c r="AL393" s="101">
        <v>1.9530555554665625</v>
      </c>
    </row>
    <row r="394" spans="37:38" x14ac:dyDescent="0.25">
      <c r="AK394" s="101">
        <v>5.3536111110588536</v>
      </c>
      <c r="AL394" s="101">
        <v>1.9463888888130896</v>
      </c>
    </row>
    <row r="395" spans="37:38" x14ac:dyDescent="0.25">
      <c r="AK395" s="101">
        <v>5.3619444444193505</v>
      </c>
      <c r="AL395" s="101">
        <v>1.9380555554525927</v>
      </c>
    </row>
    <row r="396" spans="37:38" x14ac:dyDescent="0.25">
      <c r="AK396" s="101">
        <v>5.3624999999301508</v>
      </c>
      <c r="AL396" s="101">
        <v>1.9374999999417923</v>
      </c>
    </row>
    <row r="397" spans="37:38" x14ac:dyDescent="0.25">
      <c r="AK397" s="101">
        <v>5.3822222222224809</v>
      </c>
      <c r="AL397" s="101">
        <v>1.9177777776494622</v>
      </c>
    </row>
    <row r="398" spans="37:38" x14ac:dyDescent="0.25">
      <c r="AK398" s="101">
        <v>5.4580555554712191</v>
      </c>
      <c r="AL398" s="101">
        <v>1.841944444400724</v>
      </c>
    </row>
    <row r="399" spans="37:38" x14ac:dyDescent="0.25">
      <c r="AK399" s="101">
        <v>5.8044444443075918</v>
      </c>
      <c r="AL399" s="101">
        <v>1.4955555555643514</v>
      </c>
    </row>
    <row r="400" spans="37:38" x14ac:dyDescent="0.25">
      <c r="AK400" s="101">
        <v>5.9027777777519077</v>
      </c>
      <c r="AL400" s="101">
        <v>1.3972222221200354</v>
      </c>
    </row>
    <row r="401" spans="37:38" x14ac:dyDescent="0.25">
      <c r="AK401" s="101">
        <v>5.9263888887944631</v>
      </c>
      <c r="AL401" s="101">
        <v>1.37361111107748</v>
      </c>
    </row>
    <row r="402" spans="37:38" x14ac:dyDescent="0.25">
      <c r="AK402" s="101">
        <v>5.9486111109727062</v>
      </c>
      <c r="AL402" s="101">
        <v>1.3513888888992369</v>
      </c>
    </row>
    <row r="403" spans="37:38" x14ac:dyDescent="0.25">
      <c r="AK403" s="101">
        <v>5.9558333333116025</v>
      </c>
      <c r="AL403" s="101">
        <v>1.3441666665603407</v>
      </c>
    </row>
    <row r="404" spans="37:38" x14ac:dyDescent="0.25">
      <c r="AK404" s="101">
        <v>5.9680555554223247</v>
      </c>
      <c r="AL404" s="101">
        <v>1.3319444444496185</v>
      </c>
    </row>
    <row r="405" spans="37:38" x14ac:dyDescent="0.25">
      <c r="AK405" s="101">
        <v>6.2894444443518296</v>
      </c>
      <c r="AL405" s="101">
        <v>1.0105555555201136</v>
      </c>
    </row>
    <row r="406" spans="37:38" x14ac:dyDescent="0.25">
      <c r="AK406" s="101">
        <v>6.3191666665370576</v>
      </c>
      <c r="AL406" s="101">
        <v>0.98083333333488554</v>
      </c>
    </row>
    <row r="407" spans="37:38" x14ac:dyDescent="0.25">
      <c r="AK407" s="101">
        <v>6.3472222221898846</v>
      </c>
      <c r="AL407" s="101">
        <v>0.95277777768205851</v>
      </c>
    </row>
    <row r="408" spans="37:38" x14ac:dyDescent="0.25">
      <c r="AK408" s="101">
        <v>6.3472222221898846</v>
      </c>
      <c r="AL408" s="101">
        <v>0.95277777768205851</v>
      </c>
    </row>
    <row r="409" spans="37:38" x14ac:dyDescent="0.25">
      <c r="AK409" s="101">
        <v>6.3644444444216788</v>
      </c>
      <c r="AL409" s="101">
        <v>0.93555555545026436</v>
      </c>
    </row>
    <row r="410" spans="37:38" x14ac:dyDescent="0.25">
      <c r="AK410" s="101">
        <v>6.3672222221503034</v>
      </c>
      <c r="AL410" s="101">
        <v>0.93277777772163972</v>
      </c>
    </row>
    <row r="411" spans="37:38" x14ac:dyDescent="0.25">
      <c r="AK411" s="101">
        <v>6.3997222222387791</v>
      </c>
      <c r="AL411" s="101">
        <v>0.90027777763316408</v>
      </c>
    </row>
    <row r="412" spans="37:38" x14ac:dyDescent="0.25">
      <c r="AK412" s="101">
        <v>6.4788888889015652</v>
      </c>
      <c r="AL412" s="101">
        <v>0.82111111097037792</v>
      </c>
    </row>
    <row r="413" spans="37:38" x14ac:dyDescent="0.25">
      <c r="AK413" s="101">
        <v>6.3911111112101935</v>
      </c>
      <c r="AL413" s="101">
        <v>0.50777777773328125</v>
      </c>
    </row>
    <row r="414" spans="37:38" x14ac:dyDescent="0.25">
      <c r="AK414" s="101">
        <v>6.3736111111356877</v>
      </c>
      <c r="AL414" s="101">
        <v>0.49027777765877545</v>
      </c>
    </row>
    <row r="415" spans="37:38" x14ac:dyDescent="0.25">
      <c r="AK415" s="101">
        <v>6.3516666668001562</v>
      </c>
      <c r="AL415" s="101">
        <v>0.46833333332324401</v>
      </c>
    </row>
    <row r="416" spans="37:38" x14ac:dyDescent="0.25">
      <c r="AK416" s="101">
        <v>6.3233333334792405</v>
      </c>
      <c r="AL416" s="101">
        <v>0.44000000000232831</v>
      </c>
    </row>
    <row r="417" spans="37:38" x14ac:dyDescent="0.25">
      <c r="AK417" s="101">
        <v>6.3119444445474073</v>
      </c>
      <c r="AL417" s="101">
        <v>0.4286111110704951</v>
      </c>
    </row>
    <row r="418" spans="37:38" x14ac:dyDescent="0.25">
      <c r="AK418" s="101">
        <v>6.2866666667978279</v>
      </c>
      <c r="AL418" s="101">
        <v>0.4033333333209157</v>
      </c>
    </row>
    <row r="419" spans="37:38" x14ac:dyDescent="0.25">
      <c r="AK419" s="101">
        <v>6.2483333334093913</v>
      </c>
      <c r="AL419" s="101">
        <v>0.36499999993247911</v>
      </c>
    </row>
    <row r="420" spans="37:38" x14ac:dyDescent="0.25">
      <c r="AK420" s="101">
        <v>6.2041666667209938</v>
      </c>
      <c r="AL420" s="101">
        <v>0.32083333324408159</v>
      </c>
    </row>
    <row r="421" spans="37:38" x14ac:dyDescent="0.25">
      <c r="AK421" s="101">
        <v>6.2011111111496575</v>
      </c>
      <c r="AL421" s="101">
        <v>0.31777777767274529</v>
      </c>
    </row>
    <row r="422" spans="37:38" x14ac:dyDescent="0.25">
      <c r="AK422" s="101">
        <v>6.1852777777821757</v>
      </c>
      <c r="AL422" s="101">
        <v>0.30194444430526346</v>
      </c>
    </row>
    <row r="423" spans="37:38" x14ac:dyDescent="0.25">
      <c r="AK423" s="101">
        <v>5.9038888889481314</v>
      </c>
      <c r="AL423" s="101">
        <v>2.0555555471219122E-2</v>
      </c>
    </row>
    <row r="424" spans="37:38" x14ac:dyDescent="0.25">
      <c r="AK424" s="101">
        <v>5.8827777777914889</v>
      </c>
      <c r="AL424" s="101">
        <v>5.5555568542331457E-4</v>
      </c>
    </row>
    <row r="425" spans="37:38" x14ac:dyDescent="0.25">
      <c r="AK425" s="101">
        <v>5.871111111191567</v>
      </c>
      <c r="AL425" s="101">
        <v>1.2222222285345197E-2</v>
      </c>
    </row>
    <row r="426" spans="37:38" x14ac:dyDescent="0.25">
      <c r="AK426" s="101">
        <v>5.8202777778496966</v>
      </c>
      <c r="AL426" s="101">
        <v>6.3055555627215654E-2</v>
      </c>
    </row>
    <row r="427" spans="37:38" x14ac:dyDescent="0.25">
      <c r="AK427" s="101">
        <v>5.8022222222643904</v>
      </c>
      <c r="AL427" s="101">
        <v>8.1111111212521791E-2</v>
      </c>
    </row>
    <row r="428" spans="37:38" x14ac:dyDescent="0.25">
      <c r="AK428" s="101">
        <v>5.7511111112544313</v>
      </c>
      <c r="AL428" s="101">
        <v>0.13222222222248092</v>
      </c>
    </row>
    <row r="429" spans="37:38" x14ac:dyDescent="0.25">
      <c r="AK429" s="101">
        <v>5.7508333334117197</v>
      </c>
      <c r="AL429" s="101">
        <v>0.13250000006519258</v>
      </c>
    </row>
    <row r="430" spans="37:38" x14ac:dyDescent="0.25">
      <c r="AK430" s="101">
        <v>5.6936111112590879</v>
      </c>
      <c r="AL430" s="101">
        <v>0.18972222221782431</v>
      </c>
    </row>
    <row r="431" spans="37:38" x14ac:dyDescent="0.25">
      <c r="AK431" s="101">
        <v>5.2591666667140089</v>
      </c>
      <c r="AL431" s="101">
        <v>0.62416666676290333</v>
      </c>
    </row>
    <row r="432" spans="37:38" x14ac:dyDescent="0.25">
      <c r="AK432" s="101">
        <v>4.4138888890156522</v>
      </c>
      <c r="AL432" s="101">
        <v>1.46944444446126</v>
      </c>
    </row>
    <row r="433" spans="37:38" x14ac:dyDescent="0.25">
      <c r="AK433" s="101">
        <v>4.3916666666627862</v>
      </c>
      <c r="AL433" s="101">
        <v>1.4916666668141261</v>
      </c>
    </row>
    <row r="434" spans="37:38" x14ac:dyDescent="0.25">
      <c r="AK434" s="101">
        <v>4.3475000001490116</v>
      </c>
      <c r="AL434" s="101">
        <v>1.5358333333279006</v>
      </c>
    </row>
    <row r="435" spans="37:38" x14ac:dyDescent="0.25">
      <c r="AK435" s="101">
        <v>4.3361111112171784</v>
      </c>
      <c r="AL435" s="101">
        <v>1.5472222222597338</v>
      </c>
    </row>
    <row r="436" spans="37:38" x14ac:dyDescent="0.25">
      <c r="AK436" s="101">
        <v>4.3152777779032476</v>
      </c>
      <c r="AL436" s="101">
        <v>1.5680555555736646</v>
      </c>
    </row>
    <row r="437" spans="37:38" x14ac:dyDescent="0.25">
      <c r="AK437" s="101">
        <v>4.313333333353512</v>
      </c>
      <c r="AL437" s="101">
        <v>1.5700000001234002</v>
      </c>
    </row>
    <row r="438" spans="37:38" x14ac:dyDescent="0.25">
      <c r="AK438" s="101">
        <v>4.310833333467599</v>
      </c>
      <c r="AL438" s="101">
        <v>1.5725000000093132</v>
      </c>
    </row>
    <row r="439" spans="37:38" x14ac:dyDescent="0.25">
      <c r="AK439" s="101">
        <v>4.2791666667326353</v>
      </c>
      <c r="AL439" s="101">
        <v>1.6041666667442769</v>
      </c>
    </row>
    <row r="440" spans="37:38" x14ac:dyDescent="0.25">
      <c r="AK440" s="101">
        <v>4.1463888889993541</v>
      </c>
      <c r="AL440" s="101">
        <v>1.7369444444775581</v>
      </c>
    </row>
    <row r="441" spans="37:38" x14ac:dyDescent="0.25">
      <c r="AK441" s="101">
        <v>4.1433333334280178</v>
      </c>
      <c r="AL441" s="101">
        <v>1.7400000000488944</v>
      </c>
    </row>
    <row r="442" spans="37:38" x14ac:dyDescent="0.25">
      <c r="AK442" s="101">
        <v>3.8516666666837409</v>
      </c>
      <c r="AL442" s="101">
        <v>2.0316666667931713</v>
      </c>
    </row>
    <row r="443" spans="37:38" x14ac:dyDescent="0.25">
      <c r="AK443" s="101">
        <v>3.8472222222480923</v>
      </c>
      <c r="AL443" s="101">
        <v>2.0361111112288199</v>
      </c>
    </row>
    <row r="444" spans="37:38" x14ac:dyDescent="0.25">
      <c r="AK444" s="101">
        <v>3.7833333334419876</v>
      </c>
      <c r="AL444" s="101">
        <v>2.1000000000349246</v>
      </c>
    </row>
    <row r="445" spans="37:38" x14ac:dyDescent="0.25">
      <c r="AK445" s="101">
        <v>3.3911111112101935</v>
      </c>
      <c r="AL445" s="101">
        <v>2.4922222222667187</v>
      </c>
    </row>
    <row r="446" spans="37:38" x14ac:dyDescent="0.25">
      <c r="AK446" s="101">
        <v>3.3911111112101935</v>
      </c>
      <c r="AL446" s="101">
        <v>2.4922222222667187</v>
      </c>
    </row>
    <row r="447" spans="37:38" x14ac:dyDescent="0.25">
      <c r="AK447" s="101">
        <v>3.3525000001536682</v>
      </c>
      <c r="AL447" s="101">
        <v>2.530833333323244</v>
      </c>
    </row>
    <row r="448" spans="37:38" x14ac:dyDescent="0.25">
      <c r="AK448" s="101">
        <v>3.3280555555829778</v>
      </c>
      <c r="AL448" s="101">
        <v>2.5552777778939344</v>
      </c>
    </row>
    <row r="449" spans="37:38" x14ac:dyDescent="0.25">
      <c r="AK449" s="101">
        <v>3.1916666667675599</v>
      </c>
      <c r="AL449" s="101">
        <v>2.6916666667093523</v>
      </c>
    </row>
    <row r="450" spans="37:38" x14ac:dyDescent="0.25">
      <c r="AK450" s="101">
        <v>3.184166666760575</v>
      </c>
      <c r="AL450" s="101">
        <v>2.6991666667163372</v>
      </c>
    </row>
    <row r="451" spans="37:38" x14ac:dyDescent="0.25">
      <c r="AK451" s="101">
        <v>2.9136111111729406</v>
      </c>
      <c r="AL451" s="101">
        <v>2.9697222223039716</v>
      </c>
    </row>
    <row r="452" spans="37:38" x14ac:dyDescent="0.25">
      <c r="AK452" s="101">
        <v>2.748055555683095</v>
      </c>
      <c r="AL452" s="101">
        <v>3.1352777777938172</v>
      </c>
    </row>
    <row r="453" spans="37:38" x14ac:dyDescent="0.25">
      <c r="AK453" s="101">
        <v>2.7283333333907649</v>
      </c>
      <c r="AL453" s="101">
        <v>3.1550000000861473</v>
      </c>
    </row>
    <row r="454" spans="37:38" x14ac:dyDescent="0.25">
      <c r="AK454" s="101">
        <v>2.7047222223482095</v>
      </c>
      <c r="AL454" s="101">
        <v>3.1786111111287028</v>
      </c>
    </row>
    <row r="455" spans="37:38" x14ac:dyDescent="0.25">
      <c r="AK455" s="101">
        <v>2.3902777779148892</v>
      </c>
      <c r="AL455" s="101">
        <v>3.4930555555620231</v>
      </c>
    </row>
    <row r="456" spans="37:38" x14ac:dyDescent="0.25">
      <c r="AK456" s="101">
        <v>2.3233333333628252</v>
      </c>
      <c r="AL456" s="101">
        <v>3.560000000114087</v>
      </c>
    </row>
    <row r="457" spans="37:38" x14ac:dyDescent="0.25">
      <c r="AK457" s="101">
        <v>2.2866666666814126</v>
      </c>
      <c r="AL457" s="101">
        <v>3.5966666667954996</v>
      </c>
    </row>
    <row r="458" spans="37:38" x14ac:dyDescent="0.25">
      <c r="AK458" s="101">
        <v>2.2847222223063</v>
      </c>
      <c r="AL458" s="101">
        <v>3.5986111111706123</v>
      </c>
    </row>
    <row r="459" spans="37:38" x14ac:dyDescent="0.25">
      <c r="AK459" s="101">
        <v>2.276388888945803</v>
      </c>
      <c r="AL459" s="101">
        <v>3.6069444445311092</v>
      </c>
    </row>
    <row r="460" spans="37:38" x14ac:dyDescent="0.25">
      <c r="AK460" s="101">
        <v>2.213611111161299</v>
      </c>
      <c r="AL460" s="101">
        <v>3.6697222223156132</v>
      </c>
    </row>
    <row r="461" spans="37:38" x14ac:dyDescent="0.25">
      <c r="AK461" s="101">
        <v>2.1900000001187436</v>
      </c>
      <c r="AL461" s="101">
        <v>3.6933333333581686</v>
      </c>
    </row>
    <row r="462" spans="37:38" x14ac:dyDescent="0.25">
      <c r="AK462" s="101">
        <v>2.1766666668117978</v>
      </c>
      <c r="AL462" s="101">
        <v>3.7066666666651145</v>
      </c>
    </row>
    <row r="463" spans="37:38" x14ac:dyDescent="0.25">
      <c r="AK463" s="101">
        <v>1.901388888945803</v>
      </c>
      <c r="AL463" s="101">
        <v>3.9819444445311092</v>
      </c>
    </row>
    <row r="464" spans="37:38" x14ac:dyDescent="0.25">
      <c r="AK464" s="101">
        <v>1.8966666666674428</v>
      </c>
      <c r="AL464" s="101">
        <v>3.9866666668094695</v>
      </c>
    </row>
    <row r="465" spans="37:38" x14ac:dyDescent="0.25">
      <c r="AK465" s="101">
        <v>1.8377777778077871</v>
      </c>
      <c r="AL465" s="101">
        <v>4.0455555556691252</v>
      </c>
    </row>
    <row r="466" spans="37:38" x14ac:dyDescent="0.25">
      <c r="AK466" s="101">
        <v>1.8377777778077871</v>
      </c>
      <c r="AL466" s="101">
        <v>4.0455555556691252</v>
      </c>
    </row>
    <row r="467" spans="37:38" x14ac:dyDescent="0.25">
      <c r="AK467" s="101">
        <v>1.8355555555899628</v>
      </c>
      <c r="AL467" s="101">
        <v>4.0477777778869495</v>
      </c>
    </row>
    <row r="468" spans="37:38" x14ac:dyDescent="0.25">
      <c r="AK468" s="101">
        <v>1.8355555555899628</v>
      </c>
      <c r="AL468" s="101">
        <v>4.0477777778869495</v>
      </c>
    </row>
    <row r="469" spans="37:38" x14ac:dyDescent="0.25">
      <c r="AK469" s="101">
        <v>1.7913888889015652</v>
      </c>
      <c r="AL469" s="101">
        <v>4.091944444575347</v>
      </c>
    </row>
    <row r="470" spans="37:38" x14ac:dyDescent="0.25">
      <c r="AK470" s="101">
        <v>1.7913888889015652</v>
      </c>
      <c r="AL470" s="101">
        <v>4.091944444575347</v>
      </c>
    </row>
    <row r="471" spans="37:38" x14ac:dyDescent="0.25">
      <c r="AK471" s="101">
        <v>1.7780555555946194</v>
      </c>
      <c r="AL471" s="101">
        <v>4.1052777778822929</v>
      </c>
    </row>
    <row r="472" spans="37:38" x14ac:dyDescent="0.25">
      <c r="AK472" s="101">
        <v>1.7772222222411074</v>
      </c>
      <c r="AL472" s="101">
        <v>4.1061111112358049</v>
      </c>
    </row>
    <row r="473" spans="37:38" x14ac:dyDescent="0.25">
      <c r="AK473" s="101">
        <v>1.7669444445054978</v>
      </c>
      <c r="AL473" s="101">
        <v>4.1163888889714144</v>
      </c>
    </row>
    <row r="474" spans="37:38" x14ac:dyDescent="0.25">
      <c r="AK474" s="101">
        <v>1.7666666666627862</v>
      </c>
      <c r="AL474" s="101">
        <v>4.1166666668141261</v>
      </c>
    </row>
    <row r="475" spans="37:38" x14ac:dyDescent="0.25">
      <c r="AK475" s="101">
        <v>1.7297222223132849</v>
      </c>
      <c r="AL475" s="101">
        <v>4.1536111111636274</v>
      </c>
    </row>
    <row r="476" spans="37:38" x14ac:dyDescent="0.25">
      <c r="AK476" s="101">
        <v>1.7258333333884366</v>
      </c>
      <c r="AL476" s="101">
        <v>4.1575000000884756</v>
      </c>
    </row>
    <row r="477" spans="37:38" x14ac:dyDescent="0.25">
      <c r="AK477" s="101">
        <v>1.7241666666814126</v>
      </c>
      <c r="AL477" s="101">
        <v>4.1591666667954996</v>
      </c>
    </row>
    <row r="478" spans="37:38" x14ac:dyDescent="0.25">
      <c r="AK478" s="101">
        <v>1.7236111111706123</v>
      </c>
      <c r="AL478" s="101">
        <v>4.1597222223063</v>
      </c>
    </row>
    <row r="479" spans="37:38" x14ac:dyDescent="0.25">
      <c r="AK479" s="101">
        <v>1.7222222223063</v>
      </c>
      <c r="AL479" s="101">
        <v>4.1611111111706123</v>
      </c>
    </row>
    <row r="480" spans="37:38" x14ac:dyDescent="0.25">
      <c r="AK480" s="101">
        <v>1.7219444444635883</v>
      </c>
      <c r="AL480" s="101">
        <v>4.1613888890133239</v>
      </c>
    </row>
    <row r="481" spans="37:38" x14ac:dyDescent="0.25">
      <c r="AK481" s="101">
        <v>1.7030555556993932</v>
      </c>
      <c r="AL481" s="101">
        <v>4.1802777777775191</v>
      </c>
    </row>
    <row r="482" spans="37:38" x14ac:dyDescent="0.25">
      <c r="AK482" s="101">
        <v>1.6916666667675599</v>
      </c>
      <c r="AL482" s="101">
        <v>4.1916666667093523</v>
      </c>
    </row>
    <row r="483" spans="37:38" x14ac:dyDescent="0.25">
      <c r="AK483" s="101">
        <v>1.6763888889108784</v>
      </c>
      <c r="AL483" s="101">
        <v>4.2069444445660338</v>
      </c>
    </row>
    <row r="484" spans="37:38" x14ac:dyDescent="0.25">
      <c r="AK484" s="101">
        <v>1.4144444445264526</v>
      </c>
      <c r="AL484" s="101">
        <v>4.4688888889504597</v>
      </c>
    </row>
    <row r="485" spans="37:38" x14ac:dyDescent="0.25">
      <c r="AK485" s="101">
        <v>1.4055555556551553</v>
      </c>
      <c r="AL485" s="101">
        <v>4.4777777778217569</v>
      </c>
    </row>
    <row r="486" spans="37:38" x14ac:dyDescent="0.25">
      <c r="AK486" s="101">
        <v>1.3236111112637445</v>
      </c>
      <c r="AL486" s="101">
        <v>4.5597222222131677</v>
      </c>
    </row>
    <row r="487" spans="37:38" x14ac:dyDescent="0.25">
      <c r="AK487" s="101">
        <v>1.3113888889783993</v>
      </c>
      <c r="AL487" s="101">
        <v>4.5719444444985129</v>
      </c>
    </row>
    <row r="488" spans="37:38" x14ac:dyDescent="0.25">
      <c r="AK488" s="101">
        <v>1.2713888888829388</v>
      </c>
      <c r="AL488" s="101">
        <v>4.6119444445939735</v>
      </c>
    </row>
    <row r="489" spans="37:38" x14ac:dyDescent="0.25">
      <c r="AK489" s="101">
        <v>1.2616666666581295</v>
      </c>
      <c r="AL489" s="101">
        <v>4.6216666668187827</v>
      </c>
    </row>
    <row r="490" spans="37:38" x14ac:dyDescent="0.25">
      <c r="AK490" s="101">
        <v>1.2616666666581295</v>
      </c>
      <c r="AL490" s="101">
        <v>4.6216666668187827</v>
      </c>
    </row>
    <row r="491" spans="37:38" x14ac:dyDescent="0.25">
      <c r="AK491" s="101">
        <v>1.2572222222224809</v>
      </c>
      <c r="AL491" s="101">
        <v>4.6261111112544313</v>
      </c>
    </row>
    <row r="492" spans="37:38" x14ac:dyDescent="0.25">
      <c r="AK492" s="101">
        <v>0.88500000012572855</v>
      </c>
      <c r="AL492" s="101">
        <v>4.9983333333511837</v>
      </c>
    </row>
    <row r="493" spans="37:38" x14ac:dyDescent="0.25">
      <c r="AK493" s="101">
        <v>0.87500000005820766</v>
      </c>
      <c r="AL493" s="101">
        <v>5.0083333334187046</v>
      </c>
    </row>
    <row r="494" spans="37:38" x14ac:dyDescent="0.25">
      <c r="AK494" s="101">
        <v>0.82805555564118549</v>
      </c>
      <c r="AL494" s="101">
        <v>5.0552777778357267</v>
      </c>
    </row>
    <row r="495" spans="37:38" x14ac:dyDescent="0.25">
      <c r="AK495" s="101">
        <v>0.8272222222876735</v>
      </c>
      <c r="AL495" s="101">
        <v>5.0561111111892387</v>
      </c>
    </row>
    <row r="496" spans="37:38" x14ac:dyDescent="0.25">
      <c r="AK496" s="101">
        <v>0.32666666671866551</v>
      </c>
      <c r="AL496" s="101">
        <v>5.5566666667582467</v>
      </c>
    </row>
    <row r="497" spans="37:38" x14ac:dyDescent="0.25">
      <c r="AK497" s="101">
        <v>0.312222222215496</v>
      </c>
      <c r="AL497" s="101">
        <v>5.5711111112614162</v>
      </c>
    </row>
    <row r="498" spans="37:38" x14ac:dyDescent="0.25">
      <c r="AK498" s="101">
        <v>0.30666666675824672</v>
      </c>
      <c r="AL498" s="101">
        <v>5.5766666667186655</v>
      </c>
    </row>
    <row r="499" spans="37:38" x14ac:dyDescent="0.25">
      <c r="AK499" s="101">
        <v>0.28083333349786699</v>
      </c>
      <c r="AL499" s="101">
        <v>5.6024999999790452</v>
      </c>
    </row>
    <row r="500" spans="37:38" x14ac:dyDescent="0.25">
      <c r="AK500" s="101">
        <v>0.26194444455904886</v>
      </c>
      <c r="AL500" s="101">
        <v>5.6213888889178634</v>
      </c>
    </row>
    <row r="501" spans="37:38" x14ac:dyDescent="0.25">
      <c r="AK501" s="101">
        <v>0.19250000012107193</v>
      </c>
      <c r="AL501" s="101">
        <v>5.6908333333558403</v>
      </c>
    </row>
    <row r="502" spans="37:38" x14ac:dyDescent="0.25">
      <c r="AK502" s="101">
        <v>0.17194444447522983</v>
      </c>
      <c r="AL502" s="101">
        <v>5.7113888890016824</v>
      </c>
    </row>
    <row r="503" spans="37:38" x14ac:dyDescent="0.25">
      <c r="AK503" s="101">
        <v>0.10472222208045423</v>
      </c>
      <c r="AL503" s="101">
        <v>5.9880555555573665</v>
      </c>
    </row>
    <row r="504" spans="37:38" x14ac:dyDescent="0.25">
      <c r="AK504" s="101">
        <v>0.15277777769370005</v>
      </c>
      <c r="AL504" s="101">
        <v>6.0361111111706123</v>
      </c>
    </row>
    <row r="505" spans="37:38" x14ac:dyDescent="0.25">
      <c r="AK505" s="101">
        <v>0.17916666663950309</v>
      </c>
      <c r="AL505" s="101">
        <v>6.0625000001164153</v>
      </c>
    </row>
    <row r="506" spans="37:38" x14ac:dyDescent="0.25">
      <c r="AK506" s="101">
        <v>0.19722222222480923</v>
      </c>
      <c r="AL506" s="101">
        <v>6.0805555557017215</v>
      </c>
    </row>
    <row r="507" spans="37:38" x14ac:dyDescent="0.25">
      <c r="AK507" s="101">
        <v>0.20083333330694586</v>
      </c>
      <c r="AL507" s="101">
        <v>6.0824999999022111</v>
      </c>
    </row>
    <row r="508" spans="37:38" x14ac:dyDescent="0.25">
      <c r="AK508" s="101">
        <v>0.25888888881308958</v>
      </c>
      <c r="AL508" s="101">
        <v>6.0244444443960674</v>
      </c>
    </row>
    <row r="509" spans="37:38" x14ac:dyDescent="0.25">
      <c r="AK509" s="101">
        <v>0.26305555540602654</v>
      </c>
      <c r="AL509" s="101">
        <v>6.0202777778031304</v>
      </c>
    </row>
    <row r="510" spans="37:38" x14ac:dyDescent="0.25">
      <c r="AK510" s="101">
        <v>0.26527777762385085</v>
      </c>
      <c r="AL510" s="101">
        <v>6.0180555555853061</v>
      </c>
    </row>
    <row r="511" spans="37:38" x14ac:dyDescent="0.25">
      <c r="AK511" s="101">
        <v>0.29555555549450219</v>
      </c>
      <c r="AL511" s="101">
        <v>5.9877777777146548</v>
      </c>
    </row>
    <row r="512" spans="37:38" x14ac:dyDescent="0.25">
      <c r="AK512" s="101">
        <v>0.32722222222946584</v>
      </c>
      <c r="AL512" s="101">
        <v>5.9561111109796911</v>
      </c>
    </row>
    <row r="513" spans="37:38" x14ac:dyDescent="0.25">
      <c r="AK513" s="101">
        <v>0.41444444441003725</v>
      </c>
      <c r="AL513" s="101">
        <v>5.8688888887991197</v>
      </c>
    </row>
    <row r="514" spans="37:38" x14ac:dyDescent="0.25">
      <c r="AK514" s="101">
        <v>0.6099999999278225</v>
      </c>
      <c r="AL514" s="101">
        <v>5.6733333332813345</v>
      </c>
    </row>
    <row r="515" spans="37:38" x14ac:dyDescent="0.25">
      <c r="AK515" s="101">
        <v>0.69777777761919424</v>
      </c>
      <c r="AL515" s="101">
        <v>5.5855555555899628</v>
      </c>
    </row>
    <row r="516" spans="37:38" x14ac:dyDescent="0.25">
      <c r="AK516" s="101">
        <v>0.70583333331160247</v>
      </c>
      <c r="AL516" s="101">
        <v>5.5774999998975545</v>
      </c>
    </row>
    <row r="517" spans="37:38" x14ac:dyDescent="0.25">
      <c r="AK517" s="101">
        <v>0.72472222207579762</v>
      </c>
      <c r="AL517" s="101">
        <v>5.5586111111333594</v>
      </c>
    </row>
    <row r="518" spans="37:38" x14ac:dyDescent="0.25">
      <c r="AK518" s="101">
        <v>0.82250000000931323</v>
      </c>
      <c r="AL518" s="101">
        <v>5.4608333331998438</v>
      </c>
    </row>
    <row r="519" spans="37:38" x14ac:dyDescent="0.25">
      <c r="AK519" s="101">
        <v>1.091944444400724</v>
      </c>
      <c r="AL519" s="101">
        <v>5.191388888808433</v>
      </c>
    </row>
    <row r="520" spans="37:38" x14ac:dyDescent="0.25">
      <c r="AK520" s="101">
        <v>1.1197222222108394</v>
      </c>
      <c r="AL520" s="101">
        <v>5.1636111109983176</v>
      </c>
    </row>
    <row r="521" spans="37:38" x14ac:dyDescent="0.25">
      <c r="AK521" s="101">
        <v>1.1436111110961065</v>
      </c>
      <c r="AL521" s="101">
        <v>5.1397222221130505</v>
      </c>
    </row>
    <row r="522" spans="37:38" x14ac:dyDescent="0.25">
      <c r="AK522" s="101">
        <v>1.1599999999743886</v>
      </c>
      <c r="AL522" s="101">
        <v>5.1233333332347684</v>
      </c>
    </row>
    <row r="523" spans="37:38" x14ac:dyDescent="0.25">
      <c r="AK523" s="101">
        <v>1.1649999999208376</v>
      </c>
      <c r="AL523" s="101">
        <v>5.1183333332883194</v>
      </c>
    </row>
    <row r="524" spans="37:38" x14ac:dyDescent="0.25">
      <c r="AK524" s="101">
        <v>1.1666666666278616</v>
      </c>
      <c r="AL524" s="101">
        <v>5.1166666665812954</v>
      </c>
    </row>
    <row r="525" spans="37:38" x14ac:dyDescent="0.25">
      <c r="AK525" s="101">
        <v>1.1680555554921739</v>
      </c>
      <c r="AL525" s="101">
        <v>5.1152777777169831</v>
      </c>
    </row>
    <row r="526" spans="37:38" x14ac:dyDescent="0.25">
      <c r="AK526" s="101">
        <v>1.1733333332813345</v>
      </c>
      <c r="AL526" s="101">
        <v>5.1099999999278225</v>
      </c>
    </row>
    <row r="527" spans="37:38" x14ac:dyDescent="0.25">
      <c r="AK527" s="101">
        <v>1.1813888887991197</v>
      </c>
      <c r="AL527" s="101">
        <v>5.1019444444100372</v>
      </c>
    </row>
    <row r="528" spans="37:38" x14ac:dyDescent="0.25">
      <c r="AK528" s="101">
        <v>1.1855555553920567</v>
      </c>
      <c r="AL528" s="101">
        <v>5.0977777778171003</v>
      </c>
    </row>
    <row r="529" spans="37:38" x14ac:dyDescent="0.25">
      <c r="AK529" s="101">
        <v>1.189444444316905</v>
      </c>
      <c r="AL529" s="101">
        <v>5.093888888892252</v>
      </c>
    </row>
    <row r="530" spans="37:38" x14ac:dyDescent="0.25">
      <c r="AK530" s="101">
        <v>1.2013888887595385</v>
      </c>
      <c r="AL530" s="101">
        <v>5.0819444444496185</v>
      </c>
    </row>
    <row r="531" spans="37:38" x14ac:dyDescent="0.25">
      <c r="AK531" s="101">
        <v>1.2424999998765998</v>
      </c>
      <c r="AL531" s="101">
        <v>5.0408333333325572</v>
      </c>
    </row>
    <row r="532" spans="37:38" x14ac:dyDescent="0.25">
      <c r="AK532" s="101">
        <v>1.2644444443867542</v>
      </c>
      <c r="AL532" s="101">
        <v>5.0188888888224028</v>
      </c>
    </row>
    <row r="533" spans="37:38" x14ac:dyDescent="0.25">
      <c r="AK533" s="101">
        <v>1.2902777776471339</v>
      </c>
      <c r="AL533" s="101">
        <v>4.9930555555620231</v>
      </c>
    </row>
    <row r="534" spans="37:38" x14ac:dyDescent="0.25">
      <c r="AK534" s="101">
        <v>1.6274999999441206</v>
      </c>
      <c r="AL534" s="101">
        <v>4.6558333332650363</v>
      </c>
    </row>
    <row r="535" spans="37:38" x14ac:dyDescent="0.25">
      <c r="AK535" s="101">
        <v>1.6697222220827825</v>
      </c>
      <c r="AL535" s="101">
        <v>4.6136111111263745</v>
      </c>
    </row>
    <row r="536" spans="37:38" x14ac:dyDescent="0.25">
      <c r="AK536" s="101">
        <v>1.7058333332533948</v>
      </c>
      <c r="AL536" s="101">
        <v>4.5774999999557622</v>
      </c>
    </row>
    <row r="537" spans="37:38" x14ac:dyDescent="0.25">
      <c r="AK537" s="101">
        <v>1.7244444443495013</v>
      </c>
      <c r="AL537" s="101">
        <v>4.5588888888596557</v>
      </c>
    </row>
    <row r="538" spans="37:38" x14ac:dyDescent="0.25">
      <c r="AK538" s="101">
        <v>1.7633333332487382</v>
      </c>
      <c r="AL538" s="101">
        <v>4.5199999999604188</v>
      </c>
    </row>
    <row r="539" spans="37:38" x14ac:dyDescent="0.25">
      <c r="AK539" s="101">
        <v>1.7736111109843478</v>
      </c>
      <c r="AL539" s="101">
        <v>4.5097222222248092</v>
      </c>
    </row>
    <row r="540" spans="37:38" x14ac:dyDescent="0.25">
      <c r="AK540" s="101">
        <v>1.8311111109796911</v>
      </c>
      <c r="AL540" s="101">
        <v>4.4522222222294658</v>
      </c>
    </row>
    <row r="541" spans="37:38" x14ac:dyDescent="0.25">
      <c r="AK541" s="101">
        <v>2.1183333332883194</v>
      </c>
      <c r="AL541" s="101">
        <v>4.1649999999208376</v>
      </c>
    </row>
    <row r="542" spans="37:38" x14ac:dyDescent="0.25">
      <c r="AK542" s="101">
        <v>2.125277777784504</v>
      </c>
      <c r="AL542" s="101">
        <v>4.158055555424653</v>
      </c>
    </row>
    <row r="543" spans="37:38" x14ac:dyDescent="0.25">
      <c r="AK543" s="101">
        <v>2.1505555555340834</v>
      </c>
      <c r="AL543" s="101">
        <v>4.1327777776750736</v>
      </c>
    </row>
    <row r="544" spans="37:38" x14ac:dyDescent="0.25">
      <c r="AK544" s="101">
        <v>2.2041666666045785</v>
      </c>
      <c r="AL544" s="101">
        <v>4.0791666666045785</v>
      </c>
    </row>
    <row r="545" spans="37:38" x14ac:dyDescent="0.25">
      <c r="AK545" s="101">
        <v>2.2922222221386619</v>
      </c>
      <c r="AL545" s="101">
        <v>3.9911111110704951</v>
      </c>
    </row>
    <row r="546" spans="37:38" x14ac:dyDescent="0.25">
      <c r="AK546" s="101">
        <v>2.625</v>
      </c>
      <c r="AL546" s="101">
        <v>3.658333333209157</v>
      </c>
    </row>
    <row r="547" spans="37:38" x14ac:dyDescent="0.25">
      <c r="AK547" s="101">
        <v>2.6469444443355314</v>
      </c>
      <c r="AL547" s="101">
        <v>3.6363888888736255</v>
      </c>
    </row>
    <row r="548" spans="37:38" x14ac:dyDescent="0.25">
      <c r="AK548" s="101">
        <v>3.0841666666092351</v>
      </c>
      <c r="AL548" s="101">
        <v>3.1991666665999219</v>
      </c>
    </row>
    <row r="549" spans="37:38" x14ac:dyDescent="0.25">
      <c r="AK549" s="101">
        <v>3.123888888861984</v>
      </c>
      <c r="AL549" s="101">
        <v>3.159444444347173</v>
      </c>
    </row>
    <row r="550" spans="37:38" x14ac:dyDescent="0.25">
      <c r="AK550" s="101">
        <v>3.1766666665789671</v>
      </c>
      <c r="AL550" s="101">
        <v>3.1066666666301899</v>
      </c>
    </row>
    <row r="551" spans="37:38" x14ac:dyDescent="0.25">
      <c r="AK551" s="101">
        <v>3.2611111110309139</v>
      </c>
      <c r="AL551" s="101">
        <v>3.0222222221782431</v>
      </c>
    </row>
    <row r="552" spans="37:38" x14ac:dyDescent="0.25">
      <c r="AK552" s="101">
        <v>3.2722222221200354</v>
      </c>
      <c r="AL552" s="101">
        <v>3.0111111110891216</v>
      </c>
    </row>
    <row r="553" spans="37:38" x14ac:dyDescent="0.25">
      <c r="AK553" s="101">
        <v>3.2811111109913327</v>
      </c>
      <c r="AL553" s="101">
        <v>3.0022222222178243</v>
      </c>
    </row>
    <row r="554" spans="37:38" x14ac:dyDescent="0.25">
      <c r="AK554" s="101">
        <v>3.2908333332161419</v>
      </c>
      <c r="AL554" s="101">
        <v>2.9924999999930151</v>
      </c>
    </row>
    <row r="555" spans="37:38" x14ac:dyDescent="0.25">
      <c r="AK555" s="101">
        <v>3.2972222222015262</v>
      </c>
      <c r="AL555" s="101">
        <v>2.9861111110076308</v>
      </c>
    </row>
    <row r="556" spans="37:38" x14ac:dyDescent="0.25">
      <c r="AK556" s="101">
        <v>3.3055555555620231</v>
      </c>
      <c r="AL556" s="101">
        <v>2.9777777776471339</v>
      </c>
    </row>
    <row r="557" spans="37:38" x14ac:dyDescent="0.25">
      <c r="AK557" s="101">
        <v>3.6569444443448447</v>
      </c>
      <c r="AL557" s="101">
        <v>2.6263888888643123</v>
      </c>
    </row>
    <row r="558" spans="37:38" x14ac:dyDescent="0.25">
      <c r="AK558" s="101">
        <v>3.7733333331998438</v>
      </c>
      <c r="AL558" s="101">
        <v>2.5100000000093132</v>
      </c>
    </row>
    <row r="559" spans="37:38" x14ac:dyDescent="0.25">
      <c r="AK559" s="101">
        <v>4.1311111109680496</v>
      </c>
      <c r="AL559" s="101">
        <v>2.1522222222411074</v>
      </c>
    </row>
    <row r="560" spans="37:38" x14ac:dyDescent="0.25">
      <c r="AK560" s="101">
        <v>4.1699999998672865</v>
      </c>
      <c r="AL560" s="101">
        <v>2.1133333333418705</v>
      </c>
    </row>
    <row r="561" spans="37:38" x14ac:dyDescent="0.25">
      <c r="AK561" s="101">
        <v>4.3330555554712191</v>
      </c>
      <c r="AL561" s="101">
        <v>1.9502777777379379</v>
      </c>
    </row>
    <row r="562" spans="37:38" x14ac:dyDescent="0.25">
      <c r="AK562" s="101">
        <v>4.5855555554735474</v>
      </c>
      <c r="AL562" s="101">
        <v>1.6977777777356096</v>
      </c>
    </row>
    <row r="563" spans="37:38" x14ac:dyDescent="0.25">
      <c r="AK563" s="101">
        <v>4.7049999998998828</v>
      </c>
      <c r="AL563" s="101">
        <v>1.5783333333092742</v>
      </c>
    </row>
    <row r="564" spans="37:38" x14ac:dyDescent="0.25">
      <c r="AK564" s="101">
        <v>4.7130555554176681</v>
      </c>
      <c r="AL564" s="101">
        <v>1.5702777777914889</v>
      </c>
    </row>
    <row r="565" spans="37:38" x14ac:dyDescent="0.25">
      <c r="AK565" s="101">
        <v>4.7352777777705342</v>
      </c>
      <c r="AL565" s="101">
        <v>1.5480555554386228</v>
      </c>
    </row>
    <row r="566" spans="37:38" x14ac:dyDescent="0.25">
      <c r="AK566" s="101">
        <v>4.8249999998370185</v>
      </c>
      <c r="AL566" s="101">
        <v>1.4583333333721384</v>
      </c>
    </row>
    <row r="567" spans="37:38" x14ac:dyDescent="0.25">
      <c r="AK567" s="101">
        <v>5.2344444443006068</v>
      </c>
      <c r="AL567" s="101">
        <v>1.0488888889085501</v>
      </c>
    </row>
    <row r="568" spans="37:38" x14ac:dyDescent="0.25">
      <c r="AK568" s="101">
        <v>5.2383333332254551</v>
      </c>
      <c r="AL568" s="101">
        <v>1.0449999999837019</v>
      </c>
    </row>
    <row r="569" spans="37:38" x14ac:dyDescent="0.25">
      <c r="AK569" s="101">
        <v>5.6733333332813345</v>
      </c>
      <c r="AL569" s="101">
        <v>0.6099999999278225</v>
      </c>
    </row>
    <row r="570" spans="37:38" x14ac:dyDescent="0.25">
      <c r="AK570" s="101">
        <v>5.7172222221270204</v>
      </c>
      <c r="AL570" s="101">
        <v>0.56611111108213663</v>
      </c>
    </row>
    <row r="571" spans="37:38" x14ac:dyDescent="0.25">
      <c r="AK571" s="101">
        <v>5.8052777776611038</v>
      </c>
      <c r="AL571" s="101">
        <v>0.47805555554805323</v>
      </c>
    </row>
    <row r="572" spans="37:38" x14ac:dyDescent="0.25">
      <c r="AK572" s="101">
        <v>5.5116666667163372</v>
      </c>
      <c r="AL572" s="101">
        <v>0.12833333329763263</v>
      </c>
    </row>
    <row r="573" spans="37:38" x14ac:dyDescent="0.25">
      <c r="AK573" s="101">
        <v>5.4983333334093913</v>
      </c>
      <c r="AL573" s="101">
        <v>0.11499999999068677</v>
      </c>
    </row>
    <row r="574" spans="37:38" x14ac:dyDescent="0.25">
      <c r="AK574" s="101">
        <v>5.4883333333418705</v>
      </c>
      <c r="AL574" s="101">
        <v>0.10499999992316589</v>
      </c>
    </row>
    <row r="575" spans="37:38" x14ac:dyDescent="0.25">
      <c r="AK575" s="101">
        <v>5.0308333334396593</v>
      </c>
      <c r="AL575" s="101">
        <v>0.35249999997904524</v>
      </c>
    </row>
    <row r="576" spans="37:38" x14ac:dyDescent="0.25">
      <c r="AK576" s="101">
        <v>4.683333333407063</v>
      </c>
      <c r="AL576" s="101">
        <v>0.70000000001164153</v>
      </c>
    </row>
    <row r="577" spans="37:38" x14ac:dyDescent="0.25">
      <c r="AK577" s="101">
        <v>4.560277777898591</v>
      </c>
      <c r="AL577" s="101">
        <v>0.82305555552011356</v>
      </c>
    </row>
    <row r="578" spans="37:38" x14ac:dyDescent="0.25">
      <c r="AK578" s="101">
        <v>4.4383333334117197</v>
      </c>
      <c r="AL578" s="101">
        <v>0.94500000000698492</v>
      </c>
    </row>
    <row r="579" spans="37:38" x14ac:dyDescent="0.25">
      <c r="AK579" s="101">
        <v>4.3952777777449228</v>
      </c>
      <c r="AL579" s="101">
        <v>0.98805555567378178</v>
      </c>
    </row>
    <row r="580" spans="37:38" x14ac:dyDescent="0.25">
      <c r="AK580" s="101">
        <v>4.0700000000651926</v>
      </c>
      <c r="AL580" s="101">
        <v>1.313333333353512</v>
      </c>
    </row>
    <row r="581" spans="37:38" x14ac:dyDescent="0.25">
      <c r="AK581" s="101">
        <v>3.5455555556109175</v>
      </c>
      <c r="AL581" s="101">
        <v>1.8377777778077871</v>
      </c>
    </row>
    <row r="582" spans="37:38" x14ac:dyDescent="0.25">
      <c r="AK582" s="101">
        <v>1.935277777898591</v>
      </c>
      <c r="AL582" s="101">
        <v>3.4480555555201136</v>
      </c>
    </row>
    <row r="583" spans="37:38" x14ac:dyDescent="0.25">
      <c r="AK583" s="101">
        <v>1.343888888892252</v>
      </c>
      <c r="AL583" s="101">
        <v>4.0394444445264526</v>
      </c>
    </row>
    <row r="584" spans="37:38" x14ac:dyDescent="0.25">
      <c r="AK584" s="101">
        <v>0.93722222233191133</v>
      </c>
      <c r="AL584" s="101">
        <v>4.4461111110867932</v>
      </c>
    </row>
    <row r="585" spans="37:38" x14ac:dyDescent="0.25">
      <c r="AK585" s="101">
        <v>0.50166666676523164</v>
      </c>
      <c r="AL585" s="101">
        <v>4.8816666666534729</v>
      </c>
    </row>
    <row r="586" spans="37:38" x14ac:dyDescent="0.25">
      <c r="AK586" s="101">
        <v>3.194444440305233E-2</v>
      </c>
      <c r="AL586" s="101">
        <v>5.4152777778217569</v>
      </c>
    </row>
    <row r="587" spans="37:38" x14ac:dyDescent="0.25">
      <c r="AK587" s="101">
        <v>0.45749999990221113</v>
      </c>
      <c r="AL587" s="101">
        <v>5.8408333333209157</v>
      </c>
    </row>
    <row r="588" spans="37:38" x14ac:dyDescent="0.25">
      <c r="AK588" s="101">
        <v>1.1583333332673647</v>
      </c>
      <c r="AL588" s="101">
        <v>6.1083333333372138</v>
      </c>
    </row>
    <row r="589" spans="37:38" x14ac:dyDescent="0.25">
      <c r="AK589" s="101">
        <v>1.4963888889178634</v>
      </c>
      <c r="AL589" s="101">
        <v>5.7702777776867151</v>
      </c>
    </row>
    <row r="590" spans="37:38" x14ac:dyDescent="0.25">
      <c r="AK590" s="101">
        <v>1.5772222221130505</v>
      </c>
      <c r="AL590" s="101">
        <v>5.689444444491528</v>
      </c>
    </row>
    <row r="591" spans="37:38" x14ac:dyDescent="0.25">
      <c r="AK591" s="101">
        <v>1.9583333332557231</v>
      </c>
      <c r="AL591" s="101">
        <v>5.3083333333488554</v>
      </c>
    </row>
    <row r="592" spans="37:38" x14ac:dyDescent="0.25">
      <c r="AK592" s="101">
        <v>1.9947222222690471</v>
      </c>
      <c r="AL592" s="101">
        <v>5.2719444443355314</v>
      </c>
    </row>
    <row r="593" spans="37:38" x14ac:dyDescent="0.25">
      <c r="AK593" s="101">
        <v>2.0761111111496575</v>
      </c>
      <c r="AL593" s="101">
        <v>5.190555555454921</v>
      </c>
    </row>
    <row r="594" spans="37:38" x14ac:dyDescent="0.25">
      <c r="AK594" s="101">
        <v>2.090555555478204</v>
      </c>
      <c r="AL594" s="101">
        <v>5.1761111111263745</v>
      </c>
    </row>
    <row r="595" spans="37:38" x14ac:dyDescent="0.25">
      <c r="AK595" s="101">
        <v>2.1494444443378597</v>
      </c>
      <c r="AL595" s="101">
        <v>5.1172222222667187</v>
      </c>
    </row>
    <row r="596" spans="37:38" x14ac:dyDescent="0.25">
      <c r="AK596" s="101">
        <v>2.4324999998789281</v>
      </c>
      <c r="AL596" s="101">
        <v>4.8341666667256504</v>
      </c>
    </row>
    <row r="597" spans="37:38" x14ac:dyDescent="0.25">
      <c r="AK597" s="101">
        <v>2.4433333332999609</v>
      </c>
      <c r="AL597" s="101">
        <v>4.8233333333046176</v>
      </c>
    </row>
    <row r="598" spans="37:38" x14ac:dyDescent="0.25">
      <c r="AK598" s="101">
        <v>2.4474999998928979</v>
      </c>
      <c r="AL598" s="101">
        <v>4.8191666667116806</v>
      </c>
    </row>
    <row r="599" spans="37:38" x14ac:dyDescent="0.25">
      <c r="AK599" s="101">
        <v>2.4613888888852671</v>
      </c>
      <c r="AL599" s="101">
        <v>4.8052777777193114</v>
      </c>
    </row>
    <row r="600" spans="37:38" x14ac:dyDescent="0.25">
      <c r="AK600" s="101">
        <v>2.5100000000093132</v>
      </c>
      <c r="AL600" s="101">
        <v>4.7566666665952653</v>
      </c>
    </row>
    <row r="601" spans="37:38" x14ac:dyDescent="0.25">
      <c r="AK601" s="101">
        <v>3.1419444444472902</v>
      </c>
      <c r="AL601" s="101">
        <v>4.1247222221572883</v>
      </c>
    </row>
    <row r="602" spans="37:38" x14ac:dyDescent="0.25">
      <c r="AK602" s="101">
        <v>3.1483333332580514</v>
      </c>
      <c r="AL602" s="101">
        <v>4.1183333333465271</v>
      </c>
    </row>
    <row r="603" spans="37:38" x14ac:dyDescent="0.25">
      <c r="AK603" s="101">
        <v>4.0883333333185874</v>
      </c>
      <c r="AL603" s="101">
        <v>3.1783333332859911</v>
      </c>
    </row>
    <row r="604" spans="37:38" x14ac:dyDescent="0.25">
      <c r="AK604" s="101">
        <v>4.1091666666325182</v>
      </c>
      <c r="AL604" s="101">
        <v>3.1574999999720603</v>
      </c>
    </row>
    <row r="605" spans="37:38" x14ac:dyDescent="0.25">
      <c r="AK605" s="101">
        <v>4.1574999999138527</v>
      </c>
      <c r="AL605" s="101">
        <v>3.1091666666907258</v>
      </c>
    </row>
    <row r="606" spans="37:38" x14ac:dyDescent="0.25">
      <c r="AK606" s="101">
        <v>4.4233333332231268</v>
      </c>
      <c r="AL606" s="101">
        <v>2.8433333333814517</v>
      </c>
    </row>
    <row r="607" spans="37:38" x14ac:dyDescent="0.25">
      <c r="AK607" s="101">
        <v>4.5688888889271766</v>
      </c>
      <c r="AL607" s="101">
        <v>2.6977777776774019</v>
      </c>
    </row>
    <row r="608" spans="37:38" x14ac:dyDescent="0.25">
      <c r="AK608" s="101">
        <v>4.9433333332417533</v>
      </c>
      <c r="AL608" s="101">
        <v>2.3233333333628252</v>
      </c>
    </row>
    <row r="609" spans="37:38" x14ac:dyDescent="0.25">
      <c r="AK609" s="101">
        <v>5.6069444444146939</v>
      </c>
      <c r="AL609" s="101">
        <v>1.6597222221898846</v>
      </c>
    </row>
    <row r="610" spans="37:38" x14ac:dyDescent="0.25">
      <c r="AK610" s="101">
        <v>5.8344444443355314</v>
      </c>
      <c r="AL610" s="101">
        <v>1.4322222222690471</v>
      </c>
    </row>
    <row r="611" spans="37:38" x14ac:dyDescent="0.25">
      <c r="AK611" s="101">
        <v>6.0169444443890825</v>
      </c>
      <c r="AL611" s="101">
        <v>1.249722222215496</v>
      </c>
    </row>
    <row r="612" spans="37:38" x14ac:dyDescent="0.25">
      <c r="AK612" s="101">
        <v>6.0336111111100763</v>
      </c>
      <c r="AL612" s="101">
        <v>1.2330555554945022</v>
      </c>
    </row>
    <row r="613" spans="37:38" x14ac:dyDescent="0.25">
      <c r="AK613" s="101">
        <v>6.0472222222597338</v>
      </c>
      <c r="AL613" s="101">
        <v>1.2194444443448447</v>
      </c>
    </row>
    <row r="614" spans="37:38" x14ac:dyDescent="0.25">
      <c r="AK614" s="101">
        <v>6.4758333333302289</v>
      </c>
      <c r="AL614" s="101">
        <v>0.70916666672565043</v>
      </c>
    </row>
    <row r="615" spans="37:38" x14ac:dyDescent="0.25">
      <c r="AK615" s="101">
        <v>6.472499999916181</v>
      </c>
      <c r="AL615" s="101">
        <v>0.70583333331160247</v>
      </c>
    </row>
    <row r="616" spans="37:38" x14ac:dyDescent="0.25">
      <c r="AK616" s="101">
        <v>6.3830555555177853</v>
      </c>
      <c r="AL616" s="101">
        <v>0.61638888891320676</v>
      </c>
    </row>
    <row r="617" spans="37:38" x14ac:dyDescent="0.25">
      <c r="AK617" s="101">
        <v>6.0488888887921348</v>
      </c>
      <c r="AL617" s="101">
        <v>0.28222222218755633</v>
      </c>
    </row>
    <row r="618" spans="37:38" x14ac:dyDescent="0.25">
      <c r="AK618" s="101">
        <v>5.9522222220548429</v>
      </c>
      <c r="AL618" s="101">
        <v>0.18555555545026436</v>
      </c>
    </row>
    <row r="619" spans="37:38" x14ac:dyDescent="0.25">
      <c r="AK619" s="101">
        <v>5.9458333332440816</v>
      </c>
      <c r="AL619" s="101">
        <v>0.17916666663950309</v>
      </c>
    </row>
    <row r="620" spans="37:38" x14ac:dyDescent="0.25">
      <c r="AK620" s="101">
        <v>5.4652777776354924</v>
      </c>
      <c r="AL620" s="101">
        <v>0.30138888896908611</v>
      </c>
    </row>
    <row r="621" spans="37:38" x14ac:dyDescent="0.25">
      <c r="AK621" s="101">
        <v>5.4352777776075527</v>
      </c>
      <c r="AL621" s="101">
        <v>0.33138888899702579</v>
      </c>
    </row>
    <row r="622" spans="37:38" x14ac:dyDescent="0.25">
      <c r="AK622" s="101">
        <v>5.4294444443075918</v>
      </c>
      <c r="AL622" s="101">
        <v>0.33722222229698673</v>
      </c>
    </row>
    <row r="623" spans="37:38" x14ac:dyDescent="0.25">
      <c r="AK623" s="101">
        <v>5.3716666666441597</v>
      </c>
      <c r="AL623" s="101">
        <v>0.39499999996041879</v>
      </c>
    </row>
    <row r="624" spans="37:38" x14ac:dyDescent="0.25">
      <c r="AK624" s="101">
        <v>5.0272222221828997</v>
      </c>
      <c r="AL624" s="101">
        <v>0.73944444442167878</v>
      </c>
    </row>
    <row r="625" spans="37:38" x14ac:dyDescent="0.25">
      <c r="AK625" s="101">
        <v>4.9738888887804933</v>
      </c>
      <c r="AL625" s="101">
        <v>0.79277777782408521</v>
      </c>
    </row>
    <row r="626" spans="37:38" x14ac:dyDescent="0.25">
      <c r="AK626" s="101">
        <v>4.5455555555527098</v>
      </c>
      <c r="AL626" s="101">
        <v>1.2211111110518686</v>
      </c>
    </row>
    <row r="627" spans="37:38" x14ac:dyDescent="0.25">
      <c r="AK627" s="101">
        <v>4.5397222220781259</v>
      </c>
      <c r="AL627" s="101">
        <v>1.2269444445264526</v>
      </c>
    </row>
    <row r="628" spans="37:38" x14ac:dyDescent="0.25">
      <c r="AK628" s="101">
        <v>4.4961111110751517</v>
      </c>
      <c r="AL628" s="101">
        <v>1.2705555555294268</v>
      </c>
    </row>
    <row r="629" spans="37:38" x14ac:dyDescent="0.25">
      <c r="AK629" s="101">
        <v>4.4877777777146548</v>
      </c>
      <c r="AL629" s="101">
        <v>1.2788888888899237</v>
      </c>
    </row>
    <row r="630" spans="37:38" x14ac:dyDescent="0.25">
      <c r="AK630" s="101">
        <v>3.9949999999953434</v>
      </c>
      <c r="AL630" s="101">
        <v>1.7716666666092351</v>
      </c>
    </row>
    <row r="631" spans="37:38" x14ac:dyDescent="0.25">
      <c r="AK631" s="101">
        <v>3.9716666666208766</v>
      </c>
      <c r="AL631" s="101">
        <v>1.7949999999837019</v>
      </c>
    </row>
    <row r="632" spans="37:38" x14ac:dyDescent="0.25">
      <c r="AK632" s="101">
        <v>3.598055555485189</v>
      </c>
      <c r="AL632" s="101">
        <v>2.1686111111193895</v>
      </c>
    </row>
    <row r="633" spans="37:38" x14ac:dyDescent="0.25">
      <c r="AK633" s="101">
        <v>3.5588888887432404</v>
      </c>
      <c r="AL633" s="101">
        <v>2.2077777778613381</v>
      </c>
    </row>
    <row r="634" spans="37:38" x14ac:dyDescent="0.25">
      <c r="AK634" s="101">
        <v>3.5299999999115244</v>
      </c>
      <c r="AL634" s="101">
        <v>2.2366666666930541</v>
      </c>
    </row>
    <row r="635" spans="37:38" x14ac:dyDescent="0.25">
      <c r="AK635" s="101">
        <v>3.5044444443192333</v>
      </c>
      <c r="AL635" s="101">
        <v>2.2622222222853452</v>
      </c>
    </row>
    <row r="636" spans="37:38" x14ac:dyDescent="0.25">
      <c r="AK636" s="101">
        <v>3.4041666664998047</v>
      </c>
      <c r="AL636" s="101">
        <v>2.3625000001047738</v>
      </c>
    </row>
    <row r="637" spans="37:38" x14ac:dyDescent="0.25">
      <c r="AK637" s="101">
        <v>2.9424999998300336</v>
      </c>
      <c r="AL637" s="101">
        <v>2.8241666667745449</v>
      </c>
    </row>
    <row r="638" spans="37:38" x14ac:dyDescent="0.25">
      <c r="AK638" s="101">
        <v>2.9141666665091179</v>
      </c>
      <c r="AL638" s="101">
        <v>2.8525000000954606</v>
      </c>
    </row>
    <row r="639" spans="37:38" x14ac:dyDescent="0.25">
      <c r="AK639" s="101">
        <v>2.9008333332021721</v>
      </c>
      <c r="AL639" s="101">
        <v>2.8658333334024064</v>
      </c>
    </row>
    <row r="640" spans="37:38" x14ac:dyDescent="0.25">
      <c r="AK640" s="101">
        <v>2.6138888887362555</v>
      </c>
      <c r="AL640" s="101">
        <v>3.152777777868323</v>
      </c>
    </row>
    <row r="641" spans="37:38" x14ac:dyDescent="0.25">
      <c r="AK641" s="101">
        <v>2.0727777777356096</v>
      </c>
      <c r="AL641" s="101">
        <v>3.6938888888689689</v>
      </c>
    </row>
    <row r="642" spans="37:38" x14ac:dyDescent="0.25">
      <c r="AK642" s="101">
        <v>1.9788888887269422</v>
      </c>
      <c r="AL642" s="101">
        <v>3.7877777778776363</v>
      </c>
    </row>
    <row r="643" spans="37:38" x14ac:dyDescent="0.25">
      <c r="AK643" s="101">
        <v>1.4252777777728625</v>
      </c>
      <c r="AL643" s="101">
        <v>4.341388888831716</v>
      </c>
    </row>
    <row r="644" spans="37:38" x14ac:dyDescent="0.25">
      <c r="AK644" s="101">
        <v>1.4047222221270204</v>
      </c>
      <c r="AL644" s="101">
        <v>4.3619444444775581</v>
      </c>
    </row>
    <row r="645" spans="37:38" x14ac:dyDescent="0.25">
      <c r="AK645" s="101">
        <v>1.4030555554199964</v>
      </c>
      <c r="AL645" s="101">
        <v>4.3636111111845821</v>
      </c>
    </row>
    <row r="646" spans="37:38" x14ac:dyDescent="0.25">
      <c r="AK646" s="101">
        <v>1.0477777777123265</v>
      </c>
      <c r="AL646" s="101">
        <v>4.718888888892252</v>
      </c>
    </row>
    <row r="647" spans="37:38" x14ac:dyDescent="0.25">
      <c r="AK647" s="101">
        <v>1.0116666665417142</v>
      </c>
      <c r="AL647" s="101">
        <v>4.7550000000628643</v>
      </c>
    </row>
    <row r="648" spans="37:38" x14ac:dyDescent="0.25">
      <c r="AK648" s="101">
        <v>0.55055555555736646</v>
      </c>
      <c r="AL648" s="101">
        <v>5.216111111047212</v>
      </c>
    </row>
    <row r="649" spans="37:38" x14ac:dyDescent="0.25">
      <c r="AK649" s="101">
        <v>0.40388888883171603</v>
      </c>
      <c r="AL649" s="101">
        <v>5.3627777777728625</v>
      </c>
    </row>
    <row r="650" spans="37:38" x14ac:dyDescent="0.25">
      <c r="AK650" s="101">
        <v>2.7777779032476246E-3</v>
      </c>
      <c r="AL650" s="101">
        <v>5.7694444445078261</v>
      </c>
    </row>
    <row r="651" spans="37:38" x14ac:dyDescent="0.25">
      <c r="AK651" s="101">
        <v>5.6388888973742723E-2</v>
      </c>
      <c r="AL651" s="101">
        <v>5.8230555555783212</v>
      </c>
    </row>
    <row r="652" spans="37:38" x14ac:dyDescent="0.25">
      <c r="AK652" s="101">
        <v>0.43361111119156703</v>
      </c>
      <c r="AL652" s="101">
        <v>5.9830555556109175</v>
      </c>
    </row>
    <row r="653" spans="37:38" x14ac:dyDescent="0.25">
      <c r="AK653" s="101">
        <v>0.46000000013737008</v>
      </c>
      <c r="AL653" s="101">
        <v>5.9566666666651145</v>
      </c>
    </row>
    <row r="654" spans="37:38" x14ac:dyDescent="0.25">
      <c r="AK654" s="101">
        <v>0.47083333338377997</v>
      </c>
      <c r="AL654" s="101">
        <v>5.9458333334187046</v>
      </c>
    </row>
    <row r="655" spans="37:38" x14ac:dyDescent="0.25">
      <c r="AK655" s="101">
        <v>0.49750000017229468</v>
      </c>
      <c r="AL655" s="101">
        <v>5.9191666666301899</v>
      </c>
    </row>
    <row r="656" spans="37:38" x14ac:dyDescent="0.25">
      <c r="AK656" s="101">
        <v>0.51666666677920148</v>
      </c>
      <c r="AL656" s="101">
        <v>5.9000000000232831</v>
      </c>
    </row>
    <row r="657" spans="37:38" x14ac:dyDescent="0.25">
      <c r="AK657" s="101">
        <v>0.51888888899702579</v>
      </c>
      <c r="AL657" s="101">
        <v>5.8977777778054588</v>
      </c>
    </row>
    <row r="658" spans="37:38" x14ac:dyDescent="0.25">
      <c r="AK658" s="101">
        <v>0.53166666679317132</v>
      </c>
      <c r="AL658" s="101">
        <v>5.8850000000093132</v>
      </c>
    </row>
    <row r="659" spans="37:38" x14ac:dyDescent="0.25">
      <c r="AK659" s="101">
        <v>0.5525000001071021</v>
      </c>
      <c r="AL659" s="101">
        <v>5.8641666666953824</v>
      </c>
    </row>
    <row r="660" spans="37:38" x14ac:dyDescent="0.25">
      <c r="AK660" s="101">
        <v>0.55388888897141442</v>
      </c>
      <c r="AL660" s="101">
        <v>5.8627777778310701</v>
      </c>
    </row>
    <row r="661" spans="37:38" x14ac:dyDescent="0.25">
      <c r="AK661" s="101">
        <v>0.56000000011408702</v>
      </c>
      <c r="AL661" s="101">
        <v>5.8566666666883975</v>
      </c>
    </row>
    <row r="662" spans="37:38" x14ac:dyDescent="0.25">
      <c r="AK662" s="101">
        <v>0.63055555557366461</v>
      </c>
      <c r="AL662" s="101">
        <v>5.7861111112288199</v>
      </c>
    </row>
    <row r="663" spans="37:38" x14ac:dyDescent="0.25">
      <c r="AK663" s="101">
        <v>0.90861111116828397</v>
      </c>
      <c r="AL663" s="101">
        <v>5.5080555556342006</v>
      </c>
    </row>
    <row r="664" spans="37:38" x14ac:dyDescent="0.25">
      <c r="AK664" s="101">
        <v>1.0119444445590489</v>
      </c>
      <c r="AL664" s="101">
        <v>5.4047222222434357</v>
      </c>
    </row>
    <row r="665" spans="37:38" x14ac:dyDescent="0.25">
      <c r="AK665" s="101">
        <v>1.0230555556481704</v>
      </c>
      <c r="AL665" s="101">
        <v>5.3936111111543141</v>
      </c>
    </row>
    <row r="666" spans="37:38" x14ac:dyDescent="0.25">
      <c r="AK666" s="101">
        <v>1.0394444445264526</v>
      </c>
      <c r="AL666" s="101">
        <v>5.377222222276032</v>
      </c>
    </row>
    <row r="667" spans="37:38" x14ac:dyDescent="0.25">
      <c r="AK667" s="101">
        <v>1.4263888889690861</v>
      </c>
      <c r="AL667" s="101">
        <v>4.9902777778333984</v>
      </c>
    </row>
    <row r="668" spans="37:38" x14ac:dyDescent="0.25">
      <c r="AK668" s="101">
        <v>1.5022222223924473</v>
      </c>
      <c r="AL668" s="101">
        <v>4.9144444444100372</v>
      </c>
    </row>
    <row r="669" spans="37:38" x14ac:dyDescent="0.25">
      <c r="AK669" s="101">
        <v>1.6002777778194286</v>
      </c>
      <c r="AL669" s="101">
        <v>4.8163888889830559</v>
      </c>
    </row>
    <row r="670" spans="37:38" x14ac:dyDescent="0.25">
      <c r="AK670" s="101">
        <v>1.6005555556621403</v>
      </c>
      <c r="AL670" s="101">
        <v>4.8161111111403443</v>
      </c>
    </row>
    <row r="671" spans="37:38" x14ac:dyDescent="0.25">
      <c r="AK671" s="101">
        <v>2.0083333334187046</v>
      </c>
      <c r="AL671" s="101">
        <v>4.40833333338378</v>
      </c>
    </row>
    <row r="672" spans="37:38" x14ac:dyDescent="0.25">
      <c r="AK672" s="101">
        <v>2.5505555556155741</v>
      </c>
      <c r="AL672" s="101">
        <v>3.8661111111869104</v>
      </c>
    </row>
    <row r="673" spans="37:38" x14ac:dyDescent="0.25">
      <c r="AK673" s="101">
        <v>3.4855555555550382</v>
      </c>
      <c r="AL673" s="101">
        <v>2.9311111112474464</v>
      </c>
    </row>
    <row r="674" spans="37:38" x14ac:dyDescent="0.25">
      <c r="AK674" s="101">
        <v>3.5211111112148501</v>
      </c>
      <c r="AL674" s="101">
        <v>2.8955555555876344</v>
      </c>
    </row>
    <row r="675" spans="37:38" x14ac:dyDescent="0.25">
      <c r="AK675" s="101">
        <v>3.5636111111962236</v>
      </c>
      <c r="AL675" s="101">
        <v>2.8530555556062609</v>
      </c>
    </row>
    <row r="676" spans="37:38" x14ac:dyDescent="0.25">
      <c r="AK676" s="101">
        <v>3.9369444444891997</v>
      </c>
      <c r="AL676" s="101">
        <v>2.4797222223132849</v>
      </c>
    </row>
    <row r="677" spans="37:38" x14ac:dyDescent="0.25">
      <c r="AK677" s="101">
        <v>4.6572222223039716</v>
      </c>
      <c r="AL677" s="101">
        <v>1.7594444444985129</v>
      </c>
    </row>
    <row r="678" spans="37:38" x14ac:dyDescent="0.25">
      <c r="AK678" s="101">
        <v>4.8905555556993932</v>
      </c>
      <c r="AL678" s="101">
        <v>1.5261111111030914</v>
      </c>
    </row>
    <row r="679" spans="37:38" x14ac:dyDescent="0.25">
      <c r="AK679" s="101">
        <v>4.9836111111799255</v>
      </c>
      <c r="AL679" s="101">
        <v>1.433055555622559</v>
      </c>
    </row>
    <row r="680" spans="37:38" x14ac:dyDescent="0.25">
      <c r="AK680" s="101">
        <v>5.0202777778613381</v>
      </c>
      <c r="AL680" s="101">
        <v>1.3963888889411464</v>
      </c>
    </row>
    <row r="681" spans="37:38" x14ac:dyDescent="0.25">
      <c r="AK681" s="101">
        <v>5.1316666667698883</v>
      </c>
      <c r="AL681" s="101">
        <v>1.2850000000325963</v>
      </c>
    </row>
    <row r="682" spans="37:38" x14ac:dyDescent="0.25">
      <c r="AK682" s="101">
        <v>5.6263888890389353</v>
      </c>
      <c r="AL682" s="101">
        <v>0.79027777776354924</v>
      </c>
    </row>
    <row r="683" spans="37:38" x14ac:dyDescent="0.25">
      <c r="AK683" s="101">
        <v>5.6330555556924082</v>
      </c>
      <c r="AL683" s="101">
        <v>0.78361111111007631</v>
      </c>
    </row>
    <row r="684" spans="37:38" x14ac:dyDescent="0.25">
      <c r="AK684" s="101">
        <v>5.2819444444030523</v>
      </c>
      <c r="AL684" s="101">
        <v>3.4722222131676972E-2</v>
      </c>
    </row>
    <row r="685" spans="37:38" x14ac:dyDescent="0.25">
      <c r="AK685" s="101">
        <v>5.1161111110704951</v>
      </c>
      <c r="AL685" s="101">
        <v>0.2005555554642342</v>
      </c>
    </row>
    <row r="686" spans="37:38" x14ac:dyDescent="0.25">
      <c r="AK686" s="101">
        <v>2.2361111110076308</v>
      </c>
      <c r="AL686" s="101">
        <v>3.0805555555270985</v>
      </c>
    </row>
    <row r="687" spans="37:38" x14ac:dyDescent="0.25">
      <c r="AK687" s="101">
        <v>6.0497222223202698</v>
      </c>
      <c r="AL687" s="101">
        <v>0.46638888894813135</v>
      </c>
    </row>
    <row r="688" spans="37:38" x14ac:dyDescent="0.25">
      <c r="AK688" s="101">
        <v>5.7500000000582077</v>
      </c>
      <c r="AL688" s="101">
        <v>0.16666666668606922</v>
      </c>
    </row>
    <row r="689" spans="37:38" x14ac:dyDescent="0.25">
      <c r="AK689" s="101">
        <v>5.7094444444519468</v>
      </c>
      <c r="AL689" s="101">
        <v>0.12611111107980832</v>
      </c>
    </row>
    <row r="690" spans="37:38" x14ac:dyDescent="0.25">
      <c r="AK690" s="101">
        <v>5.6666666668024845</v>
      </c>
      <c r="AL690" s="101">
        <v>8.3333333430346102E-2</v>
      </c>
    </row>
    <row r="691" spans="37:38" x14ac:dyDescent="0.25">
      <c r="AK691" s="101">
        <v>5.5641666667652316</v>
      </c>
      <c r="AL691" s="101">
        <v>1.9166666606906801E-2</v>
      </c>
    </row>
    <row r="692" spans="37:38" x14ac:dyDescent="0.25">
      <c r="AK692" s="101">
        <v>5.5641666667652316</v>
      </c>
      <c r="AL692" s="101">
        <v>1.9166666606906801E-2</v>
      </c>
    </row>
    <row r="693" spans="37:38" x14ac:dyDescent="0.25">
      <c r="AK693" s="101">
        <v>5.1522222222411074</v>
      </c>
      <c r="AL693" s="101">
        <v>0.43111111113103107</v>
      </c>
    </row>
    <row r="694" spans="37:38" x14ac:dyDescent="0.25">
      <c r="AK694" s="101">
        <v>4.7750000000232831</v>
      </c>
      <c r="AL694" s="101">
        <v>0.80833333334885538</v>
      </c>
    </row>
    <row r="695" spans="37:38" x14ac:dyDescent="0.25">
      <c r="AK695" s="101">
        <v>4.2211111112264916</v>
      </c>
      <c r="AL695" s="101">
        <v>1.3622222221456468</v>
      </c>
    </row>
    <row r="696" spans="37:38" x14ac:dyDescent="0.25">
      <c r="AK696" s="101">
        <v>4.2152777777519077</v>
      </c>
      <c r="AL696" s="101">
        <v>1.3680555556202307</v>
      </c>
    </row>
    <row r="697" spans="37:38" x14ac:dyDescent="0.25">
      <c r="AK697" s="101">
        <v>4.2125000000232831</v>
      </c>
      <c r="AL697" s="101">
        <v>1.3708333333488554</v>
      </c>
    </row>
    <row r="698" spans="37:38" x14ac:dyDescent="0.25">
      <c r="AK698" s="101">
        <v>4.1024999999790452</v>
      </c>
      <c r="AL698" s="101">
        <v>1.4808333333930932</v>
      </c>
    </row>
    <row r="699" spans="37:38" x14ac:dyDescent="0.25">
      <c r="AK699" s="101">
        <v>4.0791666667792015</v>
      </c>
      <c r="AL699" s="101">
        <v>1.504166666592937</v>
      </c>
    </row>
    <row r="700" spans="37:38" x14ac:dyDescent="0.25">
      <c r="AK700" s="101">
        <v>3.7150000000256114</v>
      </c>
      <c r="AL700" s="101">
        <v>1.8683333333465271</v>
      </c>
    </row>
    <row r="701" spans="37:38" x14ac:dyDescent="0.25">
      <c r="AK701" s="101">
        <v>3.6258333334699273</v>
      </c>
      <c r="AL701" s="101">
        <v>1.9574999999022111</v>
      </c>
    </row>
    <row r="702" spans="37:38" x14ac:dyDescent="0.25">
      <c r="AK702" s="101">
        <v>3.6072222221991979</v>
      </c>
      <c r="AL702" s="101">
        <v>1.9761111111729406</v>
      </c>
    </row>
    <row r="703" spans="37:38" x14ac:dyDescent="0.25">
      <c r="AK703" s="101">
        <v>3.2219444444635883</v>
      </c>
      <c r="AL703" s="101">
        <v>2.3613888889085501</v>
      </c>
    </row>
    <row r="704" spans="37:38" x14ac:dyDescent="0.25">
      <c r="AK704" s="101">
        <v>3.1336111110867932</v>
      </c>
      <c r="AL704" s="101">
        <v>2.4497222222853452</v>
      </c>
    </row>
    <row r="705" spans="37:38" x14ac:dyDescent="0.25">
      <c r="AK705" s="101">
        <v>3.1183333334047347</v>
      </c>
      <c r="AL705" s="101">
        <v>2.4649999999674037</v>
      </c>
    </row>
    <row r="706" spans="37:38" x14ac:dyDescent="0.25">
      <c r="AK706" s="101">
        <v>3.0736111112055369</v>
      </c>
      <c r="AL706" s="101">
        <v>2.5097222221666016</v>
      </c>
    </row>
    <row r="707" spans="37:38" x14ac:dyDescent="0.25">
      <c r="AK707" s="101">
        <v>3.0361111111706123</v>
      </c>
      <c r="AL707" s="101">
        <v>2.5472222222015262</v>
      </c>
    </row>
    <row r="708" spans="37:38" x14ac:dyDescent="0.25">
      <c r="AK708" s="101">
        <v>2.7155555555946194</v>
      </c>
      <c r="AL708" s="101">
        <v>2.8677777777775191</v>
      </c>
    </row>
    <row r="709" spans="37:38" x14ac:dyDescent="0.25">
      <c r="AK709" s="101">
        <v>2.6794444444240071</v>
      </c>
      <c r="AL709" s="101">
        <v>2.9038888889481314</v>
      </c>
    </row>
    <row r="710" spans="37:38" x14ac:dyDescent="0.25">
      <c r="AK710" s="101">
        <v>2.6666666668024845</v>
      </c>
      <c r="AL710" s="101">
        <v>2.9166666665696539</v>
      </c>
    </row>
    <row r="711" spans="37:38" x14ac:dyDescent="0.25">
      <c r="AK711" s="101">
        <v>2.2488888889783993</v>
      </c>
      <c r="AL711" s="101">
        <v>3.3344444443937391</v>
      </c>
    </row>
    <row r="712" spans="37:38" x14ac:dyDescent="0.25">
      <c r="AK712" s="101">
        <v>2.2452777778962627</v>
      </c>
      <c r="AL712" s="101">
        <v>3.3380555554758757</v>
      </c>
    </row>
    <row r="713" spans="37:38" x14ac:dyDescent="0.25">
      <c r="AK713" s="101">
        <v>2.2349999999860302</v>
      </c>
      <c r="AL713" s="101">
        <v>3.3483333333861083</v>
      </c>
    </row>
    <row r="714" spans="37:38" x14ac:dyDescent="0.25">
      <c r="AK714" s="101">
        <v>2.1280555556877516</v>
      </c>
      <c r="AL714" s="101">
        <v>3.4552777776843868</v>
      </c>
    </row>
    <row r="715" spans="37:38" x14ac:dyDescent="0.25">
      <c r="AK715" s="101">
        <v>2.1119444444775581</v>
      </c>
      <c r="AL715" s="101">
        <v>3.4713888888945803</v>
      </c>
    </row>
    <row r="716" spans="37:38" x14ac:dyDescent="0.25">
      <c r="AK716" s="101">
        <v>2.0894444444566034</v>
      </c>
      <c r="AL716" s="101">
        <v>3.4938888889155351</v>
      </c>
    </row>
    <row r="717" spans="37:38" x14ac:dyDescent="0.25">
      <c r="AK717" s="101">
        <v>2.0525000001071021</v>
      </c>
      <c r="AL717" s="101">
        <v>3.5308333332650363</v>
      </c>
    </row>
    <row r="718" spans="37:38" x14ac:dyDescent="0.25">
      <c r="AK718" s="101">
        <v>2.0372222222504206</v>
      </c>
      <c r="AL718" s="101">
        <v>3.5461111111217178</v>
      </c>
    </row>
    <row r="719" spans="37:38" x14ac:dyDescent="0.25">
      <c r="AK719" s="101">
        <v>1.7622222222271375</v>
      </c>
      <c r="AL719" s="101">
        <v>3.8211111111450009</v>
      </c>
    </row>
    <row r="720" spans="37:38" x14ac:dyDescent="0.25">
      <c r="AK720" s="101">
        <v>1.7108333333744667</v>
      </c>
      <c r="AL720" s="101">
        <v>3.8724999999976717</v>
      </c>
    </row>
    <row r="721" spans="37:38" x14ac:dyDescent="0.25">
      <c r="AK721" s="101">
        <v>1.6752777778892778</v>
      </c>
      <c r="AL721" s="101">
        <v>3.9080555554828607</v>
      </c>
    </row>
    <row r="722" spans="37:38" x14ac:dyDescent="0.25">
      <c r="AK722" s="101">
        <v>1.6747222222038545</v>
      </c>
      <c r="AL722" s="101">
        <v>3.908611111168284</v>
      </c>
    </row>
    <row r="723" spans="37:38" x14ac:dyDescent="0.25">
      <c r="AK723" s="101">
        <v>1.6394444445613772</v>
      </c>
      <c r="AL723" s="101">
        <v>3.9438888888107613</v>
      </c>
    </row>
    <row r="724" spans="37:38" x14ac:dyDescent="0.25">
      <c r="AK724" s="101">
        <v>1.6202777777798474</v>
      </c>
      <c r="AL724" s="101">
        <v>3.9630555555922911</v>
      </c>
    </row>
    <row r="725" spans="37:38" x14ac:dyDescent="0.25">
      <c r="AK725" s="101">
        <v>1.5922222223016433</v>
      </c>
      <c r="AL725" s="101">
        <v>3.9911111110704951</v>
      </c>
    </row>
    <row r="726" spans="37:38" x14ac:dyDescent="0.25">
      <c r="AK726" s="101">
        <v>1.5922222223016433</v>
      </c>
      <c r="AL726" s="101">
        <v>3.9911111110704951</v>
      </c>
    </row>
    <row r="727" spans="37:38" x14ac:dyDescent="0.25">
      <c r="AK727" s="101">
        <v>1.5788888889946975</v>
      </c>
      <c r="AL727" s="101">
        <v>4.004444444377441</v>
      </c>
    </row>
    <row r="728" spans="37:38" x14ac:dyDescent="0.25">
      <c r="AK728" s="101">
        <v>1.5336111111100763</v>
      </c>
      <c r="AL728" s="101">
        <v>4.0497222222620621</v>
      </c>
    </row>
    <row r="729" spans="37:38" x14ac:dyDescent="0.25">
      <c r="AK729" s="101">
        <v>1.2722222222364508</v>
      </c>
      <c r="AL729" s="101">
        <v>4.3111111111356877</v>
      </c>
    </row>
    <row r="730" spans="37:38" x14ac:dyDescent="0.25">
      <c r="AK730" s="101">
        <v>1.1816666666418314</v>
      </c>
      <c r="AL730" s="101">
        <v>4.401666666730307</v>
      </c>
    </row>
    <row r="731" spans="37:38" x14ac:dyDescent="0.25">
      <c r="AK731" s="101">
        <v>1.156388888892252</v>
      </c>
      <c r="AL731" s="101">
        <v>4.4269444444798864</v>
      </c>
    </row>
    <row r="732" spans="37:38" x14ac:dyDescent="0.25">
      <c r="AK732" s="101">
        <v>0.74944444448919967</v>
      </c>
      <c r="AL732" s="101">
        <v>4.8338888888829388</v>
      </c>
    </row>
    <row r="733" spans="37:38" x14ac:dyDescent="0.25">
      <c r="AK733" s="101">
        <v>0.71027777774725109</v>
      </c>
      <c r="AL733" s="101">
        <v>4.8730555556248873</v>
      </c>
    </row>
    <row r="734" spans="37:38" x14ac:dyDescent="0.25">
      <c r="AK734" s="101">
        <v>0.6711111111799255</v>
      </c>
      <c r="AL734" s="101">
        <v>4.9122222221922129</v>
      </c>
    </row>
    <row r="735" spans="37:38" x14ac:dyDescent="0.25">
      <c r="AK735" s="101">
        <v>0.66861111111938953</v>
      </c>
      <c r="AL735" s="101">
        <v>4.9147222222527489</v>
      </c>
    </row>
    <row r="736" spans="37:38" x14ac:dyDescent="0.25">
      <c r="AK736" s="101">
        <v>0.63277777779148892</v>
      </c>
      <c r="AL736" s="101">
        <v>4.9505555555806495</v>
      </c>
    </row>
    <row r="737" spans="37:38" x14ac:dyDescent="0.25">
      <c r="AK737" s="101">
        <v>0.61638888891320676</v>
      </c>
      <c r="AL737" s="101">
        <v>4.9669444444589317</v>
      </c>
    </row>
    <row r="738" spans="37:38" x14ac:dyDescent="0.25">
      <c r="AK738" s="101">
        <v>0.54694444447522983</v>
      </c>
      <c r="AL738" s="101">
        <v>5.0363888888969086</v>
      </c>
    </row>
    <row r="739" spans="37:38" x14ac:dyDescent="0.25">
      <c r="AK739" s="101">
        <v>0.28250000003026798</v>
      </c>
      <c r="AL739" s="101">
        <v>5.3008333333418705</v>
      </c>
    </row>
    <row r="740" spans="37:38" x14ac:dyDescent="0.25">
      <c r="AK740" s="101">
        <v>0.26583333330927417</v>
      </c>
      <c r="AL740" s="101">
        <v>5.3175000000628643</v>
      </c>
    </row>
    <row r="741" spans="37:38" x14ac:dyDescent="0.25">
      <c r="AK741" s="101">
        <v>0.1163888888549991</v>
      </c>
      <c r="AL741" s="101">
        <v>5.4669444445171393</v>
      </c>
    </row>
    <row r="742" spans="37:38" x14ac:dyDescent="0.25">
      <c r="AK742" s="101">
        <v>0.40749999991385266</v>
      </c>
      <c r="AL742" s="101">
        <v>5.9908333332859911</v>
      </c>
    </row>
    <row r="743" spans="37:38" x14ac:dyDescent="0.25">
      <c r="AK743" s="101">
        <v>0.4416666665347293</v>
      </c>
      <c r="AL743" s="101">
        <v>6.0249999999068677</v>
      </c>
    </row>
    <row r="744" spans="37:38" x14ac:dyDescent="0.25">
      <c r="AK744" s="101">
        <v>0.46416666655568406</v>
      </c>
      <c r="AL744" s="101">
        <v>6.0474999999278225</v>
      </c>
    </row>
    <row r="745" spans="37:38" x14ac:dyDescent="0.25">
      <c r="AK745" s="101">
        <v>0.71888888877583668</v>
      </c>
      <c r="AL745" s="101">
        <v>5.9477777777938172</v>
      </c>
    </row>
    <row r="746" spans="37:38" x14ac:dyDescent="0.25">
      <c r="AK746" s="101">
        <v>0.94194444443564862</v>
      </c>
      <c r="AL746" s="101">
        <v>5.7247222221340053</v>
      </c>
    </row>
    <row r="747" spans="37:38" x14ac:dyDescent="0.25">
      <c r="AK747" s="101">
        <v>1.2969444444752298</v>
      </c>
      <c r="AL747" s="101">
        <v>5.3697222220944241</v>
      </c>
    </row>
    <row r="748" spans="37:38" x14ac:dyDescent="0.25">
      <c r="AK748" s="101">
        <v>1.3347222221782431</v>
      </c>
      <c r="AL748" s="101">
        <v>5.3319444443914108</v>
      </c>
    </row>
    <row r="749" spans="37:38" x14ac:dyDescent="0.25">
      <c r="AK749" s="101">
        <v>1.3541666666278616</v>
      </c>
      <c r="AL749" s="101">
        <v>5.3124999999417923</v>
      </c>
    </row>
    <row r="750" spans="37:38" x14ac:dyDescent="0.25">
      <c r="AK750" s="101">
        <v>1.4063888888340443</v>
      </c>
      <c r="AL750" s="101">
        <v>5.2602777777356096</v>
      </c>
    </row>
    <row r="751" spans="37:38" x14ac:dyDescent="0.25">
      <c r="AK751" s="101">
        <v>1.7430555554456078</v>
      </c>
      <c r="AL751" s="101">
        <v>4.9236111111240461</v>
      </c>
    </row>
    <row r="752" spans="37:38" x14ac:dyDescent="0.25">
      <c r="AK752" s="101">
        <v>2.2999999999883585</v>
      </c>
      <c r="AL752" s="101">
        <v>4.3666666665812954</v>
      </c>
    </row>
    <row r="753" spans="37:38" x14ac:dyDescent="0.25">
      <c r="AK753" s="101">
        <v>2.8522222222527489</v>
      </c>
      <c r="AL753" s="101">
        <v>3.814444444316905</v>
      </c>
    </row>
    <row r="754" spans="37:38" x14ac:dyDescent="0.25">
      <c r="AK754" s="101">
        <v>2.938055555569008</v>
      </c>
      <c r="AL754" s="101">
        <v>3.7286111110006459</v>
      </c>
    </row>
    <row r="755" spans="37:38" x14ac:dyDescent="0.25">
      <c r="AK755" s="101">
        <v>3.4155555554316379</v>
      </c>
      <c r="AL755" s="101">
        <v>3.251111111138016</v>
      </c>
    </row>
    <row r="756" spans="37:38" x14ac:dyDescent="0.25">
      <c r="AK756" s="101">
        <v>4.3227777777356096</v>
      </c>
      <c r="AL756" s="101">
        <v>2.3438888888340443</v>
      </c>
    </row>
    <row r="757" spans="37:38" x14ac:dyDescent="0.25">
      <c r="AK757" s="101">
        <v>4.3572222221991979</v>
      </c>
      <c r="AL757" s="101">
        <v>2.309444444370456</v>
      </c>
    </row>
    <row r="758" spans="37:38" x14ac:dyDescent="0.25">
      <c r="AK758" s="101">
        <v>4.7655555554665625</v>
      </c>
      <c r="AL758" s="101">
        <v>1.9011111111030914</v>
      </c>
    </row>
    <row r="759" spans="37:38" x14ac:dyDescent="0.25">
      <c r="AK759" s="101">
        <v>5.3594444443588145</v>
      </c>
      <c r="AL759" s="101">
        <v>1.3072222222108394</v>
      </c>
    </row>
    <row r="760" spans="37:38" x14ac:dyDescent="0.25">
      <c r="AK760" s="101">
        <v>5.8219444443820976</v>
      </c>
      <c r="AL760" s="101">
        <v>0.84472222218755633</v>
      </c>
    </row>
    <row r="761" spans="37:38" x14ac:dyDescent="0.25">
      <c r="AK761" s="101">
        <v>3.2822222221875563</v>
      </c>
      <c r="AL761" s="101">
        <v>2.0677777777891606</v>
      </c>
    </row>
    <row r="762" spans="37:38" x14ac:dyDescent="0.25">
      <c r="AK762" s="101">
        <v>3.1244444443727843</v>
      </c>
      <c r="AL762" s="101">
        <v>2.2255555556039326</v>
      </c>
    </row>
    <row r="763" spans="37:38" x14ac:dyDescent="0.25">
      <c r="AK763" s="101">
        <v>1.6636111111147329</v>
      </c>
      <c r="AL763" s="101">
        <v>3.686388888861984</v>
      </c>
    </row>
    <row r="764" spans="37:38" x14ac:dyDescent="0.25">
      <c r="AK764" s="101">
        <v>1.6191666665836237</v>
      </c>
      <c r="AL764" s="101">
        <v>3.7308333333930932</v>
      </c>
    </row>
    <row r="765" spans="37:38" x14ac:dyDescent="0.25">
      <c r="AK765" s="101">
        <v>1.589999999909196</v>
      </c>
      <c r="AL765" s="101">
        <v>3.7600000000675209</v>
      </c>
    </row>
    <row r="766" spans="37:38" x14ac:dyDescent="0.25">
      <c r="AK766" s="101">
        <v>1.2977777776541188</v>
      </c>
      <c r="AL766" s="101">
        <v>4.0522222223225981</v>
      </c>
    </row>
    <row r="767" spans="37:38" x14ac:dyDescent="0.25">
      <c r="AK767" s="101">
        <v>0.72138888901099563</v>
      </c>
      <c r="AL767" s="101">
        <v>6.0713888889877126</v>
      </c>
    </row>
    <row r="768" spans="37:38" x14ac:dyDescent="0.25">
      <c r="AK768" s="101">
        <v>0.79777777777053416</v>
      </c>
      <c r="AL768" s="101">
        <v>6.1477777777472511</v>
      </c>
    </row>
    <row r="769" spans="37:38" x14ac:dyDescent="0.25">
      <c r="AK769" s="101">
        <v>1.2080555555876344</v>
      </c>
      <c r="AL769" s="101">
        <v>5.7752777778077871</v>
      </c>
    </row>
    <row r="770" spans="37:38" x14ac:dyDescent="0.25">
      <c r="AK770" s="101">
        <v>1.2511111112544313</v>
      </c>
      <c r="AL770" s="101">
        <v>5.7322222221409902</v>
      </c>
    </row>
    <row r="771" spans="37:38" x14ac:dyDescent="0.25">
      <c r="AK771" s="101">
        <v>1.309166666760575</v>
      </c>
      <c r="AL771" s="101">
        <v>5.6741666666348465</v>
      </c>
    </row>
    <row r="772" spans="37:38" x14ac:dyDescent="0.25">
      <c r="AK772" s="101">
        <v>1.4238888889085501</v>
      </c>
      <c r="AL772" s="101">
        <v>5.5594444444868714</v>
      </c>
    </row>
    <row r="773" spans="37:38" x14ac:dyDescent="0.25">
      <c r="AK773" s="101">
        <v>2.2344444444752298</v>
      </c>
      <c r="AL773" s="101">
        <v>4.7488888889201917</v>
      </c>
    </row>
    <row r="774" spans="37:38" x14ac:dyDescent="0.25">
      <c r="AK774" s="101">
        <v>2.8750000001164153</v>
      </c>
      <c r="AL774" s="101">
        <v>4.1083333332790062</v>
      </c>
    </row>
    <row r="775" spans="37:38" x14ac:dyDescent="0.25">
      <c r="AK775" s="101">
        <v>3.2091666666674428</v>
      </c>
      <c r="AL775" s="101">
        <v>3.7741666667279787</v>
      </c>
    </row>
    <row r="776" spans="37:38" x14ac:dyDescent="0.25">
      <c r="AK776" s="101">
        <v>3.378333333414048</v>
      </c>
      <c r="AL776" s="101">
        <v>3.6049999999813735</v>
      </c>
    </row>
    <row r="777" spans="37:38" x14ac:dyDescent="0.25">
      <c r="AK777" s="101">
        <v>3.4288888889132068</v>
      </c>
      <c r="AL777" s="101">
        <v>3.5544444444822147</v>
      </c>
    </row>
    <row r="778" spans="37:38" x14ac:dyDescent="0.25">
      <c r="AK778" s="101">
        <v>4.2541666666511446</v>
      </c>
      <c r="AL778" s="101">
        <v>2.7291666667442769</v>
      </c>
    </row>
    <row r="779" spans="37:38" x14ac:dyDescent="0.25">
      <c r="AK779" s="101">
        <v>4.3575000000419095</v>
      </c>
      <c r="AL779" s="101">
        <v>2.625833333353512</v>
      </c>
    </row>
    <row r="780" spans="37:38" x14ac:dyDescent="0.25">
      <c r="AK780" s="101">
        <v>4.3772222223342396</v>
      </c>
      <c r="AL780" s="101">
        <v>2.6061111110611819</v>
      </c>
    </row>
    <row r="781" spans="37:38" x14ac:dyDescent="0.25">
      <c r="AK781" s="101">
        <v>5.3222222223412246</v>
      </c>
      <c r="AL781" s="101">
        <v>1.661111111054197</v>
      </c>
    </row>
    <row r="782" spans="37:38" x14ac:dyDescent="0.25">
      <c r="AK782" s="101">
        <v>6.2358333332813345</v>
      </c>
      <c r="AL782" s="101">
        <v>0.68583333335118368</v>
      </c>
    </row>
    <row r="783" spans="37:38" x14ac:dyDescent="0.25">
      <c r="AK783" s="101">
        <v>6.0883333332021721</v>
      </c>
      <c r="AL783" s="101">
        <v>0.53833333327202126</v>
      </c>
    </row>
    <row r="784" spans="37:38" x14ac:dyDescent="0.25">
      <c r="AK784" s="101">
        <v>6.0880555555340834</v>
      </c>
      <c r="AL784" s="101">
        <v>0.53805555560393259</v>
      </c>
    </row>
    <row r="785" spans="37:38" x14ac:dyDescent="0.25">
      <c r="AK785" s="101">
        <v>5.7969444443006068</v>
      </c>
      <c r="AL785" s="101">
        <v>0.24694444437045604</v>
      </c>
    </row>
    <row r="786" spans="37:38" x14ac:dyDescent="0.25">
      <c r="AK786" s="101">
        <v>5.6888888888061047</v>
      </c>
      <c r="AL786" s="101">
        <v>0.13888888887595385</v>
      </c>
    </row>
    <row r="787" spans="37:38" x14ac:dyDescent="0.25">
      <c r="AK787" s="101">
        <v>5.6741666666348465</v>
      </c>
      <c r="AL787" s="101">
        <v>0.12416666670469567</v>
      </c>
    </row>
    <row r="788" spans="37:38" x14ac:dyDescent="0.25">
      <c r="AK788" s="101">
        <v>5.3844444444403052</v>
      </c>
      <c r="AL788" s="101">
        <v>0.16555555548984557</v>
      </c>
    </row>
    <row r="789" spans="37:38" x14ac:dyDescent="0.25">
      <c r="AK789" s="101">
        <v>5.1977777776191942</v>
      </c>
      <c r="AL789" s="101">
        <v>0.35222222231095657</v>
      </c>
    </row>
    <row r="790" spans="37:38" x14ac:dyDescent="0.25">
      <c r="AK790" s="101">
        <v>5.1930555555154569</v>
      </c>
      <c r="AL790" s="101">
        <v>0.35694444441469386</v>
      </c>
    </row>
    <row r="791" spans="37:38" x14ac:dyDescent="0.25">
      <c r="AK791" s="101">
        <v>5.1811111110728234</v>
      </c>
      <c r="AL791" s="101">
        <v>0.3688888888573274</v>
      </c>
    </row>
    <row r="792" spans="37:38" x14ac:dyDescent="0.25">
      <c r="AK792" s="101">
        <v>5.1494444443378597</v>
      </c>
      <c r="AL792" s="101">
        <v>0.40055555559229106</v>
      </c>
    </row>
    <row r="793" spans="37:38" x14ac:dyDescent="0.25">
      <c r="AK793" s="101">
        <v>4.7952777776517905</v>
      </c>
      <c r="AL793" s="101">
        <v>0.75472222227836028</v>
      </c>
    </row>
    <row r="794" spans="37:38" x14ac:dyDescent="0.25">
      <c r="AK794" s="101">
        <v>4.7533333331812173</v>
      </c>
      <c r="AL794" s="101">
        <v>0.79666666674893349</v>
      </c>
    </row>
    <row r="795" spans="37:38" x14ac:dyDescent="0.25">
      <c r="AK795" s="101">
        <v>4.7363888887921348</v>
      </c>
      <c r="AL795" s="101">
        <v>0.81361111113801599</v>
      </c>
    </row>
    <row r="796" spans="37:38" x14ac:dyDescent="0.25">
      <c r="AK796" s="101">
        <v>4.7186111110495403</v>
      </c>
      <c r="AL796" s="101">
        <v>0.83138888888061047</v>
      </c>
    </row>
    <row r="797" spans="37:38" x14ac:dyDescent="0.25">
      <c r="AK797" s="101">
        <v>4.6747222222038545</v>
      </c>
      <c r="AL797" s="101">
        <v>0.87527777772629634</v>
      </c>
    </row>
    <row r="798" spans="37:38" x14ac:dyDescent="0.25">
      <c r="AK798" s="101">
        <v>4.6391666665440425</v>
      </c>
      <c r="AL798" s="101">
        <v>0.91083333338610828</v>
      </c>
    </row>
    <row r="799" spans="37:38" x14ac:dyDescent="0.25">
      <c r="AK799" s="101">
        <v>4.6077777776517905</v>
      </c>
      <c r="AL799" s="101">
        <v>0.94222222227836028</v>
      </c>
    </row>
    <row r="800" spans="37:38" x14ac:dyDescent="0.25">
      <c r="AK800" s="101">
        <v>4.6072222221409902</v>
      </c>
      <c r="AL800" s="101">
        <v>0.94277777778916061</v>
      </c>
    </row>
    <row r="801" spans="37:38" x14ac:dyDescent="0.25">
      <c r="AK801" s="101">
        <v>4.3200000000069849</v>
      </c>
      <c r="AL801" s="101">
        <v>1.2299999999231659</v>
      </c>
    </row>
    <row r="802" spans="37:38" x14ac:dyDescent="0.25">
      <c r="AK802" s="101">
        <v>4.2594444444403052</v>
      </c>
      <c r="AL802" s="101">
        <v>1.2905555554898456</v>
      </c>
    </row>
    <row r="803" spans="37:38" x14ac:dyDescent="0.25">
      <c r="AK803" s="101">
        <v>4.1994444443844259</v>
      </c>
      <c r="AL803" s="101">
        <v>1.3505555555457249</v>
      </c>
    </row>
    <row r="804" spans="37:38" x14ac:dyDescent="0.25">
      <c r="AK804" s="101">
        <v>4.1758333333418705</v>
      </c>
      <c r="AL804" s="101">
        <v>1.3741666665882803</v>
      </c>
    </row>
    <row r="805" spans="37:38" x14ac:dyDescent="0.25">
      <c r="AK805" s="101">
        <v>4.1602777776424773</v>
      </c>
      <c r="AL805" s="101">
        <v>1.3897222222876735</v>
      </c>
    </row>
    <row r="806" spans="37:38" x14ac:dyDescent="0.25">
      <c r="AK806" s="101">
        <v>3.690555555454921</v>
      </c>
      <c r="AL806" s="101">
        <v>1.8594444444752298</v>
      </c>
    </row>
    <row r="807" spans="37:38" x14ac:dyDescent="0.25">
      <c r="AK807" s="101">
        <v>3.6774999999906868</v>
      </c>
      <c r="AL807" s="101">
        <v>1.872499999939464</v>
      </c>
    </row>
    <row r="808" spans="37:38" x14ac:dyDescent="0.25">
      <c r="AK808" s="101">
        <v>3.6272222221596166</v>
      </c>
      <c r="AL808" s="101">
        <v>1.9227777777705342</v>
      </c>
    </row>
    <row r="809" spans="37:38" x14ac:dyDescent="0.25">
      <c r="AK809" s="101">
        <v>3.6052777776494622</v>
      </c>
      <c r="AL809" s="101">
        <v>1.9447222222806886</v>
      </c>
    </row>
    <row r="810" spans="37:38" x14ac:dyDescent="0.25">
      <c r="AK810" s="101">
        <v>3.6052777776494622</v>
      </c>
      <c r="AL810" s="101">
        <v>1.9447222222806886</v>
      </c>
    </row>
    <row r="811" spans="37:38" x14ac:dyDescent="0.25">
      <c r="AK811" s="101">
        <v>3.3274999998975545</v>
      </c>
      <c r="AL811" s="101">
        <v>2.2225000000325963</v>
      </c>
    </row>
    <row r="812" spans="37:38" x14ac:dyDescent="0.25">
      <c r="AK812" s="101">
        <v>3.3161111109657213</v>
      </c>
      <c r="AL812" s="101">
        <v>2.2338888889644295</v>
      </c>
    </row>
    <row r="813" spans="37:38" x14ac:dyDescent="0.25">
      <c r="AK813" s="101">
        <v>3.3158333332976326</v>
      </c>
      <c r="AL813" s="101">
        <v>2.2341666666325182</v>
      </c>
    </row>
    <row r="814" spans="37:38" x14ac:dyDescent="0.25">
      <c r="AK814" s="101">
        <v>2.7688888888224028</v>
      </c>
      <c r="AL814" s="101">
        <v>2.781111111107748</v>
      </c>
    </row>
    <row r="815" spans="37:38" x14ac:dyDescent="0.25">
      <c r="AK815" s="101">
        <v>2.6263888888643123</v>
      </c>
      <c r="AL815" s="101">
        <v>2.9236111110658385</v>
      </c>
    </row>
    <row r="816" spans="37:38" x14ac:dyDescent="0.25">
      <c r="AK816" s="101">
        <v>2.3286111109773628</v>
      </c>
      <c r="AL816" s="101">
        <v>3.221388888952788</v>
      </c>
    </row>
    <row r="817" spans="37:38" x14ac:dyDescent="0.25">
      <c r="AK817" s="101">
        <v>2.3252777777379379</v>
      </c>
      <c r="AL817" s="101">
        <v>3.2247222221922129</v>
      </c>
    </row>
    <row r="818" spans="37:38" x14ac:dyDescent="0.25">
      <c r="AK818" s="101">
        <v>2.2569444443215616</v>
      </c>
      <c r="AL818" s="101">
        <v>3.2930555556085892</v>
      </c>
    </row>
    <row r="819" spans="37:38" x14ac:dyDescent="0.25">
      <c r="AK819" s="101">
        <v>2.2305555555503815</v>
      </c>
      <c r="AL819" s="101">
        <v>3.3194444443797693</v>
      </c>
    </row>
    <row r="820" spans="37:38" x14ac:dyDescent="0.25">
      <c r="AK820" s="101">
        <v>2.1899999999441206</v>
      </c>
      <c r="AL820" s="101">
        <v>3.3599999999860302</v>
      </c>
    </row>
    <row r="821" spans="37:38" x14ac:dyDescent="0.25">
      <c r="AK821" s="101">
        <v>2.1749999999301508</v>
      </c>
      <c r="AL821" s="101">
        <v>3.375</v>
      </c>
    </row>
    <row r="822" spans="37:38" x14ac:dyDescent="0.25">
      <c r="AK822" s="101">
        <v>2.1097222220851108</v>
      </c>
      <c r="AL822" s="101">
        <v>3.44027777784504</v>
      </c>
    </row>
    <row r="823" spans="37:38" x14ac:dyDescent="0.25">
      <c r="AK823" s="101">
        <v>1.6688888887292705</v>
      </c>
      <c r="AL823" s="101">
        <v>3.8811111112008803</v>
      </c>
    </row>
    <row r="824" spans="37:38" x14ac:dyDescent="0.25">
      <c r="AK824" s="101">
        <v>1.6486111111007631</v>
      </c>
      <c r="AL824" s="101">
        <v>3.9013888888293877</v>
      </c>
    </row>
    <row r="825" spans="37:38" x14ac:dyDescent="0.25">
      <c r="AK825" s="101">
        <v>1.2336111110053025</v>
      </c>
      <c r="AL825" s="101">
        <v>4.3163888889248483</v>
      </c>
    </row>
    <row r="826" spans="37:38" x14ac:dyDescent="0.25">
      <c r="AK826" s="101">
        <v>1.1627777777030133</v>
      </c>
      <c r="AL826" s="101">
        <v>4.3872222222271375</v>
      </c>
    </row>
    <row r="827" spans="37:38" x14ac:dyDescent="0.25">
      <c r="AK827" s="101">
        <v>0.83138888888061047</v>
      </c>
      <c r="AL827" s="101">
        <v>4.7186111110495403</v>
      </c>
    </row>
    <row r="828" spans="37:38" x14ac:dyDescent="0.25">
      <c r="AK828" s="101">
        <v>0.80194444436347112</v>
      </c>
      <c r="AL828" s="101">
        <v>4.7480555555666797</v>
      </c>
    </row>
    <row r="829" spans="37:38" x14ac:dyDescent="0.25">
      <c r="AK829" s="101">
        <v>0.7974999999278225</v>
      </c>
      <c r="AL829" s="101">
        <v>4.7525000000023283</v>
      </c>
    </row>
    <row r="830" spans="37:38" x14ac:dyDescent="0.25">
      <c r="AK830" s="101">
        <v>0.77249999984633178</v>
      </c>
      <c r="AL830" s="101">
        <v>4.777500000083819</v>
      </c>
    </row>
    <row r="831" spans="37:38" x14ac:dyDescent="0.25">
      <c r="AK831" s="101">
        <v>0.72611111111473292</v>
      </c>
      <c r="AL831" s="101">
        <v>4.8238888888154179</v>
      </c>
    </row>
    <row r="832" spans="37:38" x14ac:dyDescent="0.25">
      <c r="AK832" s="101">
        <v>0.64555555541301146</v>
      </c>
      <c r="AL832" s="101">
        <v>4.9044444445171393</v>
      </c>
    </row>
    <row r="833" spans="37:38" x14ac:dyDescent="0.25">
      <c r="AK833" s="101">
        <v>0.32555555552244186</v>
      </c>
      <c r="AL833" s="101">
        <v>5.2244444444077089</v>
      </c>
    </row>
    <row r="834" spans="37:38" x14ac:dyDescent="0.25">
      <c r="AK834" s="101">
        <v>0.10611111111938953</v>
      </c>
      <c r="AL834" s="101">
        <v>5.4438888888107613</v>
      </c>
    </row>
    <row r="835" spans="37:38" x14ac:dyDescent="0.25">
      <c r="AK835" s="101">
        <v>0.28138888900866732</v>
      </c>
      <c r="AL835" s="101">
        <v>5.8313888889388181</v>
      </c>
    </row>
    <row r="836" spans="37:38" x14ac:dyDescent="0.25">
      <c r="AK836" s="101">
        <v>0.36833333334652707</v>
      </c>
      <c r="AL836" s="101">
        <v>5.9183333332766779</v>
      </c>
    </row>
    <row r="837" spans="37:38" x14ac:dyDescent="0.25">
      <c r="AK837" s="101">
        <v>0.38388888904592022</v>
      </c>
      <c r="AL837" s="101">
        <v>5.933888888976071</v>
      </c>
    </row>
    <row r="838" spans="37:38" x14ac:dyDescent="0.25">
      <c r="AK838" s="101">
        <v>0.39111111121019349</v>
      </c>
      <c r="AL838" s="101">
        <v>5.9411111111403443</v>
      </c>
    </row>
    <row r="839" spans="37:38" x14ac:dyDescent="0.25">
      <c r="AK839" s="101">
        <v>0.39750000002095476</v>
      </c>
      <c r="AL839" s="101">
        <v>5.9474999999511056</v>
      </c>
    </row>
    <row r="840" spans="37:38" x14ac:dyDescent="0.25">
      <c r="AK840" s="101">
        <v>0.41472222225274891</v>
      </c>
      <c r="AL840" s="101">
        <v>5.9647222221828997</v>
      </c>
    </row>
    <row r="841" spans="37:38" x14ac:dyDescent="0.25">
      <c r="AK841" s="101">
        <v>0.69472222222248092</v>
      </c>
      <c r="AL841" s="101">
        <v>6.0719444444985129</v>
      </c>
    </row>
    <row r="842" spans="37:38" x14ac:dyDescent="0.25">
      <c r="AK842" s="101">
        <v>0.75361111125675961</v>
      </c>
      <c r="AL842" s="101">
        <v>6.0130555554642342</v>
      </c>
    </row>
    <row r="843" spans="37:38" x14ac:dyDescent="0.25">
      <c r="AK843" s="101">
        <v>0.80166666669538245</v>
      </c>
      <c r="AL843" s="101">
        <v>5.9650000000256114</v>
      </c>
    </row>
    <row r="844" spans="37:38" x14ac:dyDescent="0.25">
      <c r="AK844" s="101">
        <v>0.80611111113103107</v>
      </c>
      <c r="AL844" s="101">
        <v>5.9605555555899628</v>
      </c>
    </row>
    <row r="845" spans="37:38" x14ac:dyDescent="0.25">
      <c r="AK845" s="101">
        <v>0.85916666669072583</v>
      </c>
      <c r="AL845" s="101">
        <v>5.907500000030268</v>
      </c>
    </row>
    <row r="846" spans="37:38" x14ac:dyDescent="0.25">
      <c r="AK846" s="101">
        <v>0.89472222235053778</v>
      </c>
      <c r="AL846" s="101">
        <v>5.871944444370456</v>
      </c>
    </row>
    <row r="847" spans="37:38" x14ac:dyDescent="0.25">
      <c r="AK847" s="101">
        <v>1.1955555556342006</v>
      </c>
      <c r="AL847" s="101">
        <v>5.5711111110867932</v>
      </c>
    </row>
    <row r="848" spans="37:38" x14ac:dyDescent="0.25">
      <c r="AK848" s="101">
        <v>1.2541666668257676</v>
      </c>
      <c r="AL848" s="101">
        <v>5.5124999998952262</v>
      </c>
    </row>
    <row r="849" spans="37:38" x14ac:dyDescent="0.25">
      <c r="AK849" s="101">
        <v>1.3111111111356877</v>
      </c>
      <c r="AL849" s="101">
        <v>5.4555555555853061</v>
      </c>
    </row>
    <row r="850" spans="37:38" x14ac:dyDescent="0.25">
      <c r="AK850" s="101">
        <v>1.6872222223319113</v>
      </c>
      <c r="AL850" s="101">
        <v>5.0794444443890825</v>
      </c>
    </row>
    <row r="851" spans="37:38" x14ac:dyDescent="0.25">
      <c r="AK851" s="101">
        <v>1.7930555556085892</v>
      </c>
      <c r="AL851" s="101">
        <v>4.9736111111124046</v>
      </c>
    </row>
    <row r="852" spans="37:38" x14ac:dyDescent="0.25">
      <c r="AK852" s="101">
        <v>1.7930555556085892</v>
      </c>
      <c r="AL852" s="101">
        <v>4.9736111111124046</v>
      </c>
    </row>
    <row r="853" spans="37:38" x14ac:dyDescent="0.25">
      <c r="AK853" s="101">
        <v>2.6963888889877126</v>
      </c>
      <c r="AL853" s="101">
        <v>4.0702777777332813</v>
      </c>
    </row>
    <row r="854" spans="37:38" x14ac:dyDescent="0.25">
      <c r="AK854" s="101">
        <v>2.6980555556947365</v>
      </c>
      <c r="AL854" s="101">
        <v>4.0686111110262573</v>
      </c>
    </row>
    <row r="855" spans="37:38" x14ac:dyDescent="0.25">
      <c r="AK855" s="101">
        <v>2.7016666667768732</v>
      </c>
      <c r="AL855" s="101">
        <v>4.0649999999441206</v>
      </c>
    </row>
    <row r="856" spans="37:38" x14ac:dyDescent="0.25">
      <c r="AK856" s="101">
        <v>2.716666666790843</v>
      </c>
      <c r="AL856" s="101">
        <v>4.0499999999301508</v>
      </c>
    </row>
    <row r="857" spans="37:38" x14ac:dyDescent="0.25">
      <c r="AK857" s="101">
        <v>4.8561111112358049</v>
      </c>
      <c r="AL857" s="101">
        <v>1.910555555485189</v>
      </c>
    </row>
    <row r="858" spans="37:38" x14ac:dyDescent="0.25">
      <c r="AK858" s="101">
        <v>5.4669444443425164</v>
      </c>
      <c r="AL858" s="101">
        <v>6.6944444377440959E-2</v>
      </c>
    </row>
    <row r="859" spans="37:38" x14ac:dyDescent="0.25">
      <c r="AK859" s="101">
        <v>3.9447222221642733</v>
      </c>
      <c r="AL859" s="101">
        <v>1.4552777778008021</v>
      </c>
    </row>
    <row r="860" spans="37:38" x14ac:dyDescent="0.25">
      <c r="AK860" s="101">
        <v>3.8924999999580905</v>
      </c>
      <c r="AL860" s="101">
        <v>1.5075000000069849</v>
      </c>
    </row>
    <row r="861" spans="37:38" x14ac:dyDescent="0.25">
      <c r="AK861" s="101">
        <v>3.786388888838701</v>
      </c>
      <c r="AL861" s="101">
        <v>1.6136111111263745</v>
      </c>
    </row>
    <row r="862" spans="37:38" x14ac:dyDescent="0.25">
      <c r="AK862" s="101">
        <v>3.404722222185228</v>
      </c>
      <c r="AL862" s="101">
        <v>1.9952777777798474</v>
      </c>
    </row>
    <row r="863" spans="37:38" x14ac:dyDescent="0.25">
      <c r="AK863" s="101">
        <v>2.939722222101409</v>
      </c>
      <c r="AL863" s="101">
        <v>2.4602777778636664</v>
      </c>
    </row>
    <row r="864" spans="37:38" x14ac:dyDescent="0.25">
      <c r="AK864" s="101">
        <v>1.2602777777938172</v>
      </c>
      <c r="AL864" s="101">
        <v>4.1397222221712582</v>
      </c>
    </row>
    <row r="865" spans="37:38" x14ac:dyDescent="0.25">
      <c r="AK865" s="101">
        <v>0.10500000009778887</v>
      </c>
      <c r="AL865" s="101">
        <v>5.5050000000628643</v>
      </c>
    </row>
    <row r="866" spans="37:38" x14ac:dyDescent="0.25">
      <c r="AK866" s="101">
        <v>0.53777777776122093</v>
      </c>
      <c r="AL866" s="101">
        <v>5.9377777777262963</v>
      </c>
    </row>
    <row r="867" spans="37:38" x14ac:dyDescent="0.25">
      <c r="AK867" s="101">
        <v>0.56972222233889624</v>
      </c>
      <c r="AL867" s="101">
        <v>5.9697222223039716</v>
      </c>
    </row>
    <row r="868" spans="37:38" x14ac:dyDescent="0.25">
      <c r="AK868" s="101">
        <v>0.57555555563885719</v>
      </c>
      <c r="AL868" s="101">
        <v>5.9755555556039326</v>
      </c>
    </row>
    <row r="869" spans="37:38" x14ac:dyDescent="0.25">
      <c r="AK869" s="101">
        <v>0.68833333341171965</v>
      </c>
      <c r="AL869" s="101">
        <v>6.0883333333767951</v>
      </c>
    </row>
    <row r="870" spans="37:38" x14ac:dyDescent="0.25">
      <c r="AK870" s="101">
        <v>0.70666666666511446</v>
      </c>
      <c r="AL870" s="101">
        <v>6.1066666666301899</v>
      </c>
    </row>
    <row r="871" spans="37:38" x14ac:dyDescent="0.25">
      <c r="AK871" s="101">
        <v>0.71333333331858739</v>
      </c>
      <c r="AL871" s="101">
        <v>6.1033333333907649</v>
      </c>
    </row>
    <row r="872" spans="37:38" x14ac:dyDescent="0.25">
      <c r="AK872" s="101">
        <v>1.0394444445264526</v>
      </c>
      <c r="AL872" s="101">
        <v>5.7772222221828997</v>
      </c>
    </row>
    <row r="873" spans="37:38" x14ac:dyDescent="0.25">
      <c r="AK873" s="101">
        <v>1.1141666667535901</v>
      </c>
      <c r="AL873" s="101">
        <v>5.7024999999557622</v>
      </c>
    </row>
    <row r="874" spans="37:38" x14ac:dyDescent="0.25">
      <c r="AK874" s="101">
        <v>1.1166666666395031</v>
      </c>
      <c r="AL874" s="101">
        <v>5.7000000000698492</v>
      </c>
    </row>
    <row r="875" spans="37:38" x14ac:dyDescent="0.25">
      <c r="AK875" s="101">
        <v>1.1819444444845431</v>
      </c>
      <c r="AL875" s="101">
        <v>5.6347222222248092</v>
      </c>
    </row>
    <row r="876" spans="37:38" x14ac:dyDescent="0.25">
      <c r="AK876" s="101">
        <v>1.2050000000162981</v>
      </c>
      <c r="AL876" s="101">
        <v>5.6116666666930541</v>
      </c>
    </row>
    <row r="877" spans="37:38" x14ac:dyDescent="0.25">
      <c r="AK877" s="101">
        <v>1.6508333333185874</v>
      </c>
      <c r="AL877" s="101">
        <v>5.1658333333907649</v>
      </c>
    </row>
    <row r="878" spans="37:38" x14ac:dyDescent="0.25">
      <c r="AK878" s="101">
        <v>1.7341666667489335</v>
      </c>
      <c r="AL878" s="101">
        <v>5.0824999999604188</v>
      </c>
    </row>
    <row r="879" spans="37:38" x14ac:dyDescent="0.25">
      <c r="AK879" s="101">
        <v>2.0213888888829388</v>
      </c>
      <c r="AL879" s="101">
        <v>4.7952777778264135</v>
      </c>
    </row>
    <row r="880" spans="37:38" x14ac:dyDescent="0.25">
      <c r="AK880" s="101">
        <v>2.1150000000488944</v>
      </c>
      <c r="AL880" s="101">
        <v>4.7016666666604578</v>
      </c>
    </row>
    <row r="881" spans="37:38" x14ac:dyDescent="0.25">
      <c r="AK881" s="101">
        <v>2.2391666667535901</v>
      </c>
      <c r="AL881" s="101">
        <v>4.5774999999557622</v>
      </c>
    </row>
    <row r="882" spans="37:38" x14ac:dyDescent="0.25">
      <c r="AK882" s="101">
        <v>3.0469444444170222</v>
      </c>
      <c r="AL882" s="101">
        <v>3.7697222222923301</v>
      </c>
    </row>
    <row r="883" spans="37:38" x14ac:dyDescent="0.25">
      <c r="AK883" s="101">
        <v>3.0486111111240461</v>
      </c>
      <c r="AL883" s="101">
        <v>3.7680555555853061</v>
      </c>
    </row>
    <row r="884" spans="37:38" x14ac:dyDescent="0.25">
      <c r="AK884" s="101">
        <v>3.0911111111054197</v>
      </c>
      <c r="AL884" s="101">
        <v>3.7255555556039326</v>
      </c>
    </row>
    <row r="885" spans="37:38" x14ac:dyDescent="0.25">
      <c r="AK885" s="101">
        <v>3.1077777778264135</v>
      </c>
      <c r="AL885" s="101">
        <v>3.7088888888829388</v>
      </c>
    </row>
    <row r="886" spans="37:38" x14ac:dyDescent="0.25">
      <c r="AK886" s="101">
        <v>3.2100000000209548</v>
      </c>
      <c r="AL886" s="101">
        <v>3.6066666666883975</v>
      </c>
    </row>
    <row r="887" spans="37:38" x14ac:dyDescent="0.25">
      <c r="AK887" s="101">
        <v>3.5386111111147329</v>
      </c>
      <c r="AL887" s="101">
        <v>3.2780555555946194</v>
      </c>
    </row>
    <row r="888" spans="37:38" x14ac:dyDescent="0.25">
      <c r="AK888" s="101">
        <v>3.5388888889574446</v>
      </c>
      <c r="AL888" s="101">
        <v>3.2777777777519077</v>
      </c>
    </row>
    <row r="889" spans="37:38" x14ac:dyDescent="0.25">
      <c r="AK889" s="101">
        <v>3.6811111112474464</v>
      </c>
      <c r="AL889" s="101">
        <v>3.1355555554619059</v>
      </c>
    </row>
    <row r="890" spans="37:38" x14ac:dyDescent="0.25">
      <c r="AK890" s="101">
        <v>4.0725000001257285</v>
      </c>
      <c r="AL890" s="101">
        <v>2.7441666665836237</v>
      </c>
    </row>
    <row r="891" spans="37:38" x14ac:dyDescent="0.25">
      <c r="AK891" s="101">
        <v>4.0947222223039716</v>
      </c>
      <c r="AL891" s="101">
        <v>2.7219444444053806</v>
      </c>
    </row>
    <row r="892" spans="37:38" x14ac:dyDescent="0.25">
      <c r="AK892" s="101">
        <v>4.1272222222178243</v>
      </c>
      <c r="AL892" s="101">
        <v>2.689444444491528</v>
      </c>
    </row>
    <row r="893" spans="37:38" x14ac:dyDescent="0.25">
      <c r="AK893" s="101">
        <v>4.1436111110961065</v>
      </c>
      <c r="AL893" s="101">
        <v>2.6730555556132458</v>
      </c>
    </row>
    <row r="894" spans="37:38" x14ac:dyDescent="0.25">
      <c r="AK894" s="101">
        <v>4.1586111111100763</v>
      </c>
      <c r="AL894" s="101">
        <v>2.658055555599276</v>
      </c>
    </row>
    <row r="895" spans="37:38" x14ac:dyDescent="0.25">
      <c r="AK895" s="101">
        <v>4.1958333334769122</v>
      </c>
      <c r="AL895" s="101">
        <v>2.6208333332324401</v>
      </c>
    </row>
    <row r="896" spans="37:38" x14ac:dyDescent="0.25">
      <c r="AK896" s="101">
        <v>5.0725000000675209</v>
      </c>
      <c r="AL896" s="101">
        <v>1.7441666666418314</v>
      </c>
    </row>
    <row r="897" spans="37:38" x14ac:dyDescent="0.25">
      <c r="AK897" s="101">
        <v>5.0877777777495794</v>
      </c>
      <c r="AL897" s="101">
        <v>1.7288888889597729</v>
      </c>
    </row>
    <row r="898" spans="37:38" x14ac:dyDescent="0.25">
      <c r="AK898" s="101">
        <v>5.2405555556179024</v>
      </c>
      <c r="AL898" s="101">
        <v>1.5761111110914499</v>
      </c>
    </row>
    <row r="899" spans="37:38" x14ac:dyDescent="0.25">
      <c r="AK899" s="101">
        <v>5.535000000090804</v>
      </c>
      <c r="AL899" s="101">
        <v>1.2816666666185483</v>
      </c>
    </row>
    <row r="900" spans="37:38" x14ac:dyDescent="0.25">
      <c r="AK900" s="101">
        <v>5.6800000001094304</v>
      </c>
      <c r="AL900" s="101">
        <v>1.1366666665999219</v>
      </c>
    </row>
    <row r="901" spans="37:38" x14ac:dyDescent="0.25">
      <c r="AK901" s="101">
        <v>5.6908333333558403</v>
      </c>
      <c r="AL901" s="101">
        <v>1.125833333353512</v>
      </c>
    </row>
    <row r="902" spans="37:38" x14ac:dyDescent="0.25">
      <c r="AK902" s="101">
        <v>5.7163888889481314</v>
      </c>
      <c r="AL902" s="101">
        <v>1.1002777777612209</v>
      </c>
    </row>
    <row r="903" spans="37:38" x14ac:dyDescent="0.25">
      <c r="AK903" s="101">
        <v>6.0605555555666797</v>
      </c>
      <c r="AL903" s="101">
        <v>0.7561111111426726</v>
      </c>
    </row>
    <row r="904" spans="37:38" x14ac:dyDescent="0.25">
      <c r="AK904" s="101">
        <v>6.1702777777682059</v>
      </c>
      <c r="AL904" s="101">
        <v>0.64638888894114643</v>
      </c>
    </row>
    <row r="905" spans="37:38" x14ac:dyDescent="0.25">
      <c r="AK905" s="101">
        <v>6.1711111111217178</v>
      </c>
      <c r="AL905" s="101">
        <v>0.60444444447057322</v>
      </c>
    </row>
    <row r="906" spans="37:38" x14ac:dyDescent="0.25">
      <c r="AK906" s="101">
        <v>6.1438888888224028</v>
      </c>
      <c r="AL906" s="101">
        <v>0.57722222217125818</v>
      </c>
    </row>
    <row r="907" spans="37:38" x14ac:dyDescent="0.25">
      <c r="AK907" s="101">
        <v>5.8566666666883975</v>
      </c>
      <c r="AL907" s="101">
        <v>0.2900000000372529</v>
      </c>
    </row>
    <row r="908" spans="37:38" x14ac:dyDescent="0.25">
      <c r="AK908" s="101">
        <v>5.8419444443425164</v>
      </c>
      <c r="AL908" s="101">
        <v>0.27527777769137174</v>
      </c>
    </row>
    <row r="909" spans="37:38" x14ac:dyDescent="0.25">
      <c r="AK909" s="101">
        <v>5.8033333332859911</v>
      </c>
      <c r="AL909" s="101">
        <v>0.23666666663484648</v>
      </c>
    </row>
    <row r="910" spans="37:38" x14ac:dyDescent="0.25">
      <c r="AK910" s="101">
        <v>5.7347222222015262</v>
      </c>
      <c r="AL910" s="101">
        <v>0.16805555555038154</v>
      </c>
    </row>
    <row r="911" spans="37:38" x14ac:dyDescent="0.25">
      <c r="AK911" s="101">
        <v>5.7016666666022502</v>
      </c>
      <c r="AL911" s="101">
        <v>0.13499999995110556</v>
      </c>
    </row>
    <row r="912" spans="37:38" x14ac:dyDescent="0.25">
      <c r="AK912" s="101">
        <v>5.1949999998905696</v>
      </c>
      <c r="AL912" s="101">
        <v>0.37166666676057503</v>
      </c>
    </row>
    <row r="913" spans="37:38" x14ac:dyDescent="0.25">
      <c r="AK913" s="101">
        <v>5.1358333333628252</v>
      </c>
      <c r="AL913" s="101">
        <v>0.43083333328831941</v>
      </c>
    </row>
    <row r="914" spans="37:38" x14ac:dyDescent="0.25">
      <c r="AK914" s="101">
        <v>4.875</v>
      </c>
      <c r="AL914" s="101">
        <v>0.69166666665114462</v>
      </c>
    </row>
    <row r="915" spans="37:38" x14ac:dyDescent="0.25">
      <c r="AK915" s="101">
        <v>4.874166666646488</v>
      </c>
      <c r="AL915" s="101">
        <v>0.69250000000465661</v>
      </c>
    </row>
    <row r="916" spans="37:38" x14ac:dyDescent="0.25">
      <c r="AK916" s="101">
        <v>4.80972222215496</v>
      </c>
      <c r="AL916" s="101">
        <v>0.75694444449618459</v>
      </c>
    </row>
    <row r="917" spans="37:38" x14ac:dyDescent="0.25">
      <c r="AK917" s="101">
        <v>4.7724999999627471</v>
      </c>
      <c r="AL917" s="101">
        <v>0.79416666668839753</v>
      </c>
    </row>
    <row r="918" spans="37:38" x14ac:dyDescent="0.25">
      <c r="AK918" s="101">
        <v>4.6622222222504206</v>
      </c>
      <c r="AL918" s="101">
        <v>0.90444444440072402</v>
      </c>
    </row>
    <row r="919" spans="37:38" x14ac:dyDescent="0.25">
      <c r="AK919" s="101">
        <v>4.6463888888829388</v>
      </c>
      <c r="AL919" s="101">
        <v>0.92027777776820585</v>
      </c>
    </row>
    <row r="920" spans="37:38" x14ac:dyDescent="0.25">
      <c r="AK920" s="101">
        <v>4.3733333332347684</v>
      </c>
      <c r="AL920" s="101">
        <v>1.1933333334163763</v>
      </c>
    </row>
    <row r="921" spans="37:38" x14ac:dyDescent="0.25">
      <c r="AK921" s="101">
        <v>4.2066666665486991</v>
      </c>
      <c r="AL921" s="101">
        <v>1.3600000001024455</v>
      </c>
    </row>
    <row r="922" spans="37:38" x14ac:dyDescent="0.25">
      <c r="AK922" s="101">
        <v>3.6413888888200745</v>
      </c>
      <c r="AL922" s="101">
        <v>1.9252777778310701</v>
      </c>
    </row>
    <row r="923" spans="37:38" x14ac:dyDescent="0.25">
      <c r="AK923" s="101">
        <v>3.3499999999185093</v>
      </c>
      <c r="AL923" s="101">
        <v>2.2166666667326353</v>
      </c>
    </row>
    <row r="924" spans="37:38" x14ac:dyDescent="0.25">
      <c r="AK924" s="101">
        <v>3.2827777776983567</v>
      </c>
      <c r="AL924" s="101">
        <v>2.283888888952788</v>
      </c>
    </row>
    <row r="925" spans="37:38" x14ac:dyDescent="0.25">
      <c r="AK925" s="101">
        <v>3.2499999999417923</v>
      </c>
      <c r="AL925" s="101">
        <v>2.3166666667093523</v>
      </c>
    </row>
    <row r="926" spans="37:38" x14ac:dyDescent="0.25">
      <c r="AK926" s="101">
        <v>2.659722222131677</v>
      </c>
      <c r="AL926" s="101">
        <v>2.9069444445194677</v>
      </c>
    </row>
    <row r="927" spans="37:38" x14ac:dyDescent="0.25">
      <c r="AK927" s="101">
        <v>1.8677777776611038</v>
      </c>
      <c r="AL927" s="101">
        <v>3.6988888889900409</v>
      </c>
    </row>
    <row r="928" spans="37:38" x14ac:dyDescent="0.25">
      <c r="AK928" s="101">
        <v>1.314999999885913</v>
      </c>
      <c r="AL928" s="101">
        <v>4.2516666667652316</v>
      </c>
    </row>
    <row r="929" spans="37:38" x14ac:dyDescent="0.25">
      <c r="AK929" s="101">
        <v>1.2113888888270594</v>
      </c>
      <c r="AL929" s="101">
        <v>4.3552777778240852</v>
      </c>
    </row>
    <row r="930" spans="37:38" x14ac:dyDescent="0.25">
      <c r="AK930" s="101">
        <v>0.80833333334885538</v>
      </c>
      <c r="AL930" s="101">
        <v>4.7583333333022892</v>
      </c>
    </row>
    <row r="931" spans="37:38" x14ac:dyDescent="0.25">
      <c r="AK931" s="101">
        <v>0.72333333338610828</v>
      </c>
      <c r="AL931" s="101">
        <v>4.8433333332650363</v>
      </c>
    </row>
    <row r="932" spans="37:38" x14ac:dyDescent="0.25">
      <c r="AK932" s="101">
        <v>0.2411111110704951</v>
      </c>
      <c r="AL932" s="101">
        <v>5.3255555555806495</v>
      </c>
    </row>
    <row r="933" spans="37:38" x14ac:dyDescent="0.25">
      <c r="AK933" s="101">
        <v>0.21499999996740371</v>
      </c>
      <c r="AL933" s="101">
        <v>5.3516666666837409</v>
      </c>
    </row>
    <row r="934" spans="37:38" x14ac:dyDescent="0.25">
      <c r="AK934" s="101">
        <v>0.15583333343965933</v>
      </c>
      <c r="AL934" s="101">
        <v>5.722500000090804</v>
      </c>
    </row>
    <row r="935" spans="37:38" x14ac:dyDescent="0.25">
      <c r="AK935" s="101">
        <v>0.25222222233423963</v>
      </c>
      <c r="AL935" s="101">
        <v>5.8188888889853843</v>
      </c>
    </row>
    <row r="936" spans="37:38" x14ac:dyDescent="0.25">
      <c r="AK936" s="101">
        <v>0.76111111108912155</v>
      </c>
      <c r="AL936" s="101">
        <v>6.0722222223412246</v>
      </c>
    </row>
    <row r="937" spans="37:38" x14ac:dyDescent="0.25">
      <c r="AK937" s="101">
        <v>1.2636111112078652</v>
      </c>
      <c r="AL937" s="101">
        <v>5.5697222222224809</v>
      </c>
    </row>
    <row r="938" spans="37:38" x14ac:dyDescent="0.25">
      <c r="AK938" s="101">
        <v>1.3566666666883975</v>
      </c>
      <c r="AL938" s="101">
        <v>5.4766666667419486</v>
      </c>
    </row>
    <row r="939" spans="37:38" x14ac:dyDescent="0.25">
      <c r="AK939" s="101">
        <v>1.3513888888992369</v>
      </c>
      <c r="AL939" s="101">
        <v>5.2986111111240461</v>
      </c>
    </row>
    <row r="940" spans="37:38" x14ac:dyDescent="0.25">
      <c r="AK940" s="101">
        <v>1.3666666665812954</v>
      </c>
      <c r="AL940" s="101">
        <v>5.2833333334419876</v>
      </c>
    </row>
    <row r="941" spans="37:38" x14ac:dyDescent="0.25">
      <c r="AK941" s="101">
        <v>1.372777777723968</v>
      </c>
      <c r="AL941" s="101">
        <v>5.277222222299315</v>
      </c>
    </row>
    <row r="942" spans="37:38" x14ac:dyDescent="0.25">
      <c r="AK942" s="101">
        <v>1.3919444445054978</v>
      </c>
      <c r="AL942" s="101">
        <v>5.2580555555177853</v>
      </c>
    </row>
    <row r="943" spans="37:38" x14ac:dyDescent="0.25">
      <c r="AK943" s="101">
        <v>1.4447222222224809</v>
      </c>
      <c r="AL943" s="101">
        <v>5.2052777778008021</v>
      </c>
    </row>
    <row r="944" spans="37:38" x14ac:dyDescent="0.25">
      <c r="AK944" s="101">
        <v>1.4922222221503034</v>
      </c>
      <c r="AL944" s="101">
        <v>5.1577777778729796</v>
      </c>
    </row>
    <row r="945" spans="37:38" x14ac:dyDescent="0.25">
      <c r="AK945" s="101">
        <v>1.5252777777495794</v>
      </c>
      <c r="AL945" s="101">
        <v>5.1247222222737037</v>
      </c>
    </row>
    <row r="946" spans="37:38" x14ac:dyDescent="0.25">
      <c r="AK946" s="101">
        <v>1.9230555556132458</v>
      </c>
      <c r="AL946" s="101">
        <v>4.7269444444100372</v>
      </c>
    </row>
    <row r="947" spans="37:38" x14ac:dyDescent="0.25">
      <c r="AK947" s="101">
        <v>1.9644444443983957</v>
      </c>
      <c r="AL947" s="101">
        <v>4.6855555556248873</v>
      </c>
    </row>
    <row r="948" spans="37:38" x14ac:dyDescent="0.25">
      <c r="AK948" s="101">
        <v>2.0747222222853452</v>
      </c>
      <c r="AL948" s="101">
        <v>4.5752777777379379</v>
      </c>
    </row>
    <row r="949" spans="37:38" x14ac:dyDescent="0.25">
      <c r="AK949" s="101">
        <v>2.3341666666092351</v>
      </c>
      <c r="AL949" s="101">
        <v>4.315833333414048</v>
      </c>
    </row>
    <row r="950" spans="37:38" x14ac:dyDescent="0.25">
      <c r="AK950" s="101">
        <v>2.3919444444472902</v>
      </c>
      <c r="AL950" s="101">
        <v>4.2580555555759929</v>
      </c>
    </row>
    <row r="951" spans="37:38" x14ac:dyDescent="0.25">
      <c r="AK951" s="101">
        <v>2.4949999999953434</v>
      </c>
      <c r="AL951" s="101">
        <v>4.1550000000279397</v>
      </c>
    </row>
    <row r="952" spans="37:38" x14ac:dyDescent="0.25">
      <c r="AK952" s="101">
        <v>2.5025000000023283</v>
      </c>
      <c r="AL952" s="101">
        <v>4.1475000000209548</v>
      </c>
    </row>
    <row r="953" spans="37:38" x14ac:dyDescent="0.25">
      <c r="AK953" s="101">
        <v>2.5183333333698101</v>
      </c>
      <c r="AL953" s="101">
        <v>4.1316666666534729</v>
      </c>
    </row>
    <row r="954" spans="37:38" x14ac:dyDescent="0.25">
      <c r="AK954" s="101">
        <v>2.5216666666092351</v>
      </c>
      <c r="AL954" s="101">
        <v>4.128333333414048</v>
      </c>
    </row>
    <row r="955" spans="37:38" x14ac:dyDescent="0.25">
      <c r="AK955" s="101">
        <v>2.8919444445054978</v>
      </c>
      <c r="AL955" s="101">
        <v>3.7580555555177853</v>
      </c>
    </row>
    <row r="956" spans="37:38" x14ac:dyDescent="0.25">
      <c r="AK956" s="101">
        <v>2.8969444444519468</v>
      </c>
      <c r="AL956" s="101">
        <v>3.7530555555713363</v>
      </c>
    </row>
    <row r="957" spans="37:38" x14ac:dyDescent="0.25">
      <c r="AK957" s="101">
        <v>2.9166666665696539</v>
      </c>
      <c r="AL957" s="101">
        <v>3.7333333334536292</v>
      </c>
    </row>
    <row r="958" spans="37:38" x14ac:dyDescent="0.25">
      <c r="AK958" s="101">
        <v>2.9433333333581686</v>
      </c>
      <c r="AL958" s="101">
        <v>3.7066666666651145</v>
      </c>
    </row>
    <row r="959" spans="37:38" x14ac:dyDescent="0.25">
      <c r="AK959" s="101">
        <v>3.0386111110565253</v>
      </c>
      <c r="AL959" s="101">
        <v>3.6113888889667578</v>
      </c>
    </row>
    <row r="960" spans="37:38" x14ac:dyDescent="0.25">
      <c r="AK960" s="101">
        <v>3.4613888888270594</v>
      </c>
      <c r="AL960" s="101">
        <v>3.1886111111962236</v>
      </c>
    </row>
    <row r="961" spans="37:38" x14ac:dyDescent="0.25">
      <c r="AK961" s="101">
        <v>3.5324999999720603</v>
      </c>
      <c r="AL961" s="101">
        <v>3.1175000000512227</v>
      </c>
    </row>
    <row r="962" spans="37:38" x14ac:dyDescent="0.25">
      <c r="AK962" s="101">
        <v>3.5444444444146939</v>
      </c>
      <c r="AL962" s="101">
        <v>3.1055555556085892</v>
      </c>
    </row>
    <row r="963" spans="37:38" x14ac:dyDescent="0.25">
      <c r="AK963" s="101">
        <v>3.5769444445031695</v>
      </c>
      <c r="AL963" s="101">
        <v>3.0730555555201136</v>
      </c>
    </row>
    <row r="964" spans="37:38" x14ac:dyDescent="0.25">
      <c r="AK964" s="101">
        <v>3.907777777814772</v>
      </c>
      <c r="AL964" s="101">
        <v>2.7422222222085111</v>
      </c>
    </row>
    <row r="965" spans="37:38" x14ac:dyDescent="0.25">
      <c r="AK965" s="101">
        <v>4.064722222276032</v>
      </c>
      <c r="AL965" s="101">
        <v>2.5852777777472511</v>
      </c>
    </row>
    <row r="966" spans="37:38" x14ac:dyDescent="0.25">
      <c r="AK966" s="101">
        <v>4.0774999998975545</v>
      </c>
      <c r="AL966" s="101">
        <v>2.5725000001257285</v>
      </c>
    </row>
    <row r="967" spans="37:38" x14ac:dyDescent="0.25">
      <c r="AK967" s="101">
        <v>4.4513888888759539</v>
      </c>
      <c r="AL967" s="101">
        <v>2.1986111111473292</v>
      </c>
    </row>
    <row r="968" spans="37:38" x14ac:dyDescent="0.25">
      <c r="AK968" s="101">
        <v>4.8844444443820976</v>
      </c>
      <c r="AL968" s="101">
        <v>1.7655555556411855</v>
      </c>
    </row>
    <row r="969" spans="37:38" x14ac:dyDescent="0.25">
      <c r="AK969" s="101">
        <v>4.9227777777705342</v>
      </c>
      <c r="AL969" s="101">
        <v>1.7272222222527489</v>
      </c>
    </row>
    <row r="970" spans="37:38" x14ac:dyDescent="0.25">
      <c r="AK970" s="101">
        <v>5.4241666666930541</v>
      </c>
      <c r="AL970" s="101">
        <v>1.2258333333302289</v>
      </c>
    </row>
    <row r="971" spans="37:38" x14ac:dyDescent="0.25">
      <c r="AK971" s="101">
        <v>5.9324999999371357</v>
      </c>
      <c r="AL971" s="101">
        <v>0.31583333329763263</v>
      </c>
    </row>
    <row r="972" spans="37:38" x14ac:dyDescent="0.25">
      <c r="AK972" s="101">
        <v>5.9297222222085111</v>
      </c>
      <c r="AL972" s="101">
        <v>0.31305555556900799</v>
      </c>
    </row>
    <row r="973" spans="37:38" x14ac:dyDescent="0.25">
      <c r="AK973" s="101">
        <v>5.9222222222015262</v>
      </c>
      <c r="AL973" s="101">
        <v>0.30555555556202307</v>
      </c>
    </row>
    <row r="974" spans="37:38" x14ac:dyDescent="0.25">
      <c r="AK974" s="101">
        <v>5.7602777777938172</v>
      </c>
      <c r="AL974" s="101">
        <v>0.14361111115431413</v>
      </c>
    </row>
    <row r="975" spans="37:38" x14ac:dyDescent="0.25">
      <c r="AK975" s="101">
        <v>5.7552777778473683</v>
      </c>
      <c r="AL975" s="101">
        <v>0.13861111120786518</v>
      </c>
    </row>
    <row r="976" spans="37:38" x14ac:dyDescent="0.25">
      <c r="AK976" s="101">
        <v>5.7136111110448837</v>
      </c>
      <c r="AL976" s="101">
        <v>9.6944444405380636E-2</v>
      </c>
    </row>
    <row r="977" spans="37:38" x14ac:dyDescent="0.25">
      <c r="AK977" s="101">
        <v>5.6888888889807276</v>
      </c>
      <c r="AL977" s="101">
        <v>7.2222222341224551E-2</v>
      </c>
    </row>
    <row r="978" spans="37:38" x14ac:dyDescent="0.25">
      <c r="AK978" s="101">
        <v>5.3036111110704951</v>
      </c>
      <c r="AL978" s="101">
        <v>0.31305555556900799</v>
      </c>
    </row>
    <row r="979" spans="37:38" x14ac:dyDescent="0.25">
      <c r="AK979" s="101">
        <v>5.2469444444286637</v>
      </c>
      <c r="AL979" s="101">
        <v>0.36972222221083939</v>
      </c>
    </row>
    <row r="980" spans="37:38" x14ac:dyDescent="0.25">
      <c r="AK980" s="101">
        <v>5.2430555555038154</v>
      </c>
      <c r="AL980" s="101">
        <v>0.37361111113568768</v>
      </c>
    </row>
    <row r="981" spans="37:38" x14ac:dyDescent="0.25">
      <c r="AK981" s="101">
        <v>5.2277777778217569</v>
      </c>
      <c r="AL981" s="101">
        <v>0.38888888881774619</v>
      </c>
    </row>
    <row r="982" spans="37:38" x14ac:dyDescent="0.25">
      <c r="AK982" s="101">
        <v>4.8986111110425554</v>
      </c>
      <c r="AL982" s="101">
        <v>0.71805555559694767</v>
      </c>
    </row>
    <row r="983" spans="37:38" x14ac:dyDescent="0.25">
      <c r="AK983" s="101">
        <v>4.8283333334256895</v>
      </c>
      <c r="AL983" s="101">
        <v>0.7883333332138136</v>
      </c>
    </row>
    <row r="984" spans="37:38" x14ac:dyDescent="0.25">
      <c r="AK984" s="101">
        <v>4.7636111110914499</v>
      </c>
      <c r="AL984" s="101">
        <v>0.85305555554805323</v>
      </c>
    </row>
    <row r="985" spans="37:38" x14ac:dyDescent="0.25">
      <c r="AK985" s="101">
        <v>4.3952777777449228</v>
      </c>
      <c r="AL985" s="101">
        <v>1.2213888888945803</v>
      </c>
    </row>
    <row r="986" spans="37:38" x14ac:dyDescent="0.25">
      <c r="AK986" s="101">
        <v>4.3658333334024064</v>
      </c>
      <c r="AL986" s="101">
        <v>1.2508333332370967</v>
      </c>
    </row>
    <row r="987" spans="37:38" x14ac:dyDescent="0.25">
      <c r="AK987" s="101">
        <v>4.3502777778776363</v>
      </c>
      <c r="AL987" s="101">
        <v>1.2663888887618668</v>
      </c>
    </row>
    <row r="988" spans="37:38" x14ac:dyDescent="0.25">
      <c r="AK988" s="101">
        <v>4.2094444444519468</v>
      </c>
      <c r="AL988" s="101">
        <v>1.4072222221875563</v>
      </c>
    </row>
    <row r="989" spans="37:38" x14ac:dyDescent="0.25">
      <c r="AK989" s="101">
        <v>3.2861111111124046</v>
      </c>
      <c r="AL989" s="101">
        <v>2.3305555555270985</v>
      </c>
    </row>
    <row r="990" spans="37:38" x14ac:dyDescent="0.25">
      <c r="AK990" s="101">
        <v>3.2861111111124046</v>
      </c>
      <c r="AL990" s="101">
        <v>2.3305555555270985</v>
      </c>
    </row>
    <row r="991" spans="37:38" x14ac:dyDescent="0.25">
      <c r="AK991" s="101">
        <v>3.2480555555666797</v>
      </c>
      <c r="AL991" s="101">
        <v>2.3686111110728234</v>
      </c>
    </row>
    <row r="992" spans="37:38" x14ac:dyDescent="0.25">
      <c r="AK992" s="101">
        <v>3.2275000000954606</v>
      </c>
      <c r="AL992" s="101">
        <v>2.3891666665440425</v>
      </c>
    </row>
    <row r="993" spans="37:38" x14ac:dyDescent="0.25">
      <c r="AK993" s="101">
        <v>3.2030555555247702</v>
      </c>
      <c r="AL993" s="101">
        <v>2.4136111111147329</v>
      </c>
    </row>
    <row r="994" spans="37:38" x14ac:dyDescent="0.25">
      <c r="AK994" s="101">
        <v>2.783611111168284</v>
      </c>
      <c r="AL994" s="101">
        <v>2.8330555554712191</v>
      </c>
    </row>
    <row r="995" spans="37:38" x14ac:dyDescent="0.25">
      <c r="AK995" s="101">
        <v>2.7272222221945412</v>
      </c>
      <c r="AL995" s="101">
        <v>2.8894444444449618</v>
      </c>
    </row>
    <row r="996" spans="37:38" x14ac:dyDescent="0.25">
      <c r="AK996" s="101">
        <v>2.7197222221875563</v>
      </c>
      <c r="AL996" s="101">
        <v>2.8969444444519468</v>
      </c>
    </row>
    <row r="997" spans="37:38" x14ac:dyDescent="0.25">
      <c r="AK997" s="101">
        <v>2.2025000000721775</v>
      </c>
      <c r="AL997" s="101">
        <v>3.4141666665673256</v>
      </c>
    </row>
    <row r="998" spans="37:38" x14ac:dyDescent="0.25">
      <c r="AK998" s="101">
        <v>1.9141666667419486</v>
      </c>
      <c r="AL998" s="101">
        <v>3.7024999998975545</v>
      </c>
    </row>
    <row r="999" spans="37:38" x14ac:dyDescent="0.25">
      <c r="AK999" s="101">
        <v>1.9111111111706123</v>
      </c>
      <c r="AL999" s="101">
        <v>3.7055555554688908</v>
      </c>
    </row>
    <row r="1000" spans="37:38" x14ac:dyDescent="0.25">
      <c r="AK1000" s="101">
        <v>1.8430555555969477</v>
      </c>
      <c r="AL1000" s="101">
        <v>3.7736111110425554</v>
      </c>
    </row>
    <row r="1001" spans="37:38" x14ac:dyDescent="0.25">
      <c r="AK1001" s="101">
        <v>1.8161111111403443</v>
      </c>
      <c r="AL1001" s="101">
        <v>3.8005555554991588</v>
      </c>
    </row>
    <row r="1002" spans="37:38" x14ac:dyDescent="0.25">
      <c r="AK1002" s="101">
        <v>1.7727777778054588</v>
      </c>
      <c r="AL1002" s="101">
        <v>3.8438888888340443</v>
      </c>
    </row>
    <row r="1003" spans="37:38" x14ac:dyDescent="0.25">
      <c r="AK1003" s="101">
        <v>1.2816666666185483</v>
      </c>
      <c r="AL1003" s="101">
        <v>4.3350000000209548</v>
      </c>
    </row>
    <row r="1004" spans="37:38" x14ac:dyDescent="0.25">
      <c r="AK1004" s="101">
        <v>0.82666666660225019</v>
      </c>
      <c r="AL1004" s="101">
        <v>4.7900000000372529</v>
      </c>
    </row>
    <row r="1005" spans="37:38" x14ac:dyDescent="0.25">
      <c r="AK1005" s="101">
        <v>0.75499999994644895</v>
      </c>
      <c r="AL1005" s="101">
        <v>4.8616666666930541</v>
      </c>
    </row>
    <row r="1006" spans="37:38" x14ac:dyDescent="0.25">
      <c r="AK1006" s="101">
        <v>0.6902777777868323</v>
      </c>
      <c r="AL1006" s="101">
        <v>4.9263888888526708</v>
      </c>
    </row>
    <row r="1007" spans="37:38" x14ac:dyDescent="0.25">
      <c r="AK1007" s="101">
        <v>0.39972222223877907</v>
      </c>
      <c r="AL1007" s="101">
        <v>5.216944444400724</v>
      </c>
    </row>
    <row r="1008" spans="37:38" x14ac:dyDescent="0.25">
      <c r="AK1008" s="101">
        <v>0.19916666659992188</v>
      </c>
      <c r="AL1008" s="101">
        <v>5.4175000000395812</v>
      </c>
    </row>
    <row r="1009" spans="37:38" x14ac:dyDescent="0.25">
      <c r="AK1009" s="101">
        <v>9.0277777751907706E-2</v>
      </c>
      <c r="AL1009" s="101">
        <v>5.7069444443914108</v>
      </c>
    </row>
    <row r="1010" spans="37:38" x14ac:dyDescent="0.25">
      <c r="AK1010" s="101">
        <v>0.10499999992316589</v>
      </c>
      <c r="AL1010" s="101">
        <v>5.721666666562669</v>
      </c>
    </row>
    <row r="1011" spans="37:38" x14ac:dyDescent="0.25">
      <c r="AK1011" s="101">
        <v>0.11388888879446313</v>
      </c>
      <c r="AL1011" s="101">
        <v>5.7305555554339662</v>
      </c>
    </row>
    <row r="1012" spans="37:38" x14ac:dyDescent="0.25">
      <c r="AK1012" s="101">
        <v>0.12722222227603197</v>
      </c>
      <c r="AL1012" s="101">
        <v>5.7438888889155351</v>
      </c>
    </row>
    <row r="1013" spans="37:38" x14ac:dyDescent="0.25">
      <c r="AK1013" s="101">
        <v>0.12916666665114462</v>
      </c>
      <c r="AL1013" s="101">
        <v>5.7458333332906477</v>
      </c>
    </row>
    <row r="1014" spans="37:38" x14ac:dyDescent="0.25">
      <c r="AK1014" s="101">
        <v>0.14861111110076308</v>
      </c>
      <c r="AL1014" s="101">
        <v>5.7652777777402662</v>
      </c>
    </row>
    <row r="1015" spans="37:38" x14ac:dyDescent="0.25">
      <c r="AK1015" s="101">
        <v>0.17444444436114281</v>
      </c>
      <c r="AL1015" s="101">
        <v>5.7911111110006459</v>
      </c>
    </row>
    <row r="1016" spans="37:38" x14ac:dyDescent="0.25">
      <c r="AK1016" s="101">
        <v>0.17472222220385447</v>
      </c>
      <c r="AL1016" s="101">
        <v>5.7913888888433576</v>
      </c>
    </row>
    <row r="1017" spans="37:38" x14ac:dyDescent="0.25">
      <c r="AK1017" s="101">
        <v>0.17500000004656613</v>
      </c>
      <c r="AL1017" s="101">
        <v>5.7916666666860692</v>
      </c>
    </row>
    <row r="1018" spans="37:38" x14ac:dyDescent="0.25">
      <c r="AK1018" s="101">
        <v>0.17583333340007812</v>
      </c>
      <c r="AL1018" s="101">
        <v>5.7925000000395812</v>
      </c>
    </row>
    <row r="1019" spans="37:38" x14ac:dyDescent="0.25">
      <c r="AK1019" s="101">
        <v>0.25749999994877726</v>
      </c>
      <c r="AL1019" s="101">
        <v>5.8741666665882803</v>
      </c>
    </row>
    <row r="1020" spans="37:38" x14ac:dyDescent="0.25">
      <c r="AK1020" s="101">
        <v>0.5847222221782431</v>
      </c>
      <c r="AL1020" s="101">
        <v>6.2013888888177462</v>
      </c>
    </row>
    <row r="1021" spans="37:38" x14ac:dyDescent="0.25">
      <c r="AK1021" s="101">
        <v>1.5675000000628643</v>
      </c>
      <c r="AL1021" s="101">
        <v>5.3158333331812173</v>
      </c>
    </row>
    <row r="1022" spans="37:38" x14ac:dyDescent="0.25">
      <c r="AK1022" s="101">
        <v>1.6172222222085111</v>
      </c>
      <c r="AL1022" s="101">
        <v>5.2661111110355705</v>
      </c>
    </row>
    <row r="1023" spans="37:38" x14ac:dyDescent="0.25">
      <c r="AK1023" s="101">
        <v>2.6997222222271375</v>
      </c>
      <c r="AL1023" s="101">
        <v>4.1836111110169441</v>
      </c>
    </row>
    <row r="1024" spans="37:38" x14ac:dyDescent="0.25">
      <c r="AK1024" s="101">
        <v>3.2947222221409902</v>
      </c>
      <c r="AL1024" s="101">
        <v>3.5886111111030914</v>
      </c>
    </row>
    <row r="1025" spans="37:38" x14ac:dyDescent="0.25">
      <c r="AK1025" s="101">
        <v>3.6163888889132068</v>
      </c>
      <c r="AL1025" s="101">
        <v>3.2669444443308748</v>
      </c>
    </row>
    <row r="1026" spans="37:38" x14ac:dyDescent="0.25">
      <c r="AK1026" s="101">
        <v>3.7875000000349246</v>
      </c>
      <c r="AL1026" s="101">
        <v>3.095833333209157</v>
      </c>
    </row>
    <row r="1027" spans="37:38" x14ac:dyDescent="0.25">
      <c r="AK1027" s="101">
        <v>4.129166666592937</v>
      </c>
      <c r="AL1027" s="101">
        <v>2.7541666666511446</v>
      </c>
    </row>
    <row r="1028" spans="37:38" x14ac:dyDescent="0.25">
      <c r="AK1028" s="101">
        <v>5.0788888888782822</v>
      </c>
      <c r="AL1028" s="101">
        <v>1.8044444443657994</v>
      </c>
    </row>
    <row r="1029" spans="37:38" x14ac:dyDescent="0.25">
      <c r="AK1029" s="101">
        <v>5.1444444443914108</v>
      </c>
      <c r="AL1029" s="101">
        <v>1.7388888888526708</v>
      </c>
    </row>
    <row r="1030" spans="37:38" x14ac:dyDescent="0.25">
      <c r="AK1030" s="101">
        <v>5.6625000000349246</v>
      </c>
      <c r="AL1030" s="101">
        <v>1.220833333209157</v>
      </c>
    </row>
    <row r="1031" spans="37:38" x14ac:dyDescent="0.25">
      <c r="AK1031" s="101">
        <v>6.0977777777588926</v>
      </c>
      <c r="AL1031" s="101">
        <v>0.78555555548518896</v>
      </c>
    </row>
    <row r="1032" spans="37:38" x14ac:dyDescent="0.25">
      <c r="AK1032" s="101">
        <v>6.1116666665766388</v>
      </c>
      <c r="AL1032" s="101">
        <v>0.57833333319285884</v>
      </c>
    </row>
    <row r="1033" spans="37:38" x14ac:dyDescent="0.25">
      <c r="AK1033" s="101">
        <v>5.8433333333814517</v>
      </c>
      <c r="AL1033" s="101">
        <v>0.30999999999767169</v>
      </c>
    </row>
    <row r="1034" spans="37:38" x14ac:dyDescent="0.25">
      <c r="AK1034" s="101">
        <v>5.6913888888666406</v>
      </c>
      <c r="AL1034" s="101">
        <v>0.15805555548286065</v>
      </c>
    </row>
    <row r="1035" spans="37:38" x14ac:dyDescent="0.25">
      <c r="AK1035" s="101">
        <v>5.126944444491528</v>
      </c>
      <c r="AL1035" s="101">
        <v>0.406388888892252</v>
      </c>
    </row>
    <row r="1036" spans="37:38" x14ac:dyDescent="0.25">
      <c r="AK1036" s="101">
        <v>4.8199999998905696</v>
      </c>
      <c r="AL1036" s="101">
        <v>0.71333333349321038</v>
      </c>
    </row>
    <row r="1037" spans="37:38" x14ac:dyDescent="0.25">
      <c r="AK1037" s="101">
        <v>4.3233333332464099</v>
      </c>
      <c r="AL1037" s="101">
        <v>1.2100000001373701</v>
      </c>
    </row>
    <row r="1038" spans="37:38" x14ac:dyDescent="0.25">
      <c r="AK1038" s="101">
        <v>4.3019444444216788</v>
      </c>
      <c r="AL1038" s="101">
        <v>1.2313888889621012</v>
      </c>
    </row>
    <row r="1039" spans="37:38" x14ac:dyDescent="0.25">
      <c r="AK1039" s="101">
        <v>4.128333333239425</v>
      </c>
      <c r="AL1039" s="101">
        <v>1.405000000144355</v>
      </c>
    </row>
    <row r="1040" spans="37:38" x14ac:dyDescent="0.25">
      <c r="AK1040" s="101">
        <v>3.2805555554805323</v>
      </c>
      <c r="AL1040" s="101">
        <v>2.2527777779032476</v>
      </c>
    </row>
    <row r="1041" spans="37:38" x14ac:dyDescent="0.25">
      <c r="AK1041" s="101">
        <v>3.1055555556085892</v>
      </c>
      <c r="AL1041" s="101">
        <v>2.4277777777751908</v>
      </c>
    </row>
    <row r="1042" spans="37:38" x14ac:dyDescent="0.25">
      <c r="AK1042" s="101">
        <v>2.7108333333162591</v>
      </c>
      <c r="AL1042" s="101">
        <v>2.8225000000675209</v>
      </c>
    </row>
    <row r="1043" spans="37:38" x14ac:dyDescent="0.25">
      <c r="AK1043" s="101">
        <v>1.3272222221712582</v>
      </c>
      <c r="AL1043" s="101">
        <v>4.2061111112125218</v>
      </c>
    </row>
    <row r="1044" spans="37:38" x14ac:dyDescent="0.25">
      <c r="AK1044" s="101">
        <v>1.6716666666325182</v>
      </c>
      <c r="AL1044" s="101">
        <v>4.8116666667046957</v>
      </c>
    </row>
    <row r="1045" spans="37:38" x14ac:dyDescent="0.25">
      <c r="AK1045" s="101">
        <v>2.1636111111729406</v>
      </c>
      <c r="AL1045" s="101">
        <v>4.3197222221642733</v>
      </c>
    </row>
    <row r="1046" spans="37:38" x14ac:dyDescent="0.25">
      <c r="AK1046" s="101">
        <v>2.8136111111962236</v>
      </c>
      <c r="AL1046" s="101">
        <v>3.6697222221409902</v>
      </c>
    </row>
    <row r="1047" spans="37:38" x14ac:dyDescent="0.25">
      <c r="AK1047" s="101">
        <v>2.8369444443960674</v>
      </c>
      <c r="AL1047" s="101">
        <v>3.6463888889411464</v>
      </c>
    </row>
    <row r="1048" spans="37:38" x14ac:dyDescent="0.25">
      <c r="AK1048" s="101">
        <v>3.152777777868323</v>
      </c>
      <c r="AL1048" s="101">
        <v>3.3305555554688908</v>
      </c>
    </row>
    <row r="1049" spans="37:38" x14ac:dyDescent="0.25">
      <c r="AK1049" s="101">
        <v>3.219722222245764</v>
      </c>
      <c r="AL1049" s="101">
        <v>3.2636111110914499</v>
      </c>
    </row>
    <row r="1050" spans="37:38" x14ac:dyDescent="0.25">
      <c r="AK1050" s="101">
        <v>3.2927777777658775</v>
      </c>
      <c r="AL1050" s="101">
        <v>3.1905555555713363</v>
      </c>
    </row>
    <row r="1051" spans="37:38" x14ac:dyDescent="0.25">
      <c r="AK1051" s="101">
        <v>3.6972222222830169</v>
      </c>
      <c r="AL1051" s="101">
        <v>2.786111111054197</v>
      </c>
    </row>
    <row r="1052" spans="37:38" x14ac:dyDescent="0.25">
      <c r="AK1052" s="101">
        <v>4.217499999969732</v>
      </c>
      <c r="AL1052" s="101">
        <v>2.2658333333674818</v>
      </c>
    </row>
    <row r="1053" spans="37:38" x14ac:dyDescent="0.25">
      <c r="AK1053" s="101">
        <v>4.7391666666953824</v>
      </c>
      <c r="AL1053" s="101">
        <v>1.7441666666418314</v>
      </c>
    </row>
    <row r="1054" spans="37:38" x14ac:dyDescent="0.25">
      <c r="AK1054" s="101">
        <v>4.7400000000488944</v>
      </c>
      <c r="AL1054" s="101">
        <v>1.7433333332883194</v>
      </c>
    </row>
    <row r="1055" spans="37:38" x14ac:dyDescent="0.25">
      <c r="AK1055" s="101">
        <v>5.2119444444542751</v>
      </c>
      <c r="AL1055" s="101">
        <v>1.2713888888829388</v>
      </c>
    </row>
    <row r="1056" spans="37:38" x14ac:dyDescent="0.25">
      <c r="AK1056" s="101">
        <v>5.2769444444566034</v>
      </c>
      <c r="AL1056" s="101">
        <v>1.2063888888806105</v>
      </c>
    </row>
    <row r="1057" spans="37:38" x14ac:dyDescent="0.25">
      <c r="AK1057" s="101">
        <v>5.2819444444030523</v>
      </c>
      <c r="AL1057" s="101">
        <v>1.2013888889341615</v>
      </c>
    </row>
    <row r="1058" spans="37:38" x14ac:dyDescent="0.25">
      <c r="AK1058" s="101">
        <v>5.8638888888526708</v>
      </c>
      <c r="AL1058" s="101">
        <v>0.61944444448454306</v>
      </c>
    </row>
    <row r="1059" spans="37:38" x14ac:dyDescent="0.25">
      <c r="AK1059" s="101">
        <v>6.0488888889667578</v>
      </c>
      <c r="AL1059" s="101">
        <v>0.43444444437045604</v>
      </c>
    </row>
    <row r="1060" spans="37:38" x14ac:dyDescent="0.25">
      <c r="AK1060" s="101">
        <v>5.8258333334815688</v>
      </c>
      <c r="AL1060" s="101">
        <v>0.17583333340007812</v>
      </c>
    </row>
    <row r="1061" spans="37:38" x14ac:dyDescent="0.25">
      <c r="AK1061" s="101">
        <v>5.4727777778171003</v>
      </c>
      <c r="AL1061" s="101">
        <v>0.17722222226439044</v>
      </c>
    </row>
    <row r="1062" spans="37:38" x14ac:dyDescent="0.25">
      <c r="AK1062" s="101">
        <v>5.3402777779265307</v>
      </c>
      <c r="AL1062" s="101">
        <v>0.30972222215496004</v>
      </c>
    </row>
    <row r="1063" spans="37:38" x14ac:dyDescent="0.25">
      <c r="AK1063" s="101">
        <v>4.8738888889783993</v>
      </c>
      <c r="AL1063" s="101">
        <v>0.77611111110309139</v>
      </c>
    </row>
    <row r="1064" spans="37:38" x14ac:dyDescent="0.25">
      <c r="AK1064" s="101">
        <v>4.8561111112358049</v>
      </c>
      <c r="AL1064" s="101">
        <v>0.79388888884568587</v>
      </c>
    </row>
    <row r="1065" spans="37:38" x14ac:dyDescent="0.25">
      <c r="AK1065" s="101">
        <v>4.3094444444286637</v>
      </c>
      <c r="AL1065" s="101">
        <v>1.340555555652827</v>
      </c>
    </row>
    <row r="1066" spans="37:38" x14ac:dyDescent="0.25">
      <c r="AK1066" s="101">
        <v>4.245555555622559</v>
      </c>
      <c r="AL1066" s="101">
        <v>1.4044444444589317</v>
      </c>
    </row>
    <row r="1067" spans="37:38" x14ac:dyDescent="0.25">
      <c r="AK1067" s="101">
        <v>3.8030555555596948</v>
      </c>
      <c r="AL1067" s="101">
        <v>1.846944444521796</v>
      </c>
    </row>
    <row r="1068" spans="37:38" x14ac:dyDescent="0.25">
      <c r="AK1068" s="101">
        <v>3.4130555555457249</v>
      </c>
      <c r="AL1068" s="101">
        <v>2.2369444445357658</v>
      </c>
    </row>
    <row r="1069" spans="37:38" x14ac:dyDescent="0.25">
      <c r="AK1069" s="101">
        <v>3.2358333334559575</v>
      </c>
      <c r="AL1069" s="101">
        <v>2.4141666666255333</v>
      </c>
    </row>
    <row r="1070" spans="37:38" x14ac:dyDescent="0.25">
      <c r="AK1070" s="101">
        <v>2.4625000000814907</v>
      </c>
      <c r="AL1070" s="101">
        <v>3.1875</v>
      </c>
    </row>
    <row r="1071" spans="37:38" x14ac:dyDescent="0.25">
      <c r="AK1071" s="101">
        <v>2.3377777778659947</v>
      </c>
      <c r="AL1071" s="101">
        <v>3.312222222215496</v>
      </c>
    </row>
    <row r="1072" spans="37:38" x14ac:dyDescent="0.25">
      <c r="AK1072" s="101">
        <v>1.8119444445474073</v>
      </c>
      <c r="AL1072" s="101">
        <v>3.8380555555340834</v>
      </c>
    </row>
    <row r="1073" spans="37:38" x14ac:dyDescent="0.25">
      <c r="AK1073" s="101">
        <v>1.3180555556318723</v>
      </c>
      <c r="AL1073" s="101">
        <v>4.3319444444496185</v>
      </c>
    </row>
    <row r="1074" spans="37:38" x14ac:dyDescent="0.25">
      <c r="AK1074" s="101">
        <v>0.92249999998603016</v>
      </c>
      <c r="AL1074" s="101">
        <v>4.7275000000954606</v>
      </c>
    </row>
    <row r="1075" spans="37:38" x14ac:dyDescent="0.25">
      <c r="AK1075" s="101">
        <v>0.88527777779381722</v>
      </c>
      <c r="AL1075" s="101">
        <v>4.7647222222876735</v>
      </c>
    </row>
    <row r="1076" spans="37:38" x14ac:dyDescent="0.25">
      <c r="AK1076" s="101">
        <v>0.8494444444659166</v>
      </c>
      <c r="AL1076" s="101">
        <v>4.8005555556155741</v>
      </c>
    </row>
    <row r="1077" spans="37:38" x14ac:dyDescent="0.25">
      <c r="AK1077" s="101">
        <v>0.84361111116595566</v>
      </c>
      <c r="AL1077" s="101">
        <v>4.8063888889155351</v>
      </c>
    </row>
    <row r="1078" spans="37:38" x14ac:dyDescent="0.25">
      <c r="AK1078" s="101">
        <v>0.83833333337679505</v>
      </c>
      <c r="AL1078" s="101">
        <v>4.8116666667046957</v>
      </c>
    </row>
    <row r="1079" spans="37:38" x14ac:dyDescent="0.25">
      <c r="AK1079" s="101">
        <v>0.83416666678385809</v>
      </c>
      <c r="AL1079" s="101">
        <v>4.8158333332976326</v>
      </c>
    </row>
    <row r="1080" spans="37:38" x14ac:dyDescent="0.25">
      <c r="AK1080" s="101">
        <v>0.8158333333558403</v>
      </c>
      <c r="AL1080" s="101">
        <v>4.8341666667256504</v>
      </c>
    </row>
    <row r="1081" spans="37:38" x14ac:dyDescent="0.25">
      <c r="AK1081" s="101">
        <v>0.79861111112404615</v>
      </c>
      <c r="AL1081" s="101">
        <v>4.8513888889574446</v>
      </c>
    </row>
    <row r="1082" spans="37:38" x14ac:dyDescent="0.25">
      <c r="AK1082" s="101">
        <v>0.45694444456603378</v>
      </c>
      <c r="AL1082" s="101">
        <v>5.1930555555154569</v>
      </c>
    </row>
    <row r="1083" spans="37:38" x14ac:dyDescent="0.25">
      <c r="AK1083" s="101">
        <v>0.31166666670469567</v>
      </c>
      <c r="AL1083" s="101">
        <v>5.3383333333767951</v>
      </c>
    </row>
    <row r="1084" spans="37:38" x14ac:dyDescent="0.25">
      <c r="AK1084" s="101">
        <v>0.15055555547587574</v>
      </c>
      <c r="AL1084" s="101">
        <v>5.8005555555573665</v>
      </c>
    </row>
    <row r="1085" spans="37:38" x14ac:dyDescent="0.25">
      <c r="AK1085" s="101">
        <v>0.2127777777495794</v>
      </c>
      <c r="AL1085" s="101">
        <v>5.8627777778310701</v>
      </c>
    </row>
    <row r="1086" spans="37:38" x14ac:dyDescent="0.25">
      <c r="AK1086" s="101">
        <v>0.54499999992549419</v>
      </c>
      <c r="AL1086" s="101">
        <v>6.1950000000069849</v>
      </c>
    </row>
    <row r="1087" spans="37:38" x14ac:dyDescent="0.25">
      <c r="AK1087" s="101">
        <v>0.58444444433553144</v>
      </c>
      <c r="AL1087" s="101">
        <v>6.2344444444170222</v>
      </c>
    </row>
    <row r="1088" spans="37:38" x14ac:dyDescent="0.25">
      <c r="AK1088" s="101">
        <v>0.6352777776774019</v>
      </c>
      <c r="AL1088" s="101">
        <v>6.2852777777588926</v>
      </c>
    </row>
    <row r="1089" spans="37:38" x14ac:dyDescent="0.25">
      <c r="AK1089" s="101">
        <v>1.0858333332580514</v>
      </c>
      <c r="AL1089" s="101">
        <v>5.8474999999743886</v>
      </c>
    </row>
    <row r="1090" spans="37:38" x14ac:dyDescent="0.25">
      <c r="AK1090" s="101">
        <v>1.0869444444542751</v>
      </c>
      <c r="AL1090" s="101">
        <v>5.846388888778165</v>
      </c>
    </row>
    <row r="1091" spans="37:38" x14ac:dyDescent="0.25">
      <c r="AK1091" s="101">
        <v>3.0211111109820195</v>
      </c>
      <c r="AL1091" s="101">
        <v>3.9122222222504206</v>
      </c>
    </row>
    <row r="1092" spans="37:38" x14ac:dyDescent="0.25">
      <c r="AK1092" s="101">
        <v>3.036388888838701</v>
      </c>
      <c r="AL1092" s="101">
        <v>3.8969444443937391</v>
      </c>
    </row>
    <row r="1093" spans="37:38" x14ac:dyDescent="0.25">
      <c r="AK1093" s="101">
        <v>3.0683333332417533</v>
      </c>
      <c r="AL1093" s="101">
        <v>3.8649999999906868</v>
      </c>
    </row>
    <row r="1094" spans="37:38" x14ac:dyDescent="0.25">
      <c r="AK1094" s="101">
        <v>3.2066666666069068</v>
      </c>
      <c r="AL1094" s="101">
        <v>3.7266666666255333</v>
      </c>
    </row>
    <row r="1095" spans="37:38" x14ac:dyDescent="0.25">
      <c r="AK1095" s="101">
        <v>3.5749999999534339</v>
      </c>
      <c r="AL1095" s="101">
        <v>3.3583333332790062</v>
      </c>
    </row>
    <row r="1096" spans="37:38" x14ac:dyDescent="0.25">
      <c r="AK1096" s="101">
        <v>4.5711111109703779</v>
      </c>
      <c r="AL1096" s="101">
        <v>2.3622222222620621</v>
      </c>
    </row>
    <row r="1097" spans="37:38" x14ac:dyDescent="0.25">
      <c r="AK1097" s="101">
        <v>4.7602777776774019</v>
      </c>
      <c r="AL1097" s="101">
        <v>2.1730555555550382</v>
      </c>
    </row>
    <row r="1098" spans="37:38" x14ac:dyDescent="0.25">
      <c r="AK1098" s="101">
        <v>5.0216666665510274</v>
      </c>
      <c r="AL1098" s="101">
        <v>1.9116666666814126</v>
      </c>
    </row>
    <row r="1099" spans="37:38" x14ac:dyDescent="0.25">
      <c r="AK1099" s="101">
        <v>5.2244444444077089</v>
      </c>
      <c r="AL1099" s="101">
        <v>1.7088888888247311</v>
      </c>
    </row>
    <row r="1100" spans="37:38" x14ac:dyDescent="0.25">
      <c r="AK1100" s="101">
        <v>5.6508333332603797</v>
      </c>
      <c r="AL1100" s="101">
        <v>1.2824999999720603</v>
      </c>
    </row>
    <row r="1101" spans="37:38" x14ac:dyDescent="0.25">
      <c r="AK1101" s="101">
        <v>6.027222222299315</v>
      </c>
      <c r="AL1101" s="101">
        <v>0.37722222221782431</v>
      </c>
    </row>
    <row r="1102" spans="37:38" x14ac:dyDescent="0.25">
      <c r="AK1102" s="101">
        <v>5.9675000000861473</v>
      </c>
      <c r="AL1102" s="101">
        <v>0.31750000000465661</v>
      </c>
    </row>
    <row r="1103" spans="37:38" x14ac:dyDescent="0.25">
      <c r="AK1103" s="101">
        <v>5.403611111221835</v>
      </c>
      <c r="AL1103" s="101">
        <v>0.24638888885965571</v>
      </c>
    </row>
    <row r="1104" spans="37:38" x14ac:dyDescent="0.25">
      <c r="AK1104" s="101">
        <v>4.8441666667931713</v>
      </c>
      <c r="AL1104" s="101">
        <v>0.80583333328831941</v>
      </c>
    </row>
    <row r="1105" spans="37:38" x14ac:dyDescent="0.25">
      <c r="AK1105" s="101">
        <v>4.3277777778566815</v>
      </c>
      <c r="AL1105" s="101">
        <v>1.3222222222248092</v>
      </c>
    </row>
    <row r="1106" spans="37:38" x14ac:dyDescent="0.25">
      <c r="AK1106" s="101">
        <v>2.4380555556854233</v>
      </c>
      <c r="AL1106" s="101">
        <v>3.2119444443960674</v>
      </c>
    </row>
    <row r="1107" spans="37:38" x14ac:dyDescent="0.25">
      <c r="AK1107" s="101">
        <v>2.3694444444263354</v>
      </c>
      <c r="AL1107" s="101">
        <v>3.2805555556551553</v>
      </c>
    </row>
    <row r="1108" spans="37:38" x14ac:dyDescent="0.25">
      <c r="AK1108" s="101">
        <v>0.91444444446824491</v>
      </c>
      <c r="AL1108" s="101">
        <v>4.7355555556132458</v>
      </c>
    </row>
    <row r="1109" spans="37:38" x14ac:dyDescent="0.25">
      <c r="AK1109" s="101">
        <v>0.87194444448687136</v>
      </c>
      <c r="AL1109" s="101">
        <v>4.7780555555946194</v>
      </c>
    </row>
    <row r="1110" spans="37:38" x14ac:dyDescent="0.25">
      <c r="AK1110" s="101">
        <v>0.5058333333581686</v>
      </c>
      <c r="AL1110" s="101">
        <v>5.1441666667233221</v>
      </c>
    </row>
    <row r="1111" spans="37:38" x14ac:dyDescent="0.25">
      <c r="AK1111" s="101">
        <v>0.42916666675591841</v>
      </c>
      <c r="AL1111" s="101">
        <v>5.2208333333255723</v>
      </c>
    </row>
    <row r="1112" spans="37:38" x14ac:dyDescent="0.25">
      <c r="AK1112" s="101">
        <v>0.41472222225274891</v>
      </c>
      <c r="AL1112" s="101">
        <v>5.2352777778287418</v>
      </c>
    </row>
    <row r="1113" spans="37:38" x14ac:dyDescent="0.25">
      <c r="AK1113" s="101">
        <v>0.40750000008847564</v>
      </c>
      <c r="AL1113" s="101">
        <v>5.2424999999930151</v>
      </c>
    </row>
    <row r="1114" spans="37:38" x14ac:dyDescent="0.25">
      <c r="AK1114" s="101">
        <v>0.56666666659293696</v>
      </c>
      <c r="AL1114" s="101">
        <v>5.7833333333255723</v>
      </c>
    </row>
    <row r="1115" spans="37:38" x14ac:dyDescent="0.25">
      <c r="AK1115" s="101">
        <v>0.59138888883171603</v>
      </c>
      <c r="AL1115" s="101">
        <v>5.7586111110867932</v>
      </c>
    </row>
    <row r="1116" spans="37:38" x14ac:dyDescent="0.25">
      <c r="AK1116" s="101">
        <v>0.63083333324175328</v>
      </c>
      <c r="AL1116" s="101">
        <v>5.719166666676756</v>
      </c>
    </row>
    <row r="1117" spans="37:38" x14ac:dyDescent="0.25">
      <c r="AK1117" s="101">
        <v>0.63972222211305052</v>
      </c>
      <c r="AL1117" s="101">
        <v>5.7102777778054588</v>
      </c>
    </row>
    <row r="1118" spans="37:38" x14ac:dyDescent="0.25">
      <c r="AK1118" s="101">
        <v>0.96777777769602835</v>
      </c>
      <c r="AL1118" s="101">
        <v>5.3822222222224809</v>
      </c>
    </row>
    <row r="1119" spans="37:38" x14ac:dyDescent="0.25">
      <c r="AK1119" s="101">
        <v>0.9819444443564862</v>
      </c>
      <c r="AL1119" s="101">
        <v>5.3680555555620231</v>
      </c>
    </row>
    <row r="1120" spans="37:38" x14ac:dyDescent="0.25">
      <c r="AK1120" s="101">
        <v>1.0038888888666406</v>
      </c>
      <c r="AL1120" s="101">
        <v>5.3461111110518686</v>
      </c>
    </row>
    <row r="1121" spans="37:38" x14ac:dyDescent="0.25">
      <c r="AK1121" s="101">
        <v>1.0177777776843868</v>
      </c>
      <c r="AL1121" s="101">
        <v>5.3322222222341225</v>
      </c>
    </row>
    <row r="1122" spans="37:38" x14ac:dyDescent="0.25">
      <c r="AK1122" s="101">
        <v>1.0413888889015652</v>
      </c>
      <c r="AL1122" s="101">
        <v>5.3086111110169441</v>
      </c>
    </row>
    <row r="1123" spans="37:38" x14ac:dyDescent="0.25">
      <c r="AK1123" s="101">
        <v>1.0563888889155351</v>
      </c>
      <c r="AL1123" s="101">
        <v>5.2936111110029742</v>
      </c>
    </row>
    <row r="1124" spans="37:38" x14ac:dyDescent="0.25">
      <c r="AK1124" s="101">
        <v>1.1338888888712972</v>
      </c>
      <c r="AL1124" s="101">
        <v>5.216111111047212</v>
      </c>
    </row>
    <row r="1125" spans="37:38" x14ac:dyDescent="0.25">
      <c r="AK1125" s="101">
        <v>1.1361111110891216</v>
      </c>
      <c r="AL1125" s="101">
        <v>5.2138888888293877</v>
      </c>
    </row>
    <row r="1126" spans="37:38" x14ac:dyDescent="0.25">
      <c r="AK1126" s="101">
        <v>1.4491666666581295</v>
      </c>
      <c r="AL1126" s="101">
        <v>4.9008333332603797</v>
      </c>
    </row>
    <row r="1127" spans="37:38" x14ac:dyDescent="0.25">
      <c r="AK1127" s="101">
        <v>1.6669444443541579</v>
      </c>
      <c r="AL1127" s="101">
        <v>4.6830555555643514</v>
      </c>
    </row>
    <row r="1128" spans="37:38" x14ac:dyDescent="0.25">
      <c r="AK1128" s="101">
        <v>2.0758333333069459</v>
      </c>
      <c r="AL1128" s="101">
        <v>4.2741666666115634</v>
      </c>
    </row>
    <row r="1129" spans="37:38" x14ac:dyDescent="0.25">
      <c r="AK1129" s="101">
        <v>2.4941666666418314</v>
      </c>
      <c r="AL1129" s="101">
        <v>3.8558333332766779</v>
      </c>
    </row>
    <row r="1130" spans="37:38" x14ac:dyDescent="0.25">
      <c r="AK1130" s="101">
        <v>3.0666666667093523</v>
      </c>
      <c r="AL1130" s="101">
        <v>3.283333333209157</v>
      </c>
    </row>
    <row r="1131" spans="37:38" x14ac:dyDescent="0.25">
      <c r="AK1131" s="101">
        <v>3.1619444444077089</v>
      </c>
      <c r="AL1131" s="101">
        <v>3.1880555555108003</v>
      </c>
    </row>
    <row r="1132" spans="37:38" x14ac:dyDescent="0.25">
      <c r="AK1132" s="101">
        <v>3.6577777776983567</v>
      </c>
      <c r="AL1132" s="101">
        <v>2.6922222222201526</v>
      </c>
    </row>
    <row r="1133" spans="37:38" x14ac:dyDescent="0.25">
      <c r="AK1133" s="101">
        <v>3.9788888887851499</v>
      </c>
      <c r="AL1133" s="101">
        <v>2.3711111111333594</v>
      </c>
    </row>
    <row r="1134" spans="37:38" x14ac:dyDescent="0.25">
      <c r="AK1134" s="101">
        <v>4.6302777776727453</v>
      </c>
      <c r="AL1134" s="101">
        <v>1.719722222245764</v>
      </c>
    </row>
    <row r="1135" spans="37:38" x14ac:dyDescent="0.25">
      <c r="AK1135" s="101">
        <v>4.9758333333302289</v>
      </c>
      <c r="AL1135" s="101">
        <v>1.3741666665882803</v>
      </c>
    </row>
    <row r="1136" spans="37:38" x14ac:dyDescent="0.25">
      <c r="AK1136" s="101">
        <v>5.1222222222131677</v>
      </c>
      <c r="AL1136" s="101">
        <v>1.2277777777053416</v>
      </c>
    </row>
    <row r="1137" spans="37:38" x14ac:dyDescent="0.25">
      <c r="AK1137" s="101">
        <v>5.1388888887595385</v>
      </c>
      <c r="AL1137" s="101">
        <v>1.2111111111589707</v>
      </c>
    </row>
    <row r="1138" spans="37:38" x14ac:dyDescent="0.25">
      <c r="AK1138" s="101">
        <v>5.4444444443215616</v>
      </c>
      <c r="AL1138" s="101">
        <v>0.90555555559694767</v>
      </c>
    </row>
    <row r="1139" spans="37:38" x14ac:dyDescent="0.25">
      <c r="AK1139" s="101">
        <v>5.4486111110891216</v>
      </c>
      <c r="AL1139" s="101">
        <v>0.90138888882938772</v>
      </c>
    </row>
    <row r="1140" spans="37:38" x14ac:dyDescent="0.25">
      <c r="AK1140" s="101">
        <v>6.002499999885913</v>
      </c>
      <c r="AL1140" s="101">
        <v>0.34750000003259629</v>
      </c>
    </row>
    <row r="1141" spans="37:38" x14ac:dyDescent="0.25">
      <c r="AK1141" s="101">
        <v>5.9461111110867932</v>
      </c>
      <c r="AL1141" s="101">
        <v>0.27944444445893168</v>
      </c>
    </row>
    <row r="1142" spans="37:38" x14ac:dyDescent="0.25">
      <c r="AK1142" s="101">
        <v>5.5519444443052635</v>
      </c>
      <c r="AL1142" s="101">
        <v>0.1147222223225981</v>
      </c>
    </row>
    <row r="1143" spans="37:38" x14ac:dyDescent="0.25">
      <c r="AK1143" s="101">
        <v>5.129444444377441</v>
      </c>
      <c r="AL1143" s="101">
        <v>0.5372222222504206</v>
      </c>
    </row>
    <row r="1144" spans="37:38" x14ac:dyDescent="0.25">
      <c r="AK1144" s="101">
        <v>4.5799999998416752</v>
      </c>
      <c r="AL1144" s="101">
        <v>1.0866666667861864</v>
      </c>
    </row>
    <row r="1145" spans="37:38" x14ac:dyDescent="0.25">
      <c r="AK1145" s="101">
        <v>4.4072222221875563</v>
      </c>
      <c r="AL1145" s="101">
        <v>1.2594444444403052</v>
      </c>
    </row>
    <row r="1146" spans="37:38" x14ac:dyDescent="0.25">
      <c r="AK1146" s="101">
        <v>3.533611110993661</v>
      </c>
      <c r="AL1146" s="101">
        <v>2.1330555556342006</v>
      </c>
    </row>
    <row r="1147" spans="37:38" x14ac:dyDescent="0.25">
      <c r="AK1147" s="101">
        <v>3.4536111109773628</v>
      </c>
      <c r="AL1147" s="101">
        <v>2.2130555556504987</v>
      </c>
    </row>
    <row r="1148" spans="37:38" x14ac:dyDescent="0.25">
      <c r="AK1148" s="101">
        <v>1.0399999998626299</v>
      </c>
      <c r="AL1148" s="101">
        <v>4.6266666667652316</v>
      </c>
    </row>
    <row r="1149" spans="37:38" x14ac:dyDescent="0.25">
      <c r="AK1149" s="101">
        <v>0.53861111111473292</v>
      </c>
      <c r="AL1149" s="101">
        <v>5.1280555555131286</v>
      </c>
    </row>
    <row r="1150" spans="37:38" x14ac:dyDescent="0.25">
      <c r="AK1150" s="101">
        <v>0.52722222218289971</v>
      </c>
      <c r="AL1150" s="101">
        <v>5.1394444444449618</v>
      </c>
    </row>
    <row r="1151" spans="37:38" x14ac:dyDescent="0.25">
      <c r="AK1151" s="101">
        <v>0.47833333321614191</v>
      </c>
      <c r="AL1151" s="101">
        <v>5.1883333334117197</v>
      </c>
    </row>
    <row r="1152" spans="37:38" x14ac:dyDescent="0.25">
      <c r="AK1152" s="101">
        <v>0.42222222208511084</v>
      </c>
      <c r="AL1152" s="101">
        <v>5.2444444445427507</v>
      </c>
    </row>
    <row r="1153" spans="37:38" x14ac:dyDescent="0.25">
      <c r="AK1153" s="101">
        <v>1.2777777621522546E-2</v>
      </c>
      <c r="AL1153" s="101">
        <v>5.653888889006339</v>
      </c>
    </row>
    <row r="1154" spans="37:38" x14ac:dyDescent="0.25">
      <c r="AK1154" s="101">
        <v>0.51888888899702579</v>
      </c>
      <c r="AL1154" s="101">
        <v>6.1855555556248873</v>
      </c>
    </row>
    <row r="1155" spans="37:38" x14ac:dyDescent="0.25">
      <c r="AK1155" s="101">
        <v>0.65388888894813135</v>
      </c>
      <c r="AL1155" s="101">
        <v>6.3205555555759929</v>
      </c>
    </row>
    <row r="1156" spans="37:38" x14ac:dyDescent="0.25">
      <c r="AK1156" s="101">
        <v>1.1627777778776363</v>
      </c>
      <c r="AL1156" s="101">
        <v>5.8538888887851499</v>
      </c>
    </row>
    <row r="1157" spans="37:38" x14ac:dyDescent="0.25">
      <c r="AK1157" s="101">
        <v>1.5352777778171003</v>
      </c>
      <c r="AL1157" s="101">
        <v>5.4813888888456859</v>
      </c>
    </row>
    <row r="1158" spans="37:38" x14ac:dyDescent="0.25">
      <c r="AK1158" s="101">
        <v>1.594166666676756</v>
      </c>
      <c r="AL1158" s="101">
        <v>5.4224999999860302</v>
      </c>
    </row>
    <row r="1159" spans="37:38" x14ac:dyDescent="0.25">
      <c r="AK1159" s="101">
        <v>2.4577777778031304</v>
      </c>
      <c r="AL1159" s="101">
        <v>4.5588888888596557</v>
      </c>
    </row>
    <row r="1160" spans="37:38" x14ac:dyDescent="0.25">
      <c r="AK1160" s="101">
        <v>2.4775000000954606</v>
      </c>
      <c r="AL1160" s="101">
        <v>4.5391666665673256</v>
      </c>
    </row>
    <row r="1161" spans="37:38" x14ac:dyDescent="0.25">
      <c r="AK1161" s="101">
        <v>2.5713888889295049</v>
      </c>
      <c r="AL1161" s="101">
        <v>4.4452777777332813</v>
      </c>
    </row>
    <row r="1162" spans="37:38" x14ac:dyDescent="0.25">
      <c r="AK1162" s="101">
        <v>2.5763888890505768</v>
      </c>
      <c r="AL1162" s="101">
        <v>4.4402777776122093</v>
      </c>
    </row>
    <row r="1163" spans="37:38" x14ac:dyDescent="0.25">
      <c r="AK1163" s="101">
        <v>2.5800000001327135</v>
      </c>
      <c r="AL1163" s="101">
        <v>4.4366666665300727</v>
      </c>
    </row>
    <row r="1164" spans="37:38" x14ac:dyDescent="0.25">
      <c r="AK1164" s="101">
        <v>2.6147222222643904</v>
      </c>
      <c r="AL1164" s="101">
        <v>4.4019444443983957</v>
      </c>
    </row>
    <row r="1165" spans="37:38" x14ac:dyDescent="0.25">
      <c r="AK1165" s="101">
        <v>3.5663888889248483</v>
      </c>
      <c r="AL1165" s="101">
        <v>3.4502777777379379</v>
      </c>
    </row>
    <row r="1166" spans="37:38" x14ac:dyDescent="0.25">
      <c r="AK1166" s="101">
        <v>3.6475000001373701</v>
      </c>
      <c r="AL1166" s="101">
        <v>3.3691666665254161</v>
      </c>
    </row>
    <row r="1167" spans="37:38" x14ac:dyDescent="0.25">
      <c r="AK1167" s="101">
        <v>5.063333333353512</v>
      </c>
      <c r="AL1167" s="101">
        <v>1.9533333333092742</v>
      </c>
    </row>
    <row r="1168" spans="37:38" x14ac:dyDescent="0.25">
      <c r="AK1168" s="101">
        <v>5.1316666667698883</v>
      </c>
      <c r="AL1168" s="101">
        <v>1.8849999998928979</v>
      </c>
    </row>
    <row r="1169" spans="37:38" x14ac:dyDescent="0.25">
      <c r="AK1169" s="101">
        <v>5.4411111112567596</v>
      </c>
      <c r="AL1169" s="101">
        <v>1.5755555554060265</v>
      </c>
    </row>
    <row r="1170" spans="37:38" x14ac:dyDescent="0.25">
      <c r="AK1170" s="101">
        <v>5.6288888889248483</v>
      </c>
      <c r="AL1170" s="101">
        <v>1.3877777777379379</v>
      </c>
    </row>
    <row r="1171" spans="37:38" x14ac:dyDescent="0.25">
      <c r="AK1171" s="101">
        <v>6.3933333332533948</v>
      </c>
      <c r="AL1171" s="101">
        <v>0.49333333323011175</v>
      </c>
    </row>
    <row r="1172" spans="37:38" x14ac:dyDescent="0.25">
      <c r="AK1172" s="101">
        <v>6.3458333333255723</v>
      </c>
      <c r="AL1172" s="101">
        <v>0.44583333330228925</v>
      </c>
    </row>
    <row r="1173" spans="37:38" x14ac:dyDescent="0.25">
      <c r="AK1173" s="101">
        <v>5.3836111110867932</v>
      </c>
      <c r="AL1173" s="101">
        <v>0.51638888893648982</v>
      </c>
    </row>
    <row r="1174" spans="37:38" x14ac:dyDescent="0.25">
      <c r="AK1174" s="101">
        <v>5.3366666666697711</v>
      </c>
      <c r="AL1174" s="101">
        <v>0.56333333335351199</v>
      </c>
    </row>
    <row r="1175" spans="37:38" x14ac:dyDescent="0.25">
      <c r="AK1175" s="101">
        <v>3.7708333333139308</v>
      </c>
      <c r="AL1175" s="101">
        <v>2.1291666667093523</v>
      </c>
    </row>
    <row r="1176" spans="37:38" x14ac:dyDescent="0.25">
      <c r="AK1176" s="101">
        <v>3.2522222221596166</v>
      </c>
      <c r="AL1176" s="101">
        <v>2.6477777778636664</v>
      </c>
    </row>
    <row r="1177" spans="37:38" x14ac:dyDescent="0.25">
      <c r="AK1177" s="101">
        <v>2.8555555554921739</v>
      </c>
      <c r="AL1177" s="101">
        <v>3.0444444445311092</v>
      </c>
    </row>
    <row r="1178" spans="37:38" x14ac:dyDescent="0.25">
      <c r="AK1178" s="101">
        <v>2.4627777777495794</v>
      </c>
      <c r="AL1178" s="101">
        <v>3.4372222222737037</v>
      </c>
    </row>
    <row r="1179" spans="37:38" x14ac:dyDescent="0.25">
      <c r="AK1179" s="101">
        <v>0.92638888891087845</v>
      </c>
      <c r="AL1179" s="101">
        <v>4.9736111111124046</v>
      </c>
    </row>
    <row r="1180" spans="37:38" x14ac:dyDescent="0.25">
      <c r="AK1180" s="101">
        <v>0.9108333332114853</v>
      </c>
      <c r="AL1180" s="101">
        <v>4.9891666668117978</v>
      </c>
    </row>
    <row r="1181" spans="37:38" x14ac:dyDescent="0.25">
      <c r="AK1181" s="101">
        <v>0.31861111102625728</v>
      </c>
      <c r="AL1181" s="101">
        <v>5.5813888889970258</v>
      </c>
    </row>
    <row r="1182" spans="37:38" x14ac:dyDescent="0.25">
      <c r="AK1182" s="101">
        <v>5.8888889034278691E-2</v>
      </c>
      <c r="AL1182" s="101">
        <v>5.9588888890575618</v>
      </c>
    </row>
    <row r="1183" spans="37:38" x14ac:dyDescent="0.25">
      <c r="AK1183" s="101">
        <v>0.20750000013504177</v>
      </c>
      <c r="AL1183" s="101">
        <v>5.909166666562669</v>
      </c>
    </row>
    <row r="1184" spans="37:38" x14ac:dyDescent="0.25">
      <c r="AK1184" s="101">
        <v>0.23166666668839753</v>
      </c>
      <c r="AL1184" s="101">
        <v>5.8850000000093132</v>
      </c>
    </row>
    <row r="1185" spans="37:38" x14ac:dyDescent="0.25">
      <c r="AK1185" s="101">
        <v>0.531111111107748</v>
      </c>
      <c r="AL1185" s="101">
        <v>5.5855555555899628</v>
      </c>
    </row>
    <row r="1186" spans="37:38" x14ac:dyDescent="0.25">
      <c r="AK1186" s="101">
        <v>0.71000000007916242</v>
      </c>
      <c r="AL1186" s="101">
        <v>5.4066666666185483</v>
      </c>
    </row>
    <row r="1187" spans="37:38" x14ac:dyDescent="0.25">
      <c r="AK1187" s="101">
        <v>1.1316666666534729</v>
      </c>
      <c r="AL1187" s="101">
        <v>4.9850000000442378</v>
      </c>
    </row>
    <row r="1188" spans="37:38" x14ac:dyDescent="0.25">
      <c r="AK1188" s="101">
        <v>1.6630555556039326</v>
      </c>
      <c r="AL1188" s="101">
        <v>4.4536111110937782</v>
      </c>
    </row>
    <row r="1189" spans="37:38" x14ac:dyDescent="0.25">
      <c r="AK1189" s="101">
        <v>1.6694444445893168</v>
      </c>
      <c r="AL1189" s="101">
        <v>4.4472222221083939</v>
      </c>
    </row>
    <row r="1190" spans="37:38" x14ac:dyDescent="0.25">
      <c r="AK1190" s="101">
        <v>1.6997222222853452</v>
      </c>
      <c r="AL1190" s="101">
        <v>4.4169444444123656</v>
      </c>
    </row>
    <row r="1191" spans="37:38" x14ac:dyDescent="0.25">
      <c r="AK1191" s="101">
        <v>1.7250000000349246</v>
      </c>
      <c r="AL1191" s="101">
        <v>4.3916666666627862</v>
      </c>
    </row>
    <row r="1192" spans="37:38" x14ac:dyDescent="0.25">
      <c r="AK1192" s="101">
        <v>2.0505555555573665</v>
      </c>
      <c r="AL1192" s="101">
        <v>4.0661111111403443</v>
      </c>
    </row>
    <row r="1193" spans="37:38" x14ac:dyDescent="0.25">
      <c r="AK1193" s="101">
        <v>2.1844444444868714</v>
      </c>
      <c r="AL1193" s="101">
        <v>3.9322222222108394</v>
      </c>
    </row>
    <row r="1194" spans="37:38" x14ac:dyDescent="0.25">
      <c r="AK1194" s="101">
        <v>2.3811111112008803</v>
      </c>
      <c r="AL1194" s="101">
        <v>3.7355555554968305</v>
      </c>
    </row>
    <row r="1195" spans="37:38" x14ac:dyDescent="0.25">
      <c r="AK1195" s="101">
        <v>2.6155555556179024</v>
      </c>
      <c r="AL1195" s="101">
        <v>3.5011111110798083</v>
      </c>
    </row>
    <row r="1196" spans="37:38" x14ac:dyDescent="0.25">
      <c r="AK1196" s="101">
        <v>3.0411111111170612</v>
      </c>
      <c r="AL1196" s="101">
        <v>3.0755555555806495</v>
      </c>
    </row>
    <row r="1197" spans="37:38" x14ac:dyDescent="0.25">
      <c r="AK1197" s="101">
        <v>3.0502777778310701</v>
      </c>
      <c r="AL1197" s="101">
        <v>3.0663888888666406</v>
      </c>
    </row>
    <row r="1198" spans="37:38" x14ac:dyDescent="0.25">
      <c r="AK1198" s="101">
        <v>3.0525000000488944</v>
      </c>
      <c r="AL1198" s="101">
        <v>3.0641666666488163</v>
      </c>
    </row>
    <row r="1199" spans="37:38" x14ac:dyDescent="0.25">
      <c r="AK1199" s="101">
        <v>3.217222222359851</v>
      </c>
      <c r="AL1199" s="101">
        <v>2.8994444443378597</v>
      </c>
    </row>
    <row r="1200" spans="37:38" x14ac:dyDescent="0.25">
      <c r="AK1200" s="101">
        <v>4.0877777778077871</v>
      </c>
      <c r="AL1200" s="101">
        <v>2.0288888888899237</v>
      </c>
    </row>
    <row r="1201" spans="37:38" x14ac:dyDescent="0.25">
      <c r="AK1201" s="101">
        <v>5.0766666666604578</v>
      </c>
      <c r="AL1201" s="101">
        <v>1.0400000000372529</v>
      </c>
    </row>
    <row r="1202" spans="37:38" x14ac:dyDescent="0.25">
      <c r="AK1202" s="101">
        <v>5.1733333333977498</v>
      </c>
      <c r="AL1202" s="101">
        <v>0.94333333329996094</v>
      </c>
    </row>
    <row r="1203" spans="37:38" x14ac:dyDescent="0.25">
      <c r="AK1203" s="101">
        <v>5.1744444444193505</v>
      </c>
      <c r="AL1203" s="101">
        <v>0.94222222227836028</v>
      </c>
    </row>
    <row r="1204" spans="37:38" x14ac:dyDescent="0.25">
      <c r="AK1204" s="101">
        <v>5.2924999999813735</v>
      </c>
      <c r="AL1204" s="101">
        <v>0.8241666667163372</v>
      </c>
    </row>
    <row r="1205" spans="37:38" x14ac:dyDescent="0.25">
      <c r="AK1205" s="101">
        <v>5.5127777779125609</v>
      </c>
      <c r="AL1205" s="101">
        <v>0.6038888887851499</v>
      </c>
    </row>
    <row r="1206" spans="37:38" x14ac:dyDescent="0.25">
      <c r="AK1206" s="101">
        <v>5.7405555556761101</v>
      </c>
      <c r="AL1206" s="101">
        <v>0.37611111102160066</v>
      </c>
    </row>
    <row r="1207" spans="37:38" x14ac:dyDescent="0.25">
      <c r="AK1207" s="101">
        <v>5.8566666666883975</v>
      </c>
      <c r="AL1207" s="101">
        <v>8.9999999909196049E-2</v>
      </c>
    </row>
    <row r="1208" spans="37:38" x14ac:dyDescent="0.25">
      <c r="AK1208" s="101">
        <v>5.8336111111566424</v>
      </c>
      <c r="AL1208" s="101">
        <v>6.6944444377440959E-2</v>
      </c>
    </row>
    <row r="1209" spans="37:38" x14ac:dyDescent="0.25">
      <c r="AK1209" s="101">
        <v>5.8238888889318332</v>
      </c>
      <c r="AL1209" s="101">
        <v>5.722222215263173E-2</v>
      </c>
    </row>
    <row r="1210" spans="37:38" x14ac:dyDescent="0.25">
      <c r="AK1210" s="101">
        <v>5.7694444445078261</v>
      </c>
      <c r="AL1210" s="101">
        <v>2.7777777286246419E-3</v>
      </c>
    </row>
    <row r="1211" spans="37:38" x14ac:dyDescent="0.25">
      <c r="AK1211" s="101">
        <v>5.3658333333441988</v>
      </c>
      <c r="AL1211" s="101">
        <v>0.40083333343500271</v>
      </c>
    </row>
    <row r="1212" spans="37:38" x14ac:dyDescent="0.25">
      <c r="AK1212" s="101">
        <v>5.2297222223714925</v>
      </c>
      <c r="AL1212" s="101">
        <v>0.53694444440770894</v>
      </c>
    </row>
    <row r="1213" spans="37:38" x14ac:dyDescent="0.25">
      <c r="AK1213" s="101">
        <v>5.1513888888875954</v>
      </c>
      <c r="AL1213" s="101">
        <v>0.61527777789160609</v>
      </c>
    </row>
    <row r="1214" spans="37:38" x14ac:dyDescent="0.25">
      <c r="AK1214" s="101">
        <v>4.7538888890412636</v>
      </c>
      <c r="AL1214" s="101">
        <v>1.0127777777379379</v>
      </c>
    </row>
    <row r="1215" spans="37:38" x14ac:dyDescent="0.25">
      <c r="AK1215" s="101">
        <v>4.656111111282371</v>
      </c>
      <c r="AL1215" s="101">
        <v>1.1105555554968305</v>
      </c>
    </row>
    <row r="1216" spans="37:38" x14ac:dyDescent="0.25">
      <c r="AK1216" s="101">
        <v>4.3527777779381722</v>
      </c>
      <c r="AL1216" s="101">
        <v>1.4138888888410293</v>
      </c>
    </row>
    <row r="1217" spans="37:38" x14ac:dyDescent="0.25">
      <c r="AK1217" s="101">
        <v>3.7586111112032086</v>
      </c>
      <c r="AL1217" s="101">
        <v>2.0080555555759929</v>
      </c>
    </row>
    <row r="1218" spans="37:38" x14ac:dyDescent="0.25">
      <c r="AK1218" s="101">
        <v>3.3800000001210719</v>
      </c>
      <c r="AL1218" s="101">
        <v>2.3866666666581295</v>
      </c>
    </row>
    <row r="1219" spans="37:38" x14ac:dyDescent="0.25">
      <c r="AK1219" s="101">
        <v>3.2883333335048519</v>
      </c>
      <c r="AL1219" s="101">
        <v>2.4783333332743496</v>
      </c>
    </row>
    <row r="1220" spans="37:38" x14ac:dyDescent="0.25">
      <c r="AK1220" s="101">
        <v>3.156111111282371</v>
      </c>
      <c r="AL1220" s="101">
        <v>2.6105555554968305</v>
      </c>
    </row>
    <row r="1221" spans="37:38" x14ac:dyDescent="0.25">
      <c r="AK1221" s="101">
        <v>2.7691666666651145</v>
      </c>
      <c r="AL1221" s="101">
        <v>2.997500000114087</v>
      </c>
    </row>
    <row r="1222" spans="37:38" x14ac:dyDescent="0.25">
      <c r="AK1222" s="101">
        <v>1.686666666821111</v>
      </c>
      <c r="AL1222" s="101">
        <v>4.0799999999580905</v>
      </c>
    </row>
    <row r="1223" spans="37:38" x14ac:dyDescent="0.25">
      <c r="AK1223" s="101">
        <v>1.1972222223412246</v>
      </c>
      <c r="AL1223" s="101">
        <v>4.5694444444379769</v>
      </c>
    </row>
    <row r="1224" spans="37:38" x14ac:dyDescent="0.25">
      <c r="AK1224" s="101">
        <v>1.1897222223342396</v>
      </c>
      <c r="AL1224" s="101">
        <v>4.5769444444449618</v>
      </c>
    </row>
    <row r="1225" spans="37:38" x14ac:dyDescent="0.25">
      <c r="AK1225" s="101">
        <v>0.86972222226904705</v>
      </c>
      <c r="AL1225" s="101">
        <v>4.8969444445101544</v>
      </c>
    </row>
    <row r="1226" spans="37:38" x14ac:dyDescent="0.25">
      <c r="AK1226" s="101">
        <v>0.6833333334652707</v>
      </c>
      <c r="AL1226" s="101">
        <v>5.0833333333139308</v>
      </c>
    </row>
    <row r="1227" spans="37:38" x14ac:dyDescent="0.25">
      <c r="AK1227" s="101">
        <v>0.27222222229465842</v>
      </c>
      <c r="AL1227" s="101">
        <v>5.4944444444845431</v>
      </c>
    </row>
    <row r="1228" spans="37:38" x14ac:dyDescent="0.25">
      <c r="AK1228" s="101">
        <v>0.29444444429827854</v>
      </c>
      <c r="AL1228" s="101">
        <v>6.06111111107748</v>
      </c>
    </row>
    <row r="1229" spans="37:38" x14ac:dyDescent="0.25">
      <c r="AK1229" s="101">
        <v>2.2988888887921348</v>
      </c>
      <c r="AL1229" s="101">
        <v>4.7677777778590098</v>
      </c>
    </row>
    <row r="1230" spans="37:38" x14ac:dyDescent="0.25">
      <c r="AK1230" s="101">
        <v>4.2391666666371748</v>
      </c>
      <c r="AL1230" s="101">
        <v>2.8275000000139698</v>
      </c>
    </row>
    <row r="1231" spans="37:38" x14ac:dyDescent="0.25">
      <c r="AK1231" s="101">
        <v>5.1527777777519077</v>
      </c>
      <c r="AL1231" s="101">
        <v>1.9138888888992369</v>
      </c>
    </row>
    <row r="1232" spans="37:38" x14ac:dyDescent="0.25">
      <c r="AK1232" s="101">
        <v>5.7777777776937</v>
      </c>
      <c r="AL1232" s="101">
        <v>1.2888888889574446</v>
      </c>
    </row>
    <row r="1233" spans="37:38" x14ac:dyDescent="0.25">
      <c r="AK1233" s="101">
        <v>5.9763888887828216</v>
      </c>
      <c r="AL1233" s="101">
        <v>0.25694444443797693</v>
      </c>
    </row>
    <row r="1234" spans="37:38" x14ac:dyDescent="0.25">
      <c r="AK1234" s="101">
        <v>5.6330555555177853</v>
      </c>
      <c r="AL1234" s="101">
        <v>0.60027777770301327</v>
      </c>
    </row>
    <row r="1235" spans="37:38" x14ac:dyDescent="0.25">
      <c r="AK1235" s="101">
        <v>4.6055555554339662</v>
      </c>
      <c r="AL1235" s="101">
        <v>1.6277777777868323</v>
      </c>
    </row>
    <row r="1236" spans="37:38" x14ac:dyDescent="0.25">
      <c r="AK1236" s="101">
        <v>3.1791666666395031</v>
      </c>
      <c r="AL1236" s="101">
        <v>3.0541666665812954</v>
      </c>
    </row>
    <row r="1237" spans="37:38" x14ac:dyDescent="0.25">
      <c r="AK1237" s="101">
        <v>3.1666666734963655E-2</v>
      </c>
      <c r="AL1237" s="101">
        <v>5.8850000000093132</v>
      </c>
    </row>
    <row r="1238" spans="37:38" x14ac:dyDescent="0.25">
      <c r="AK1238" s="101">
        <v>1.3177777777891606</v>
      </c>
      <c r="AL1238" s="101">
        <v>4.5988888889551163</v>
      </c>
    </row>
    <row r="1239" spans="37:38" x14ac:dyDescent="0.25">
      <c r="AK1239" s="101">
        <v>1.3852777778520249</v>
      </c>
      <c r="AL1239" s="101">
        <v>4.531388888892252</v>
      </c>
    </row>
    <row r="1240" spans="37:38" x14ac:dyDescent="0.25">
      <c r="AK1240" s="101">
        <v>1.8508333334466442</v>
      </c>
      <c r="AL1240" s="101">
        <v>4.0658333332976326</v>
      </c>
    </row>
    <row r="1241" spans="37:38" x14ac:dyDescent="0.25">
      <c r="AK1241" s="101">
        <v>1.8991666667279787</v>
      </c>
      <c r="AL1241" s="101">
        <v>4.0175000000162981</v>
      </c>
    </row>
    <row r="1242" spans="37:38" x14ac:dyDescent="0.25">
      <c r="AK1242" s="101">
        <v>2.529166666790843</v>
      </c>
      <c r="AL1242" s="101">
        <v>3.3874999999534339</v>
      </c>
    </row>
    <row r="1243" spans="37:38" x14ac:dyDescent="0.25">
      <c r="AK1243" s="101">
        <v>3.4694444445194677</v>
      </c>
      <c r="AL1243" s="101">
        <v>2.4472222222248092</v>
      </c>
    </row>
    <row r="1244" spans="37:38" x14ac:dyDescent="0.25">
      <c r="AK1244" s="101">
        <v>3.4736111111124046</v>
      </c>
      <c r="AL1244" s="101">
        <v>2.4430555556318723</v>
      </c>
    </row>
    <row r="1245" spans="37:38" x14ac:dyDescent="0.25">
      <c r="AK1245" s="101">
        <v>3.4952777777798474</v>
      </c>
      <c r="AL1245" s="101">
        <v>2.4213888889644295</v>
      </c>
    </row>
    <row r="1246" spans="37:38" x14ac:dyDescent="0.25">
      <c r="AK1246" s="101">
        <v>3.5169444444472902</v>
      </c>
      <c r="AL1246" s="101">
        <v>2.3997222222969867</v>
      </c>
    </row>
    <row r="1247" spans="37:38" x14ac:dyDescent="0.25">
      <c r="AK1247" s="101">
        <v>3.5447222222574055</v>
      </c>
      <c r="AL1247" s="101">
        <v>2.3719444444868714</v>
      </c>
    </row>
    <row r="1248" spans="37:38" x14ac:dyDescent="0.25">
      <c r="AK1248" s="101">
        <v>5.464722222299315</v>
      </c>
      <c r="AL1248" s="101">
        <v>0.45194444444496185</v>
      </c>
    </row>
    <row r="1249" spans="37:38" x14ac:dyDescent="0.25">
      <c r="AK1249" s="101">
        <v>5.8886111110914499</v>
      </c>
      <c r="AL1249" s="101">
        <v>2.8055555652827024E-2</v>
      </c>
    </row>
    <row r="1250" spans="37:38" x14ac:dyDescent="0.25">
      <c r="AK1250" s="101">
        <v>5.93888888892252</v>
      </c>
      <c r="AL1250" s="101">
        <v>9.4444444344844669E-2</v>
      </c>
    </row>
    <row r="1251" spans="37:38" x14ac:dyDescent="0.25">
      <c r="AK1251" s="101">
        <v>5.6188888888573274</v>
      </c>
      <c r="AL1251" s="101">
        <v>0.41444444441003725</v>
      </c>
    </row>
    <row r="1252" spans="37:38" x14ac:dyDescent="0.25">
      <c r="AK1252" s="101">
        <v>5.1297222222201526</v>
      </c>
      <c r="AL1252" s="101">
        <v>0.90361111104721203</v>
      </c>
    </row>
    <row r="1253" spans="37:38" x14ac:dyDescent="0.25">
      <c r="AK1253" s="101">
        <v>5.0386111111147329</v>
      </c>
      <c r="AL1253" s="101">
        <v>0.99472222215263173</v>
      </c>
    </row>
    <row r="1254" spans="37:38" x14ac:dyDescent="0.25">
      <c r="AK1254" s="101">
        <v>4.970000000030268</v>
      </c>
      <c r="AL1254" s="101">
        <v>1.0633333332370967</v>
      </c>
    </row>
    <row r="1255" spans="37:38" x14ac:dyDescent="0.25">
      <c r="AK1255" s="101">
        <v>4.4747222222504206</v>
      </c>
      <c r="AL1255" s="101">
        <v>1.5586111110169441</v>
      </c>
    </row>
    <row r="1256" spans="37:38" x14ac:dyDescent="0.25">
      <c r="AK1256" s="101">
        <v>4.4386111110798083</v>
      </c>
      <c r="AL1256" s="101">
        <v>1.5947222221875563</v>
      </c>
    </row>
    <row r="1257" spans="37:38" x14ac:dyDescent="0.25">
      <c r="AK1257" s="101">
        <v>4.0236111111589707</v>
      </c>
      <c r="AL1257" s="101">
        <v>2.0097222221083939</v>
      </c>
    </row>
    <row r="1258" spans="37:38" x14ac:dyDescent="0.25">
      <c r="AK1258" s="101">
        <v>2.560555555508472</v>
      </c>
      <c r="AL1258" s="101">
        <v>3.4727777777588926</v>
      </c>
    </row>
    <row r="1259" spans="37:38" x14ac:dyDescent="0.25">
      <c r="AK1259" s="101">
        <v>2.3852777777938172</v>
      </c>
      <c r="AL1259" s="101">
        <v>3.6480555554735474</v>
      </c>
    </row>
    <row r="1260" spans="37:38" x14ac:dyDescent="0.25">
      <c r="AK1260" s="101">
        <v>2.0324999999720603</v>
      </c>
      <c r="AL1260" s="101">
        <v>4.0008333332953043</v>
      </c>
    </row>
    <row r="1261" spans="37:38" x14ac:dyDescent="0.25">
      <c r="AK1261" s="101">
        <v>1.9838888888480142</v>
      </c>
      <c r="AL1261" s="101">
        <v>4.0494444444193505</v>
      </c>
    </row>
    <row r="1262" spans="37:38" x14ac:dyDescent="0.25">
      <c r="AK1262" s="101">
        <v>1.9002777777495794</v>
      </c>
      <c r="AL1262" s="101">
        <v>4.1330555555177853</v>
      </c>
    </row>
    <row r="1263" spans="37:38" x14ac:dyDescent="0.25">
      <c r="AK1263" s="101">
        <v>1.5883333333767951</v>
      </c>
      <c r="AL1263" s="101">
        <v>4.4449999998905696</v>
      </c>
    </row>
    <row r="1264" spans="37:38" x14ac:dyDescent="0.25">
      <c r="AK1264" s="101">
        <v>1.440555555454921</v>
      </c>
      <c r="AL1264" s="101">
        <v>4.5927777778124437</v>
      </c>
    </row>
    <row r="1265" spans="37:38" x14ac:dyDescent="0.25">
      <c r="AK1265" s="101">
        <v>0.96194444439606741</v>
      </c>
      <c r="AL1265" s="101">
        <v>5.0713888888712972</v>
      </c>
    </row>
    <row r="1266" spans="37:38" x14ac:dyDescent="0.25">
      <c r="AK1266" s="101">
        <v>2.4547222222317941</v>
      </c>
      <c r="AL1266" s="101">
        <v>4.5952777778729796</v>
      </c>
    </row>
    <row r="1267" spans="37:38" x14ac:dyDescent="0.25">
      <c r="AK1267" s="101">
        <v>2.4574999999604188</v>
      </c>
      <c r="AL1267" s="101">
        <v>4.592500000144355</v>
      </c>
    </row>
    <row r="1268" spans="37:38" x14ac:dyDescent="0.25">
      <c r="AK1268" s="101">
        <v>2.8947222222341225</v>
      </c>
      <c r="AL1268" s="101">
        <v>4.1552777778706513</v>
      </c>
    </row>
    <row r="1269" spans="37:38" x14ac:dyDescent="0.25">
      <c r="AK1269" s="101">
        <v>3.5747222222853452</v>
      </c>
      <c r="AL1269" s="101">
        <v>3.4752777778194286</v>
      </c>
    </row>
    <row r="1270" spans="37:38" x14ac:dyDescent="0.25">
      <c r="AK1270" s="101">
        <v>4.5413888889597729</v>
      </c>
      <c r="AL1270" s="101">
        <v>2.5086111111450009</v>
      </c>
    </row>
    <row r="1271" spans="37:38" x14ac:dyDescent="0.25">
      <c r="AK1271" s="101">
        <v>4.6108333333977498</v>
      </c>
      <c r="AL1271" s="101">
        <v>2.439166666707024</v>
      </c>
    </row>
    <row r="1272" spans="37:38" x14ac:dyDescent="0.25">
      <c r="AK1272" s="101">
        <v>5.0741666667745449</v>
      </c>
      <c r="AL1272" s="101">
        <v>1.9758333333302289</v>
      </c>
    </row>
    <row r="1273" spans="37:38" x14ac:dyDescent="0.25">
      <c r="AK1273" s="101">
        <v>6.0369444445241243</v>
      </c>
      <c r="AL1273" s="101">
        <v>1.0130555555806495</v>
      </c>
    </row>
    <row r="1274" spans="37:38" x14ac:dyDescent="0.25">
      <c r="AK1274" s="101">
        <v>6.5977777778171003</v>
      </c>
      <c r="AL1274" s="101">
        <v>8.1111111212521791E-2</v>
      </c>
    </row>
    <row r="1275" spans="37:38" x14ac:dyDescent="0.25">
      <c r="AK1275" s="101">
        <v>6.5058333333581686</v>
      </c>
      <c r="AL1275" s="101">
        <v>1.0833333246409893E-2</v>
      </c>
    </row>
    <row r="1276" spans="37:38" x14ac:dyDescent="0.25">
      <c r="AK1276" s="101">
        <v>5.5108333333628252</v>
      </c>
      <c r="AL1276" s="101">
        <v>1.0058333332417533</v>
      </c>
    </row>
    <row r="1277" spans="37:38" x14ac:dyDescent="0.25">
      <c r="AK1277" s="101">
        <v>5.1983333333046176</v>
      </c>
      <c r="AL1277" s="101">
        <v>1.3183333332999609</v>
      </c>
    </row>
    <row r="1278" spans="37:38" x14ac:dyDescent="0.25">
      <c r="AK1278" s="101">
        <v>4.5944444445194677</v>
      </c>
      <c r="AL1278" s="101">
        <v>1.9222222220851108</v>
      </c>
    </row>
    <row r="1279" spans="37:38" x14ac:dyDescent="0.25">
      <c r="AK1279" s="101">
        <v>4.1077777777682059</v>
      </c>
      <c r="AL1279" s="101">
        <v>2.4088888888363726</v>
      </c>
    </row>
    <row r="1280" spans="37:38" x14ac:dyDescent="0.25">
      <c r="AK1280" s="101">
        <v>3.6433333333698101</v>
      </c>
      <c r="AL1280" s="101">
        <v>2.8733333332347684</v>
      </c>
    </row>
    <row r="1281" spans="37:38" x14ac:dyDescent="0.25">
      <c r="AK1281" s="101">
        <v>3.5605555556248873</v>
      </c>
      <c r="AL1281" s="101">
        <v>2.9561111109796911</v>
      </c>
    </row>
    <row r="1282" spans="37:38" x14ac:dyDescent="0.25">
      <c r="AK1282" s="101">
        <v>3.0547222222667187</v>
      </c>
      <c r="AL1282" s="101">
        <v>3.4619444443378597</v>
      </c>
    </row>
    <row r="1283" spans="37:38" x14ac:dyDescent="0.25">
      <c r="AK1283" s="101">
        <v>1.1269444443751127</v>
      </c>
      <c r="AL1283" s="101">
        <v>5.3897222222294658</v>
      </c>
    </row>
    <row r="1284" spans="37:38" x14ac:dyDescent="0.25">
      <c r="AK1284" s="101">
        <v>0.65777777787297964</v>
      </c>
      <c r="AL1284" s="101">
        <v>5.8588888887315989</v>
      </c>
    </row>
    <row r="1285" spans="37:38" x14ac:dyDescent="0.25">
      <c r="AK1285" s="101">
        <v>0.46222222218057141</v>
      </c>
      <c r="AL1285" s="101">
        <v>6.0544444444240071</v>
      </c>
    </row>
    <row r="1286" spans="37:38" x14ac:dyDescent="0.25">
      <c r="AK1286" s="101">
        <v>0.37055555556435138</v>
      </c>
      <c r="AL1286" s="101">
        <v>5.6627777777030133</v>
      </c>
    </row>
    <row r="1287" spans="37:38" x14ac:dyDescent="0.25">
      <c r="AK1287" s="101">
        <v>0.47722222219454125</v>
      </c>
      <c r="AL1287" s="101">
        <v>5.5561111110728234</v>
      </c>
    </row>
    <row r="1288" spans="37:38" x14ac:dyDescent="0.25">
      <c r="AK1288" s="101">
        <v>1.5038888889248483</v>
      </c>
      <c r="AL1288" s="101">
        <v>4.5294444443425164</v>
      </c>
    </row>
    <row r="1289" spans="37:38" x14ac:dyDescent="0.25">
      <c r="AK1289" s="101">
        <v>2.0308333332650363</v>
      </c>
      <c r="AL1289" s="101">
        <v>4.0025000000023283</v>
      </c>
    </row>
    <row r="1290" spans="37:38" x14ac:dyDescent="0.25">
      <c r="AK1290" s="101">
        <v>2.4258333334000781</v>
      </c>
      <c r="AL1290" s="101">
        <v>3.6074999998672865</v>
      </c>
    </row>
    <row r="1291" spans="37:38" x14ac:dyDescent="0.25">
      <c r="AK1291" s="101">
        <v>2.9444444443797693</v>
      </c>
      <c r="AL1291" s="101">
        <v>3.0888888888875954</v>
      </c>
    </row>
    <row r="1292" spans="37:38" x14ac:dyDescent="0.25">
      <c r="AK1292" s="101">
        <v>3.317222222161945</v>
      </c>
      <c r="AL1292" s="101">
        <v>2.7161111111054197</v>
      </c>
    </row>
    <row r="1293" spans="37:38" x14ac:dyDescent="0.25">
      <c r="AK1293" s="101">
        <v>3.4297222222667187</v>
      </c>
      <c r="AL1293" s="101">
        <v>2.6036111110006459</v>
      </c>
    </row>
    <row r="1294" spans="37:38" x14ac:dyDescent="0.25">
      <c r="AK1294" s="101">
        <v>3.4311111111310311</v>
      </c>
      <c r="AL1294" s="101">
        <v>2.6022222221363336</v>
      </c>
    </row>
    <row r="1295" spans="37:38" x14ac:dyDescent="0.25">
      <c r="AK1295" s="101">
        <v>3.4338888888596557</v>
      </c>
      <c r="AL1295" s="101">
        <v>2.5994444444077089</v>
      </c>
    </row>
    <row r="1296" spans="37:38" x14ac:dyDescent="0.25">
      <c r="AK1296" s="101">
        <v>3.8472222222480923</v>
      </c>
      <c r="AL1296" s="101">
        <v>2.1861111110192724</v>
      </c>
    </row>
    <row r="1297" spans="37:38" x14ac:dyDescent="0.25">
      <c r="AK1297" s="101">
        <v>3.9780555556062609</v>
      </c>
      <c r="AL1297" s="101">
        <v>2.0552777776611038</v>
      </c>
    </row>
    <row r="1298" spans="37:38" x14ac:dyDescent="0.25">
      <c r="AK1298" s="101">
        <v>4.409999999916181</v>
      </c>
      <c r="AL1298" s="101">
        <v>1.6233333333511837</v>
      </c>
    </row>
    <row r="1299" spans="37:38" x14ac:dyDescent="0.25">
      <c r="AK1299" s="101">
        <v>4.4466666665975936</v>
      </c>
      <c r="AL1299" s="101">
        <v>1.5866666666697711</v>
      </c>
    </row>
    <row r="1300" spans="37:38" x14ac:dyDescent="0.25">
      <c r="AK1300" s="101">
        <v>4.4513888888759539</v>
      </c>
      <c r="AL1300" s="101">
        <v>1.5819444443914108</v>
      </c>
    </row>
    <row r="1301" spans="37:38" x14ac:dyDescent="0.25">
      <c r="AK1301" s="101">
        <v>4.466111111047212</v>
      </c>
      <c r="AL1301" s="101">
        <v>1.5672222222201526</v>
      </c>
    </row>
    <row r="1302" spans="37:38" x14ac:dyDescent="0.25">
      <c r="AK1302" s="101">
        <v>4.9436111110844649</v>
      </c>
      <c r="AL1302" s="101">
        <v>1.0897222221828997</v>
      </c>
    </row>
    <row r="1303" spans="37:38" x14ac:dyDescent="0.25">
      <c r="AK1303" s="101">
        <v>5.5311111111659557</v>
      </c>
      <c r="AL1303" s="101">
        <v>0.50222222210140899</v>
      </c>
    </row>
    <row r="1304" spans="37:38" x14ac:dyDescent="0.25">
      <c r="AK1304" s="101">
        <v>5.7333333333372138</v>
      </c>
      <c r="AL1304" s="101">
        <v>6.6666666534729302E-2</v>
      </c>
    </row>
    <row r="1305" spans="37:38" x14ac:dyDescent="0.25">
      <c r="AK1305" s="101">
        <v>5.2855555556598119</v>
      </c>
      <c r="AL1305" s="101">
        <v>0.3811111111426726</v>
      </c>
    </row>
    <row r="1306" spans="37:38" x14ac:dyDescent="0.25">
      <c r="AK1306" s="101">
        <v>5.2694444444496185</v>
      </c>
      <c r="AL1306" s="101">
        <v>0.39722222235286608</v>
      </c>
    </row>
    <row r="1307" spans="37:38" x14ac:dyDescent="0.25">
      <c r="AK1307" s="101">
        <v>4.6961111112032086</v>
      </c>
      <c r="AL1307" s="101">
        <v>0.97055555559927598</v>
      </c>
    </row>
    <row r="1308" spans="37:38" x14ac:dyDescent="0.25">
      <c r="AK1308" s="101">
        <v>4.3069444445427507</v>
      </c>
      <c r="AL1308" s="101">
        <v>1.3597222222597338</v>
      </c>
    </row>
    <row r="1309" spans="37:38" x14ac:dyDescent="0.25">
      <c r="AK1309" s="101">
        <v>3.8013888890272938</v>
      </c>
      <c r="AL1309" s="101">
        <v>1.8652777777751908</v>
      </c>
    </row>
    <row r="1310" spans="37:38" x14ac:dyDescent="0.25">
      <c r="AK1310" s="101">
        <v>3.3144444446079433</v>
      </c>
      <c r="AL1310" s="101">
        <v>2.3522222221945412</v>
      </c>
    </row>
    <row r="1311" spans="37:38" x14ac:dyDescent="0.25">
      <c r="AK1311" s="101">
        <v>2.845555555599276</v>
      </c>
      <c r="AL1311" s="101">
        <v>2.8211111112032086</v>
      </c>
    </row>
    <row r="1312" spans="37:38" x14ac:dyDescent="0.25">
      <c r="AK1312" s="101">
        <v>2.2708333334885538</v>
      </c>
      <c r="AL1312" s="101">
        <v>3.3958333333139308</v>
      </c>
    </row>
    <row r="1313" spans="37:38" x14ac:dyDescent="0.25">
      <c r="AK1313" s="101">
        <v>2.2594444445567206</v>
      </c>
      <c r="AL1313" s="101">
        <v>3.407222222245764</v>
      </c>
    </row>
    <row r="1314" spans="37:38" x14ac:dyDescent="0.25">
      <c r="AK1314" s="101">
        <v>1.2163888889481314</v>
      </c>
      <c r="AL1314" s="101">
        <v>4.4502777778543532</v>
      </c>
    </row>
    <row r="1315" spans="37:38" x14ac:dyDescent="0.25">
      <c r="AK1315" s="101">
        <v>0.17472222220385447</v>
      </c>
      <c r="AL1315" s="101">
        <v>5.841388889006339</v>
      </c>
    </row>
    <row r="1316" spans="37:38" x14ac:dyDescent="0.25">
      <c r="AK1316" s="101">
        <v>0.31972222222248092</v>
      </c>
      <c r="AL1316" s="101">
        <v>5.9863888890249655</v>
      </c>
    </row>
    <row r="1317" spans="37:38" x14ac:dyDescent="0.25">
      <c r="AK1317" s="101">
        <v>0.75444444443564862</v>
      </c>
      <c r="AL1317" s="101">
        <v>6.3955555554712191</v>
      </c>
    </row>
    <row r="1318" spans="37:38" x14ac:dyDescent="0.25">
      <c r="AK1318" s="101">
        <v>1.2419444443657994</v>
      </c>
      <c r="AL1318" s="101">
        <v>5.9080555555410683</v>
      </c>
    </row>
    <row r="1319" spans="37:38" x14ac:dyDescent="0.25">
      <c r="AK1319" s="101">
        <v>2.6627777777030133</v>
      </c>
      <c r="AL1319" s="101">
        <v>4.4872222222038545</v>
      </c>
    </row>
    <row r="1320" spans="37:38" x14ac:dyDescent="0.25">
      <c r="AK1320" s="101">
        <v>4.1177777776611038</v>
      </c>
      <c r="AL1320" s="101">
        <v>3.032222222245764</v>
      </c>
    </row>
    <row r="1321" spans="37:38" x14ac:dyDescent="0.25">
      <c r="AK1321" s="101">
        <v>4.1908333331812173</v>
      </c>
      <c r="AL1321" s="101">
        <v>2.9591666667256504</v>
      </c>
    </row>
    <row r="1322" spans="37:38" x14ac:dyDescent="0.25">
      <c r="AK1322" s="101">
        <v>4.7116666665533558</v>
      </c>
      <c r="AL1322" s="101">
        <v>2.438333333353512</v>
      </c>
    </row>
    <row r="1323" spans="37:38" x14ac:dyDescent="0.25">
      <c r="AK1323" s="101">
        <v>5.1663888887269422</v>
      </c>
      <c r="AL1323" s="101">
        <v>1.9836111111799255</v>
      </c>
    </row>
    <row r="1324" spans="37:38" x14ac:dyDescent="0.25">
      <c r="AK1324" s="101">
        <v>6.7791666664998047</v>
      </c>
      <c r="AL1324" s="101">
        <v>0.37083333340706304</v>
      </c>
    </row>
    <row r="1325" spans="37:38" x14ac:dyDescent="0.25">
      <c r="AK1325" s="101">
        <v>6.8041666665812954</v>
      </c>
      <c r="AL1325" s="101">
        <v>0.34583333332557231</v>
      </c>
    </row>
    <row r="1326" spans="37:38" x14ac:dyDescent="0.25">
      <c r="AK1326" s="101">
        <v>5.2366666666930541</v>
      </c>
      <c r="AL1326" s="101">
        <v>1.5133333333069459</v>
      </c>
    </row>
    <row r="1327" spans="37:38" x14ac:dyDescent="0.25">
      <c r="AK1327" s="101">
        <v>3.1986111110891216</v>
      </c>
      <c r="AL1327" s="101">
        <v>3.5513888889108784</v>
      </c>
    </row>
    <row r="1328" spans="37:38" x14ac:dyDescent="0.25">
      <c r="AK1328" s="101">
        <v>1.7497222222737037</v>
      </c>
      <c r="AL1328" s="101">
        <v>5.0002777777262963</v>
      </c>
    </row>
    <row r="1329" spans="37:38" x14ac:dyDescent="0.25">
      <c r="AK1329" s="101">
        <v>1.7044444443890825</v>
      </c>
      <c r="AL1329" s="101">
        <v>5.0455555556109175</v>
      </c>
    </row>
    <row r="1330" spans="37:38" x14ac:dyDescent="0.25">
      <c r="AK1330" s="101">
        <v>0.24305555562023073</v>
      </c>
      <c r="AL1330" s="101">
        <v>5.9930555556784384</v>
      </c>
    </row>
    <row r="1331" spans="37:38" x14ac:dyDescent="0.25">
      <c r="AK1331" s="101">
        <v>0.35444444452878088</v>
      </c>
      <c r="AL1331" s="101">
        <v>5.3955555555294268</v>
      </c>
    </row>
    <row r="1332" spans="37:38" x14ac:dyDescent="0.25">
      <c r="AK1332" s="101">
        <v>0.4224999999278225</v>
      </c>
      <c r="AL1332" s="101">
        <v>5.3275000001303852</v>
      </c>
    </row>
    <row r="1333" spans="37:38" x14ac:dyDescent="0.25">
      <c r="AK1333" s="101">
        <v>1.2552777778473683</v>
      </c>
      <c r="AL1333" s="101">
        <v>4.4947222222108394</v>
      </c>
    </row>
    <row r="1334" spans="37:38" x14ac:dyDescent="0.25">
      <c r="AK1334" s="101">
        <v>1.3186111111426726</v>
      </c>
      <c r="AL1334" s="101">
        <v>4.4313888889155351</v>
      </c>
    </row>
    <row r="1335" spans="37:38" x14ac:dyDescent="0.25">
      <c r="AK1335" s="101">
        <v>1.7316666666883975</v>
      </c>
      <c r="AL1335" s="101">
        <v>4.0183333333698101</v>
      </c>
    </row>
    <row r="1336" spans="37:38" x14ac:dyDescent="0.25">
      <c r="AK1336" s="101">
        <v>2.3633333332836628</v>
      </c>
      <c r="AL1336" s="101">
        <v>3.3866666667745449</v>
      </c>
    </row>
    <row r="1337" spans="37:38" x14ac:dyDescent="0.25">
      <c r="AK1337" s="101">
        <v>2.4227777778287418</v>
      </c>
      <c r="AL1337" s="101">
        <v>3.3272222222294658</v>
      </c>
    </row>
    <row r="1338" spans="37:38" x14ac:dyDescent="0.25">
      <c r="AK1338" s="101">
        <v>3.2019444445031695</v>
      </c>
      <c r="AL1338" s="101">
        <v>2.5480555555550382</v>
      </c>
    </row>
    <row r="1339" spans="37:38" x14ac:dyDescent="0.25">
      <c r="AK1339" s="101">
        <v>3.2869444444659166</v>
      </c>
      <c r="AL1339" s="101">
        <v>2.4630555555922911</v>
      </c>
    </row>
    <row r="1340" spans="37:38" x14ac:dyDescent="0.25">
      <c r="AK1340" s="101">
        <v>3.3652777777751908</v>
      </c>
      <c r="AL1340" s="101">
        <v>2.3847222222830169</v>
      </c>
    </row>
    <row r="1341" spans="37:38" x14ac:dyDescent="0.25">
      <c r="AK1341" s="101">
        <v>4.4061111111659557</v>
      </c>
      <c r="AL1341" s="101">
        <v>1.343888888892252</v>
      </c>
    </row>
    <row r="1342" spans="37:38" x14ac:dyDescent="0.25">
      <c r="AK1342" s="101">
        <v>5.3455555555410683</v>
      </c>
      <c r="AL1342" s="101">
        <v>0.40444444451713935</v>
      </c>
    </row>
    <row r="1343" spans="37:38" x14ac:dyDescent="0.25">
      <c r="AK1343" s="101">
        <v>5.5738888888154179</v>
      </c>
      <c r="AL1343" s="101">
        <v>4.0555555606260896E-2</v>
      </c>
    </row>
    <row r="1344" spans="37:38" x14ac:dyDescent="0.25">
      <c r="AK1344" s="101">
        <v>4.8547222221968696</v>
      </c>
      <c r="AL1344" s="101">
        <v>0.67861111101228744</v>
      </c>
    </row>
    <row r="1345" spans="37:38" x14ac:dyDescent="0.25">
      <c r="AK1345" s="101">
        <v>3.9597222221782431</v>
      </c>
      <c r="AL1345" s="101">
        <v>1.5736111110309139</v>
      </c>
    </row>
    <row r="1346" spans="37:38" x14ac:dyDescent="0.25">
      <c r="AK1346" s="101">
        <v>3.4805555554339662</v>
      </c>
      <c r="AL1346" s="101">
        <v>2.0527777777751908</v>
      </c>
    </row>
    <row r="1347" spans="37:38" x14ac:dyDescent="0.25">
      <c r="AK1347" s="101">
        <v>0.15194444451481104</v>
      </c>
      <c r="AL1347" s="101">
        <v>5.685277777723968</v>
      </c>
    </row>
    <row r="1348" spans="37:38" x14ac:dyDescent="0.25">
      <c r="AK1348" s="101">
        <v>0.45166666677687317</v>
      </c>
      <c r="AL1348" s="101">
        <v>5.9849999999860302</v>
      </c>
    </row>
    <row r="1349" spans="37:38" x14ac:dyDescent="0.25">
      <c r="AK1349" s="101">
        <v>2.4180555555503815</v>
      </c>
      <c r="AL1349" s="101">
        <v>4.7152777778101154</v>
      </c>
    </row>
    <row r="1350" spans="37:38" x14ac:dyDescent="0.25">
      <c r="AK1350" s="101">
        <v>3.933333333407063</v>
      </c>
      <c r="AL1350" s="101">
        <v>3.1999999999534339</v>
      </c>
    </row>
    <row r="1351" spans="37:38" x14ac:dyDescent="0.25">
      <c r="AK1351" s="101">
        <v>4.5677777779055759</v>
      </c>
      <c r="AL1351" s="101">
        <v>2.565555555454921</v>
      </c>
    </row>
    <row r="1352" spans="37:38" x14ac:dyDescent="0.25">
      <c r="AK1352" s="101">
        <v>4.6361111111473292</v>
      </c>
      <c r="AL1352" s="101">
        <v>2.4972222222131677</v>
      </c>
    </row>
    <row r="1353" spans="37:38" x14ac:dyDescent="0.25">
      <c r="AK1353" s="101">
        <v>6.6102777777705342</v>
      </c>
      <c r="AL1353" s="101">
        <v>0.17694444442167878</v>
      </c>
    </row>
    <row r="1354" spans="37:38" x14ac:dyDescent="0.25">
      <c r="AK1354" s="101">
        <v>5.1291666667093523</v>
      </c>
      <c r="AL1354" s="101">
        <v>1.3041666666395031</v>
      </c>
    </row>
    <row r="1355" spans="37:38" x14ac:dyDescent="0.25">
      <c r="AK1355" s="101">
        <v>5.1291666667093523</v>
      </c>
      <c r="AL1355" s="101">
        <v>1.3041666666395031</v>
      </c>
    </row>
    <row r="1356" spans="37:38" x14ac:dyDescent="0.25">
      <c r="AK1356" s="101">
        <v>3.499722222215496</v>
      </c>
      <c r="AL1356" s="101">
        <v>2.9336111111333594</v>
      </c>
    </row>
    <row r="1357" spans="37:38" x14ac:dyDescent="0.25">
      <c r="AK1357" s="101">
        <v>2.6091666666325182</v>
      </c>
      <c r="AL1357" s="101">
        <v>3.8241666667163372</v>
      </c>
    </row>
    <row r="1358" spans="37:38" x14ac:dyDescent="0.25">
      <c r="AK1358" s="101">
        <v>2.4855555554386228</v>
      </c>
      <c r="AL1358" s="101">
        <v>3.9477777779102325</v>
      </c>
    </row>
    <row r="1359" spans="37:38" x14ac:dyDescent="0.25">
      <c r="AK1359" s="101">
        <v>1.4308333332301117</v>
      </c>
      <c r="AL1359" s="101">
        <v>5.0025000001187436</v>
      </c>
    </row>
    <row r="1360" spans="37:38" x14ac:dyDescent="0.25">
      <c r="AK1360" s="101">
        <v>0.63611111103091389</v>
      </c>
      <c r="AL1360" s="101">
        <v>5.7972222223179415</v>
      </c>
    </row>
    <row r="1361" spans="37:38" x14ac:dyDescent="0.25">
      <c r="AK1361" s="101">
        <v>2.2222222178243101E-2</v>
      </c>
      <c r="AL1361" s="101">
        <v>5.9055555554805323</v>
      </c>
    </row>
    <row r="1362" spans="37:38" x14ac:dyDescent="0.25">
      <c r="AK1362" s="101">
        <v>1.416666666045785E-2</v>
      </c>
      <c r="AL1362" s="101">
        <v>5.8691666666418314</v>
      </c>
    </row>
    <row r="1363" spans="37:38" x14ac:dyDescent="0.25">
      <c r="AK1363" s="101">
        <v>7.9722222173586488E-2</v>
      </c>
      <c r="AL1363" s="101">
        <v>5.8036111111287028</v>
      </c>
    </row>
    <row r="1364" spans="37:38" x14ac:dyDescent="0.25">
      <c r="AK1364" s="101">
        <v>0.56916666665347293</v>
      </c>
      <c r="AL1364" s="101">
        <v>5.3141666666488163</v>
      </c>
    </row>
    <row r="1365" spans="37:38" x14ac:dyDescent="0.25">
      <c r="AK1365" s="101">
        <v>0.93666666664648801</v>
      </c>
      <c r="AL1365" s="101">
        <v>4.9466666666558012</v>
      </c>
    </row>
    <row r="1366" spans="37:38" x14ac:dyDescent="0.25">
      <c r="AK1366" s="101">
        <v>1.0155555556411855</v>
      </c>
      <c r="AL1366" s="101">
        <v>4.8677777776611038</v>
      </c>
    </row>
    <row r="1367" spans="37:38" x14ac:dyDescent="0.25">
      <c r="AK1367" s="101">
        <v>1.4169444444123656</v>
      </c>
      <c r="AL1367" s="101">
        <v>4.4663888888899237</v>
      </c>
    </row>
    <row r="1368" spans="37:38" x14ac:dyDescent="0.25">
      <c r="AK1368" s="101">
        <v>1.4394444444333203</v>
      </c>
      <c r="AL1368" s="101">
        <v>4.4438888888689689</v>
      </c>
    </row>
    <row r="1369" spans="37:38" x14ac:dyDescent="0.25">
      <c r="AK1369" s="101">
        <v>2.0200000000186265</v>
      </c>
      <c r="AL1369" s="101">
        <v>3.8633333332836628</v>
      </c>
    </row>
    <row r="1370" spans="37:38" x14ac:dyDescent="0.25">
      <c r="AK1370" s="101">
        <v>2.8983333333162591</v>
      </c>
      <c r="AL1370" s="101">
        <v>2.9849999999860302</v>
      </c>
    </row>
    <row r="1371" spans="37:38" x14ac:dyDescent="0.25">
      <c r="AK1371" s="101">
        <v>3.4947222222690471</v>
      </c>
      <c r="AL1371" s="101">
        <v>2.3886111110332422</v>
      </c>
    </row>
    <row r="1372" spans="37:38" x14ac:dyDescent="0.25">
      <c r="AK1372" s="101">
        <v>3.5180555556435138</v>
      </c>
      <c r="AL1372" s="101">
        <v>2.3652777776587754</v>
      </c>
    </row>
    <row r="1373" spans="37:38" x14ac:dyDescent="0.25">
      <c r="AK1373" s="101">
        <v>4.5061111111426726</v>
      </c>
      <c r="AL1373" s="101">
        <v>1.3772222221596166</v>
      </c>
    </row>
    <row r="1374" spans="37:38" x14ac:dyDescent="0.25">
      <c r="AK1374" s="101">
        <v>5.0858333333744667</v>
      </c>
      <c r="AL1374" s="101">
        <v>0.7974999999278225</v>
      </c>
    </row>
    <row r="1375" spans="37:38" x14ac:dyDescent="0.25">
      <c r="AK1375" s="101">
        <v>1.8433333334396593</v>
      </c>
      <c r="AL1375" s="101">
        <v>3.7066666666651145</v>
      </c>
    </row>
    <row r="1376" spans="37:38" x14ac:dyDescent="0.25">
      <c r="AK1376" s="101">
        <v>3.9930555554456078</v>
      </c>
      <c r="AL1376" s="101">
        <v>3.0736111112055369</v>
      </c>
    </row>
    <row r="1377" spans="37:38" x14ac:dyDescent="0.25">
      <c r="AK1377" s="101">
        <v>5.1327777777914889</v>
      </c>
      <c r="AL1377" s="101">
        <v>1.9338888888596557</v>
      </c>
    </row>
    <row r="1378" spans="37:38" x14ac:dyDescent="0.25">
      <c r="AK1378" s="101">
        <v>5.6255555556854233</v>
      </c>
      <c r="AL1378" s="101">
        <v>0.49111111101228744</v>
      </c>
    </row>
    <row r="1379" spans="37:38" x14ac:dyDescent="0.25">
      <c r="AK1379" s="101">
        <v>3.0683333334163763</v>
      </c>
      <c r="AL1379" s="101">
        <v>3.0483333332813345</v>
      </c>
    </row>
    <row r="1380" spans="37:38" x14ac:dyDescent="0.25">
      <c r="AK1380" s="101">
        <v>1.1725000001024455</v>
      </c>
      <c r="AL1380" s="101">
        <v>4.9441666665952653</v>
      </c>
    </row>
    <row r="1381" spans="37:38" x14ac:dyDescent="0.25">
      <c r="AK1381" s="101">
        <v>0.70527777780080214</v>
      </c>
      <c r="AL1381" s="101">
        <v>5.4113888888969086</v>
      </c>
    </row>
    <row r="1382" spans="37:38" x14ac:dyDescent="0.25">
      <c r="AK1382" s="101">
        <v>0.69666666677221656</v>
      </c>
      <c r="AL1382" s="101">
        <v>5.4199999999254942</v>
      </c>
    </row>
    <row r="1383" spans="37:38" x14ac:dyDescent="0.25">
      <c r="AK1383" s="101">
        <v>0.52138888888293877</v>
      </c>
      <c r="AL1383" s="101">
        <v>5.595277777814772</v>
      </c>
    </row>
    <row r="1384" spans="37:38" x14ac:dyDescent="0.25">
      <c r="AK1384" s="101">
        <v>0.18944444454973564</v>
      </c>
      <c r="AL1384" s="101">
        <v>5.9272222221479751</v>
      </c>
    </row>
    <row r="1385" spans="37:38" x14ac:dyDescent="0.25">
      <c r="AK1385" s="101">
        <v>0.75638888881076127</v>
      </c>
      <c r="AL1385" s="101">
        <v>5.3269444444449618</v>
      </c>
    </row>
    <row r="1386" spans="37:38" x14ac:dyDescent="0.25">
      <c r="AK1386" s="101">
        <v>1.782500000030268</v>
      </c>
      <c r="AL1386" s="101">
        <v>4.3008333332254551</v>
      </c>
    </row>
    <row r="1387" spans="37:38" x14ac:dyDescent="0.25">
      <c r="AK1387" s="101">
        <v>1.8658333332859911</v>
      </c>
      <c r="AL1387" s="101">
        <v>4.217499999969732</v>
      </c>
    </row>
    <row r="1388" spans="37:38" x14ac:dyDescent="0.25">
      <c r="AK1388" s="101">
        <v>1.9199999998672865</v>
      </c>
      <c r="AL1388" s="101">
        <v>4.1633333333884366</v>
      </c>
    </row>
    <row r="1389" spans="37:38" x14ac:dyDescent="0.25">
      <c r="AK1389" s="101">
        <v>2.246666666585952</v>
      </c>
      <c r="AL1389" s="101">
        <v>3.8366666666697711</v>
      </c>
    </row>
    <row r="1390" spans="37:38" x14ac:dyDescent="0.25">
      <c r="AK1390" s="101">
        <v>2.7424999998765998</v>
      </c>
      <c r="AL1390" s="101">
        <v>3.3408333333791234</v>
      </c>
    </row>
    <row r="1391" spans="37:38" x14ac:dyDescent="0.25">
      <c r="AK1391" s="101">
        <v>2.7424999998765998</v>
      </c>
      <c r="AL1391" s="101">
        <v>3.3408333333791234</v>
      </c>
    </row>
    <row r="1392" spans="37:38" x14ac:dyDescent="0.25">
      <c r="AK1392" s="101">
        <v>2.7591666665975936</v>
      </c>
      <c r="AL1392" s="101">
        <v>3.3241666666581295</v>
      </c>
    </row>
    <row r="1393" spans="37:38" x14ac:dyDescent="0.25">
      <c r="AK1393" s="101">
        <v>2.8452777777565643</v>
      </c>
      <c r="AL1393" s="101">
        <v>3.2380555554991588</v>
      </c>
    </row>
    <row r="1394" spans="37:38" x14ac:dyDescent="0.25">
      <c r="AK1394" s="101">
        <v>2.8552777776494622</v>
      </c>
      <c r="AL1394" s="101">
        <v>3.2280555556062609</v>
      </c>
    </row>
    <row r="1395" spans="37:38" x14ac:dyDescent="0.25">
      <c r="AK1395" s="101">
        <v>2.9027777777519077</v>
      </c>
      <c r="AL1395" s="101">
        <v>3.1805555555038154</v>
      </c>
    </row>
    <row r="1396" spans="37:38" x14ac:dyDescent="0.25">
      <c r="AK1396" s="101">
        <v>3.4338888888596557</v>
      </c>
      <c r="AL1396" s="101">
        <v>2.6494444443960674</v>
      </c>
    </row>
    <row r="1397" spans="37:38" x14ac:dyDescent="0.25">
      <c r="AK1397" s="101">
        <v>5.2497222221572883</v>
      </c>
      <c r="AL1397" s="101">
        <v>0.83361111109843478</v>
      </c>
    </row>
    <row r="1398" spans="37:38" x14ac:dyDescent="0.25">
      <c r="AK1398" s="101">
        <v>0.1974999998928979</v>
      </c>
      <c r="AL1398" s="101">
        <v>5.3191666667698883</v>
      </c>
    </row>
    <row r="1399" spans="37:38" x14ac:dyDescent="0.25">
      <c r="AK1399" s="101">
        <v>0.87583333341171965</v>
      </c>
      <c r="AL1399" s="101">
        <v>6.190833333239425</v>
      </c>
    </row>
    <row r="1400" spans="37:38" x14ac:dyDescent="0.25">
      <c r="AK1400" s="101">
        <v>1.8488888888969086</v>
      </c>
      <c r="AL1400" s="101">
        <v>5.217777777754236</v>
      </c>
    </row>
    <row r="1401" spans="37:38" x14ac:dyDescent="0.25">
      <c r="AK1401" s="101">
        <v>2.1391666667768732</v>
      </c>
      <c r="AL1401" s="101">
        <v>4.9274999998742715</v>
      </c>
    </row>
    <row r="1402" spans="37:38" x14ac:dyDescent="0.25">
      <c r="AK1402" s="101">
        <v>5.7266666666837409</v>
      </c>
      <c r="AL1402" s="101">
        <v>0.1400000000721775</v>
      </c>
    </row>
    <row r="1403" spans="37:38" x14ac:dyDescent="0.25">
      <c r="AK1403" s="101">
        <v>5.2347222223179415</v>
      </c>
      <c r="AL1403" s="101">
        <v>0.63194444443797693</v>
      </c>
    </row>
    <row r="1404" spans="37:38" x14ac:dyDescent="0.25">
      <c r="AK1404" s="101">
        <v>3.7002777778543532</v>
      </c>
      <c r="AL1404" s="101">
        <v>2.1663888889015652</v>
      </c>
    </row>
    <row r="1405" spans="37:38" x14ac:dyDescent="0.25">
      <c r="AK1405" s="101">
        <v>3.1691666667466052</v>
      </c>
      <c r="AL1405" s="101">
        <v>2.6975000000093132</v>
      </c>
    </row>
    <row r="1406" spans="37:38" x14ac:dyDescent="0.25">
      <c r="AK1406" s="101">
        <v>2.7347222222015262</v>
      </c>
      <c r="AL1406" s="101">
        <v>3.1319444445543922</v>
      </c>
    </row>
    <row r="1407" spans="37:38" x14ac:dyDescent="0.25">
      <c r="AK1407" s="101">
        <v>2.5711111110867932</v>
      </c>
      <c r="AL1407" s="101">
        <v>3.2955555556691252</v>
      </c>
    </row>
    <row r="1408" spans="37:38" x14ac:dyDescent="0.25">
      <c r="AK1408" s="101">
        <v>2.1691666666301899</v>
      </c>
      <c r="AL1408" s="101">
        <v>3.6975000001257285</v>
      </c>
    </row>
    <row r="1409" spans="37:38" x14ac:dyDescent="0.25">
      <c r="AK1409" s="101">
        <v>0.72027777781477198</v>
      </c>
      <c r="AL1409" s="101">
        <v>5.1463888889411464</v>
      </c>
    </row>
    <row r="1410" spans="37:38" x14ac:dyDescent="0.25">
      <c r="AK1410" s="101">
        <v>0.15583333343965933</v>
      </c>
      <c r="AL1410" s="101">
        <v>5.7108333333162591</v>
      </c>
    </row>
    <row r="1411" spans="37:38" x14ac:dyDescent="0.25">
      <c r="AK1411" s="101">
        <v>0.15583333343965933</v>
      </c>
      <c r="AL1411" s="101">
        <v>5.7108333333162591</v>
      </c>
    </row>
    <row r="1412" spans="37:38" x14ac:dyDescent="0.25">
      <c r="AK1412" s="101">
        <v>0.13861111120786518</v>
      </c>
      <c r="AL1412" s="101">
        <v>5.7280555555480532</v>
      </c>
    </row>
    <row r="1413" spans="37:38" x14ac:dyDescent="0.25">
      <c r="AK1413" s="101">
        <v>0.13805555552244186</v>
      </c>
      <c r="AL1413" s="101">
        <v>5.7286111112334765</v>
      </c>
    </row>
    <row r="1414" spans="37:38" x14ac:dyDescent="0.25">
      <c r="AK1414" s="101">
        <v>0.13722222234355286</v>
      </c>
      <c r="AL1414" s="101">
        <v>5.7294444444123656</v>
      </c>
    </row>
    <row r="1415" spans="37:38" x14ac:dyDescent="0.25">
      <c r="AK1415" s="101">
        <v>0.13722222234355286</v>
      </c>
      <c r="AL1415" s="101">
        <v>5.7294444444123656</v>
      </c>
    </row>
    <row r="1416" spans="37:38" x14ac:dyDescent="0.25">
      <c r="AK1416" s="101">
        <v>0.28722222213400528</v>
      </c>
      <c r="AL1416" s="101">
        <v>5.9961111110751517</v>
      </c>
    </row>
    <row r="1417" spans="37:38" x14ac:dyDescent="0.25">
      <c r="AK1417" s="101">
        <v>0.28722222213400528</v>
      </c>
      <c r="AL1417" s="101">
        <v>5.9961111110751517</v>
      </c>
    </row>
    <row r="1418" spans="37:38" x14ac:dyDescent="0.25">
      <c r="AK1418" s="101">
        <v>0.29027777770534158</v>
      </c>
      <c r="AL1418" s="101">
        <v>5.9930555555038154</v>
      </c>
    </row>
    <row r="1419" spans="37:38" x14ac:dyDescent="0.25">
      <c r="AK1419" s="101">
        <v>0.42388888879213482</v>
      </c>
      <c r="AL1419" s="101">
        <v>5.8594444444170222</v>
      </c>
    </row>
    <row r="1420" spans="37:38" x14ac:dyDescent="0.25">
      <c r="AK1420" s="101">
        <v>0.42388888879213482</v>
      </c>
      <c r="AL1420" s="101">
        <v>5.8594444444170222</v>
      </c>
    </row>
    <row r="1421" spans="37:38" x14ac:dyDescent="0.25">
      <c r="AK1421" s="101">
        <v>0.71694444440072402</v>
      </c>
      <c r="AL1421" s="101">
        <v>5.566388888808433</v>
      </c>
    </row>
    <row r="1422" spans="37:38" x14ac:dyDescent="0.25">
      <c r="AK1422" s="101">
        <v>0.83000000001629815</v>
      </c>
      <c r="AL1422" s="101">
        <v>5.4533333331928588</v>
      </c>
    </row>
    <row r="1423" spans="37:38" x14ac:dyDescent="0.25">
      <c r="AK1423" s="101">
        <v>0.83000000001629815</v>
      </c>
      <c r="AL1423" s="101">
        <v>5.4533333331928588</v>
      </c>
    </row>
    <row r="1424" spans="37:38" x14ac:dyDescent="0.25">
      <c r="AK1424" s="101">
        <v>1.3538888887851499</v>
      </c>
      <c r="AL1424" s="101">
        <v>4.9294444444240071</v>
      </c>
    </row>
    <row r="1425" spans="37:38" x14ac:dyDescent="0.25">
      <c r="AK1425" s="101">
        <v>1.3538888887851499</v>
      </c>
      <c r="AL1425" s="101">
        <v>4.9294444444240071</v>
      </c>
    </row>
    <row r="1426" spans="37:38" x14ac:dyDescent="0.25">
      <c r="AK1426" s="101">
        <v>1.3552777776494622</v>
      </c>
      <c r="AL1426" s="101">
        <v>4.9280555555596948</v>
      </c>
    </row>
    <row r="1427" spans="37:38" x14ac:dyDescent="0.25">
      <c r="AK1427" s="101">
        <v>1.3552777776494622</v>
      </c>
      <c r="AL1427" s="101">
        <v>4.9280555555596948</v>
      </c>
    </row>
    <row r="1428" spans="37:38" x14ac:dyDescent="0.25">
      <c r="AK1428" s="101">
        <v>1.3566666666883975</v>
      </c>
      <c r="AL1428" s="101">
        <v>4.9266666665207595</v>
      </c>
    </row>
    <row r="1429" spans="37:38" x14ac:dyDescent="0.25">
      <c r="AK1429" s="101">
        <v>1.3566666666883975</v>
      </c>
      <c r="AL1429" s="101">
        <v>4.9266666665207595</v>
      </c>
    </row>
    <row r="1430" spans="37:38" x14ac:dyDescent="0.25">
      <c r="AK1430" s="101">
        <v>1.3730555555666797</v>
      </c>
      <c r="AL1430" s="101">
        <v>4.9102777776424773</v>
      </c>
    </row>
    <row r="1431" spans="37:38" x14ac:dyDescent="0.25">
      <c r="AK1431" s="101">
        <v>1.3730555555666797</v>
      </c>
      <c r="AL1431" s="101">
        <v>4.9102777776424773</v>
      </c>
    </row>
    <row r="1432" spans="37:38" x14ac:dyDescent="0.25">
      <c r="AK1432" s="101">
        <v>1.8644444444216788</v>
      </c>
      <c r="AL1432" s="101">
        <v>4.4188888887874782</v>
      </c>
    </row>
    <row r="1433" spans="37:38" x14ac:dyDescent="0.25">
      <c r="AK1433" s="101">
        <v>1.8647222220897675</v>
      </c>
      <c r="AL1433" s="101">
        <v>4.4186111111193895</v>
      </c>
    </row>
    <row r="1434" spans="37:38" x14ac:dyDescent="0.25">
      <c r="AK1434" s="101">
        <v>2.8733333332347684</v>
      </c>
      <c r="AL1434" s="101">
        <v>3.4099999999743886</v>
      </c>
    </row>
    <row r="1435" spans="37:38" x14ac:dyDescent="0.25">
      <c r="AK1435" s="101">
        <v>2.87361111107748</v>
      </c>
      <c r="AL1435" s="101">
        <v>3.409722222131677</v>
      </c>
    </row>
    <row r="1436" spans="37:38" x14ac:dyDescent="0.25">
      <c r="AK1436" s="101">
        <v>2.904999999969732</v>
      </c>
      <c r="AL1436" s="101">
        <v>3.378333333239425</v>
      </c>
    </row>
    <row r="1437" spans="37:38" x14ac:dyDescent="0.25">
      <c r="AK1437" s="101">
        <v>2.904999999969732</v>
      </c>
      <c r="AL1437" s="101">
        <v>3.378333333239425</v>
      </c>
    </row>
    <row r="1438" spans="37:38" x14ac:dyDescent="0.25">
      <c r="AK1438" s="101">
        <v>3.9297222221503034</v>
      </c>
      <c r="AL1438" s="101">
        <v>2.3536111110588536</v>
      </c>
    </row>
    <row r="1439" spans="37:38" x14ac:dyDescent="0.25">
      <c r="AK1439" s="101">
        <v>3.9297222221503034</v>
      </c>
      <c r="AL1439" s="101">
        <v>2.3536111110588536</v>
      </c>
    </row>
    <row r="1440" spans="37:38" x14ac:dyDescent="0.25">
      <c r="AK1440" s="101">
        <v>4.8550000000395812</v>
      </c>
      <c r="AL1440" s="101">
        <v>1.4283333331695758</v>
      </c>
    </row>
    <row r="1441" spans="37:38" x14ac:dyDescent="0.25">
      <c r="AK1441" s="101">
        <v>1.5875000000232831</v>
      </c>
      <c r="AL1441" s="101">
        <v>5.4625000000814907</v>
      </c>
    </row>
    <row r="1442" spans="37:38" x14ac:dyDescent="0.25">
      <c r="AK1442" s="101">
        <v>4.528055555652827</v>
      </c>
      <c r="AL1442" s="101">
        <v>2.5219444444519468</v>
      </c>
    </row>
    <row r="1443" spans="37:38" x14ac:dyDescent="0.25">
      <c r="AK1443" s="101">
        <v>5.058333333407063</v>
      </c>
      <c r="AL1443" s="101">
        <v>1.9916666666977108</v>
      </c>
    </row>
    <row r="1444" spans="37:38" x14ac:dyDescent="0.25">
      <c r="AK1444" s="101">
        <v>5.9608333334326744</v>
      </c>
      <c r="AL1444" s="101">
        <v>1.0891666666720994</v>
      </c>
    </row>
    <row r="1445" spans="37:38" x14ac:dyDescent="0.25">
      <c r="AK1445" s="101">
        <v>6.2002777777961455</v>
      </c>
      <c r="AL1445" s="101">
        <v>0.46694444445893168</v>
      </c>
    </row>
    <row r="1446" spans="37:38" x14ac:dyDescent="0.25">
      <c r="AK1446" s="101">
        <v>4.2108333333162591</v>
      </c>
      <c r="AL1446" s="101">
        <v>1.5225000000209548</v>
      </c>
    </row>
    <row r="1447" spans="37:38" x14ac:dyDescent="0.25">
      <c r="AK1447" s="101">
        <v>4.1913888888666406</v>
      </c>
      <c r="AL1447" s="101">
        <v>1.5419444444705732</v>
      </c>
    </row>
    <row r="1448" spans="37:38" x14ac:dyDescent="0.25">
      <c r="AK1448" s="101">
        <v>2.1894444444333203</v>
      </c>
      <c r="AL1448" s="101">
        <v>3.5438888889038935</v>
      </c>
    </row>
    <row r="1449" spans="37:38" x14ac:dyDescent="0.25">
      <c r="AK1449" s="101">
        <v>0.25194444449152797</v>
      </c>
      <c r="AL1449" s="101">
        <v>5.4813888888456859</v>
      </c>
    </row>
    <row r="1450" spans="37:38" x14ac:dyDescent="0.25">
      <c r="AK1450" s="101">
        <v>0.15027777780778706</v>
      </c>
      <c r="AL1450" s="101">
        <v>5.5830555555294268</v>
      </c>
    </row>
    <row r="1451" spans="37:38" x14ac:dyDescent="0.25">
      <c r="AK1451" s="101">
        <v>0.32222222210839391</v>
      </c>
      <c r="AL1451" s="101">
        <v>6.0555555554456078</v>
      </c>
    </row>
    <row r="1452" spans="37:38" x14ac:dyDescent="0.25">
      <c r="AK1452" s="101">
        <v>0.82333333336282521</v>
      </c>
      <c r="AL1452" s="101">
        <v>5.6099999999860302</v>
      </c>
    </row>
    <row r="1453" spans="37:38" x14ac:dyDescent="0.25">
      <c r="AK1453" s="101">
        <v>0.83972222224110737</v>
      </c>
      <c r="AL1453" s="101">
        <v>5.593611111107748</v>
      </c>
    </row>
    <row r="1454" spans="37:38" x14ac:dyDescent="0.25">
      <c r="AK1454" s="101">
        <v>1.2036111111519858</v>
      </c>
      <c r="AL1454" s="101">
        <v>5.2297222221968696</v>
      </c>
    </row>
    <row r="1455" spans="37:38" x14ac:dyDescent="0.25">
      <c r="AK1455" s="101">
        <v>1.7541666667093523</v>
      </c>
      <c r="AL1455" s="101">
        <v>4.6791666666395031</v>
      </c>
    </row>
    <row r="1456" spans="37:38" x14ac:dyDescent="0.25">
      <c r="AK1456" s="101">
        <v>2.3522222221945412</v>
      </c>
      <c r="AL1456" s="101">
        <v>4.0811111111543141</v>
      </c>
    </row>
    <row r="1457" spans="37:38" x14ac:dyDescent="0.25">
      <c r="AK1457" s="101">
        <v>2.8772222221596166</v>
      </c>
      <c r="AL1457" s="101">
        <v>3.5561111111892387</v>
      </c>
    </row>
    <row r="1458" spans="37:38" x14ac:dyDescent="0.25">
      <c r="AK1458" s="101">
        <v>3.8166666667093523</v>
      </c>
      <c r="AL1458" s="101">
        <v>2.6166666666395031</v>
      </c>
    </row>
    <row r="1459" spans="37:38" x14ac:dyDescent="0.25">
      <c r="AK1459" s="101">
        <v>4.8266666665440425</v>
      </c>
      <c r="AL1459" s="101">
        <v>1.6066666668048128</v>
      </c>
    </row>
    <row r="1460" spans="37:38" x14ac:dyDescent="0.25">
      <c r="AK1460" s="101">
        <v>1.5219444443355314</v>
      </c>
      <c r="AL1460" s="101">
        <v>3.9113888888969086</v>
      </c>
    </row>
    <row r="1461" spans="37:38" x14ac:dyDescent="0.25">
      <c r="AK1461" s="101">
        <v>1.0183333333698101</v>
      </c>
      <c r="AL1461" s="101">
        <v>4.4149999998626299</v>
      </c>
    </row>
    <row r="1462" spans="37:38" x14ac:dyDescent="0.25">
      <c r="AK1462" s="101">
        <v>0.12888888880843297</v>
      </c>
      <c r="AL1462" s="101">
        <v>5.3044444444240071</v>
      </c>
    </row>
    <row r="1463" spans="37:38" x14ac:dyDescent="0.25">
      <c r="AK1463" s="101">
        <v>0.8586111111799255</v>
      </c>
      <c r="AL1463" s="101">
        <v>6.1580555554828607</v>
      </c>
    </row>
    <row r="1464" spans="37:38" x14ac:dyDescent="0.25">
      <c r="AK1464" s="101">
        <v>1.0311111111659557</v>
      </c>
      <c r="AL1464" s="101">
        <v>5.9855555554968305</v>
      </c>
    </row>
    <row r="1465" spans="37:38" x14ac:dyDescent="0.25">
      <c r="AK1465" s="101">
        <v>1.5274999999674037</v>
      </c>
      <c r="AL1465" s="101">
        <v>5.4891666666953824</v>
      </c>
    </row>
    <row r="1466" spans="37:38" x14ac:dyDescent="0.25">
      <c r="AK1466" s="101">
        <v>1.964166666730307</v>
      </c>
      <c r="AL1466" s="101">
        <v>5.0524999999324791</v>
      </c>
    </row>
    <row r="1467" spans="37:38" x14ac:dyDescent="0.25">
      <c r="AK1467" s="101">
        <v>2.8333333333139308</v>
      </c>
      <c r="AL1467" s="101">
        <v>4.1833333333488554</v>
      </c>
    </row>
    <row r="1468" spans="37:38" x14ac:dyDescent="0.25">
      <c r="AK1468" s="101">
        <v>3.3016666666371748</v>
      </c>
      <c r="AL1468" s="101">
        <v>3.7150000000256114</v>
      </c>
    </row>
    <row r="1469" spans="37:38" x14ac:dyDescent="0.25">
      <c r="AK1469" s="101">
        <v>5.0163888889364898</v>
      </c>
      <c r="AL1469" s="101">
        <v>2.0002777777262963</v>
      </c>
    </row>
    <row r="1470" spans="37:38" x14ac:dyDescent="0.25">
      <c r="AK1470" s="101">
        <v>6.2908333333907649</v>
      </c>
      <c r="AL1470" s="101">
        <v>0.62416666658828035</v>
      </c>
    </row>
    <row r="1471" spans="37:38" x14ac:dyDescent="0.25">
      <c r="AK1471" s="101">
        <v>5.3361111111589707</v>
      </c>
      <c r="AL1471" s="101">
        <v>0.3305555556435138</v>
      </c>
    </row>
    <row r="1472" spans="37:38" x14ac:dyDescent="0.25">
      <c r="AK1472" s="101">
        <v>3.8377777778659947</v>
      </c>
      <c r="AL1472" s="101">
        <v>1.8288888889364898</v>
      </c>
    </row>
    <row r="1473" spans="37:38" x14ac:dyDescent="0.25">
      <c r="AK1473" s="101">
        <v>3.7297222223714925</v>
      </c>
      <c r="AL1473" s="101">
        <v>1.936944444430992</v>
      </c>
    </row>
    <row r="1474" spans="37:38" x14ac:dyDescent="0.25">
      <c r="AK1474" s="101">
        <v>3.2602777778520249</v>
      </c>
      <c r="AL1474" s="101">
        <v>2.4063888889504597</v>
      </c>
    </row>
    <row r="1475" spans="37:38" x14ac:dyDescent="0.25">
      <c r="AK1475" s="101">
        <v>1.2972222221433185</v>
      </c>
      <c r="AL1475" s="101">
        <v>5.6361111110891216</v>
      </c>
    </row>
    <row r="1476" spans="37:38" x14ac:dyDescent="0.25">
      <c r="AK1476" s="101">
        <v>1.6852777777821757</v>
      </c>
      <c r="AL1476" s="101">
        <v>5.2480555554502644</v>
      </c>
    </row>
    <row r="1477" spans="37:38" x14ac:dyDescent="0.25">
      <c r="AK1477" s="101">
        <v>2.3052777777775191</v>
      </c>
      <c r="AL1477" s="101">
        <v>4.628055555454921</v>
      </c>
    </row>
    <row r="1478" spans="37:38" x14ac:dyDescent="0.25">
      <c r="AK1478" s="101">
        <v>5.8402777778101154</v>
      </c>
      <c r="AL1478" s="101">
        <v>1.0930555554223247</v>
      </c>
    </row>
    <row r="1479" spans="37:38" x14ac:dyDescent="0.25">
      <c r="AK1479" s="101">
        <v>6.1713888887898065</v>
      </c>
      <c r="AL1479" s="101">
        <v>0.76194444444263354</v>
      </c>
    </row>
    <row r="1480" spans="37:38" x14ac:dyDescent="0.25">
      <c r="AK1480" s="101">
        <v>6.2727777778054588</v>
      </c>
      <c r="AL1480" s="101">
        <v>0.63944444444496185</v>
      </c>
    </row>
    <row r="1481" spans="37:38" x14ac:dyDescent="0.25">
      <c r="AK1481" s="101">
        <v>1.7608333333628252</v>
      </c>
      <c r="AL1481" s="101">
        <v>3.8724999999976717</v>
      </c>
    </row>
    <row r="1482" spans="37:38" x14ac:dyDescent="0.25">
      <c r="AK1482" s="101">
        <v>1.3136111110216007</v>
      </c>
      <c r="AL1482" s="101">
        <v>4.3197222223388962</v>
      </c>
    </row>
    <row r="1483" spans="37:38" x14ac:dyDescent="0.25">
      <c r="AK1483" s="101">
        <v>1.2036111111519858</v>
      </c>
      <c r="AL1483" s="101">
        <v>4.4297222222085111</v>
      </c>
    </row>
    <row r="1484" spans="37:38" x14ac:dyDescent="0.25">
      <c r="AK1484" s="101">
        <v>0.39277777774259448</v>
      </c>
      <c r="AL1484" s="101">
        <v>5.2405555556179024</v>
      </c>
    </row>
    <row r="1485" spans="37:38" x14ac:dyDescent="0.25">
      <c r="AK1485" s="101">
        <v>0.14416666666511446</v>
      </c>
      <c r="AL1485" s="101">
        <v>5.7775000000256114</v>
      </c>
    </row>
    <row r="1486" spans="37:38" x14ac:dyDescent="0.25">
      <c r="AK1486" s="101">
        <v>0.23861111118458211</v>
      </c>
      <c r="AL1486" s="101">
        <v>5.871944444545079</v>
      </c>
    </row>
    <row r="1487" spans="37:38" x14ac:dyDescent="0.25">
      <c r="AK1487" s="101">
        <v>1.1227777777821757</v>
      </c>
      <c r="AL1487" s="101">
        <v>5.560555555508472</v>
      </c>
    </row>
    <row r="1488" spans="37:38" x14ac:dyDescent="0.25">
      <c r="AK1488" s="101">
        <v>1.2088888889411464</v>
      </c>
      <c r="AL1488" s="101">
        <v>5.4744444443495013</v>
      </c>
    </row>
    <row r="1489" spans="37:38" x14ac:dyDescent="0.25">
      <c r="AK1489" s="101">
        <v>1.2650000000721775</v>
      </c>
      <c r="AL1489" s="101">
        <v>5.4183333332184702</v>
      </c>
    </row>
    <row r="1490" spans="37:38" x14ac:dyDescent="0.25">
      <c r="AK1490" s="101">
        <v>2.1358333333628252</v>
      </c>
      <c r="AL1490" s="101">
        <v>4.7141666667885147</v>
      </c>
    </row>
    <row r="1491" spans="37:38" x14ac:dyDescent="0.25">
      <c r="AK1491" s="101">
        <v>2.5777777779148892</v>
      </c>
      <c r="AL1491" s="101">
        <v>4.2722222222364508</v>
      </c>
    </row>
    <row r="1492" spans="37:38" x14ac:dyDescent="0.25">
      <c r="AK1492" s="101">
        <v>5.0066666667116806</v>
      </c>
      <c r="AL1492" s="101">
        <v>1.8433333334396593</v>
      </c>
    </row>
    <row r="1493" spans="37:38" x14ac:dyDescent="0.25">
      <c r="AK1493" s="101">
        <v>6.06527777784504</v>
      </c>
      <c r="AL1493" s="101">
        <v>0.78472222230629995</v>
      </c>
    </row>
    <row r="1494" spans="37:38" x14ac:dyDescent="0.25">
      <c r="AK1494" s="101">
        <v>5.7977777776541188</v>
      </c>
      <c r="AL1494" s="101">
        <v>0.21444444445660338</v>
      </c>
    </row>
    <row r="1495" spans="37:38" x14ac:dyDescent="0.25">
      <c r="AK1495" s="101">
        <v>2.3230555555201136</v>
      </c>
      <c r="AL1495" s="101">
        <v>3.2602777776774019</v>
      </c>
    </row>
    <row r="1496" spans="37:38" x14ac:dyDescent="0.25">
      <c r="AK1496" s="101">
        <v>2.314444444316905</v>
      </c>
      <c r="AL1496" s="101">
        <v>3.2688888888806105</v>
      </c>
    </row>
    <row r="1497" spans="37:38" x14ac:dyDescent="0.25">
      <c r="AK1497" s="101">
        <v>0.28722222213400528</v>
      </c>
      <c r="AL1497" s="101">
        <v>5.2961111110635102</v>
      </c>
    </row>
    <row r="1498" spans="37:38" x14ac:dyDescent="0.25">
      <c r="AK1498" s="101">
        <v>0.27833333326270804</v>
      </c>
      <c r="AL1498" s="101">
        <v>5.3049999999348074</v>
      </c>
    </row>
    <row r="1499" spans="37:38" x14ac:dyDescent="0.25">
      <c r="AK1499" s="101">
        <v>0.22750000009546056</v>
      </c>
      <c r="AL1499" s="101">
        <v>5.810833333292976</v>
      </c>
    </row>
    <row r="1500" spans="37:38" x14ac:dyDescent="0.25">
      <c r="AK1500" s="101">
        <v>0.56500000006053597</v>
      </c>
      <c r="AL1500" s="101">
        <v>6.1483333332580514</v>
      </c>
    </row>
    <row r="1501" spans="37:38" x14ac:dyDescent="0.25">
      <c r="AK1501" s="101">
        <v>1.0988888888969086</v>
      </c>
      <c r="AL1501" s="101">
        <v>5.7344444445334375</v>
      </c>
    </row>
    <row r="1502" spans="37:38" x14ac:dyDescent="0.25">
      <c r="AK1502" s="101">
        <v>3.1597222221898846</v>
      </c>
      <c r="AL1502" s="101">
        <v>3.6736111112404615</v>
      </c>
    </row>
    <row r="1503" spans="37:38" x14ac:dyDescent="0.25">
      <c r="AK1503" s="101">
        <v>3.1761111112427898</v>
      </c>
      <c r="AL1503" s="101">
        <v>2.2405555554432794</v>
      </c>
    </row>
    <row r="1504" spans="37:38" x14ac:dyDescent="0.25">
      <c r="AK1504" s="101">
        <v>2.0352777778753079</v>
      </c>
      <c r="AL1504" s="101">
        <v>3.3813888888107613</v>
      </c>
    </row>
    <row r="1505" spans="37:38" x14ac:dyDescent="0.25">
      <c r="AK1505" s="101">
        <v>1.563611111138016</v>
      </c>
      <c r="AL1505" s="101">
        <v>3.8530555555480532</v>
      </c>
    </row>
    <row r="1506" spans="37:38" x14ac:dyDescent="0.25">
      <c r="AK1506" s="101">
        <v>0.29722222220152617</v>
      </c>
      <c r="AL1506" s="101">
        <v>5.7138888888875954</v>
      </c>
    </row>
    <row r="1507" spans="37:38" x14ac:dyDescent="0.25">
      <c r="AK1507" s="101">
        <v>1.7844444444053806</v>
      </c>
      <c r="AL1507" s="101">
        <v>4.9655555555946194</v>
      </c>
    </row>
    <row r="1508" spans="37:38" x14ac:dyDescent="0.25">
      <c r="AK1508" s="101">
        <v>4.440555555454921</v>
      </c>
      <c r="AL1508" s="101">
        <v>2.309444444545079</v>
      </c>
    </row>
    <row r="1509" spans="37:38" x14ac:dyDescent="0.25">
      <c r="AK1509" s="101">
        <v>5.8202777778496966</v>
      </c>
      <c r="AL1509" s="101">
        <v>0.27027777791954577</v>
      </c>
    </row>
    <row r="1510" spans="37:38" x14ac:dyDescent="0.25">
      <c r="AK1510" s="101">
        <v>3.9438888888107613</v>
      </c>
      <c r="AL1510" s="101">
        <v>1.6061111111193895</v>
      </c>
    </row>
    <row r="1511" spans="37:38" x14ac:dyDescent="0.25">
      <c r="AK1511" s="101">
        <v>1.5047222222783603</v>
      </c>
      <c r="AL1511" s="101">
        <v>4.0452777776517905</v>
      </c>
    </row>
    <row r="1512" spans="37:38" x14ac:dyDescent="0.25">
      <c r="AK1512" s="101">
        <v>1.2799999999115244</v>
      </c>
      <c r="AL1512" s="101">
        <v>4.2700000000186265</v>
      </c>
    </row>
    <row r="1513" spans="37:38" x14ac:dyDescent="0.25">
      <c r="AK1513" s="101">
        <v>0.63138888892717659</v>
      </c>
      <c r="AL1513" s="101">
        <v>6.1813888888573274</v>
      </c>
    </row>
    <row r="1514" spans="37:38" x14ac:dyDescent="0.25">
      <c r="AK1514" s="101">
        <v>2.6930555555736646</v>
      </c>
      <c r="AL1514" s="101">
        <v>4.2736111111007631</v>
      </c>
    </row>
    <row r="1515" spans="37:38" x14ac:dyDescent="0.25">
      <c r="AK1515" s="101">
        <v>3.5733333334210329</v>
      </c>
      <c r="AL1515" s="101">
        <v>3.3933333332533948</v>
      </c>
    </row>
    <row r="1516" spans="37:38" x14ac:dyDescent="0.25">
      <c r="AK1516" s="101">
        <v>3.7272222223109566</v>
      </c>
      <c r="AL1516" s="101">
        <v>3.2394444443634711</v>
      </c>
    </row>
    <row r="1517" spans="37:38" x14ac:dyDescent="0.25">
      <c r="AK1517" s="101">
        <v>2.3469444445800036</v>
      </c>
      <c r="AL1517" s="101">
        <v>3.0863888888270594</v>
      </c>
    </row>
    <row r="1518" spans="37:38" x14ac:dyDescent="0.25">
      <c r="AK1518" s="101">
        <v>3.1172222222085111</v>
      </c>
      <c r="AL1518" s="101">
        <v>3.532777777640149</v>
      </c>
    </row>
    <row r="1519" spans="37:38" x14ac:dyDescent="0.25">
      <c r="AK1519" s="101">
        <v>3.5861111110425554</v>
      </c>
      <c r="AL1519" s="101">
        <v>3.0638888888061047</v>
      </c>
    </row>
    <row r="1520" spans="37:38" x14ac:dyDescent="0.25">
      <c r="AK1520" s="101">
        <v>4.6636111111147329</v>
      </c>
      <c r="AL1520" s="101">
        <v>1.9863888887339272</v>
      </c>
    </row>
    <row r="1521" spans="37:38" x14ac:dyDescent="0.25">
      <c r="AK1521" s="101">
        <v>5.1711111110053025</v>
      </c>
      <c r="AL1521" s="101">
        <v>1.4788888888433576</v>
      </c>
    </row>
    <row r="1522" spans="37:38" x14ac:dyDescent="0.25">
      <c r="AK1522" s="101">
        <v>5.1055555556667969</v>
      </c>
      <c r="AL1522" s="101">
        <v>0.44444444443797693</v>
      </c>
    </row>
    <row r="1523" spans="37:38" x14ac:dyDescent="0.25">
      <c r="AK1523" s="101">
        <v>4.0619444445474073</v>
      </c>
      <c r="AL1523" s="101">
        <v>1.4880555555573665</v>
      </c>
    </row>
    <row r="1524" spans="37:38" x14ac:dyDescent="0.25">
      <c r="AK1524" s="101">
        <v>3.4152777777635492</v>
      </c>
      <c r="AL1524" s="101">
        <v>2.1347222223412246</v>
      </c>
    </row>
    <row r="1525" spans="37:38" x14ac:dyDescent="0.25">
      <c r="AK1525" s="101">
        <v>1.03333333338378</v>
      </c>
      <c r="AL1525" s="101">
        <v>4.5166666667209938</v>
      </c>
    </row>
    <row r="1526" spans="37:38" x14ac:dyDescent="0.25">
      <c r="AK1526" s="101">
        <v>1.5544444444240071</v>
      </c>
      <c r="AL1526" s="101">
        <v>5.5122222222271375</v>
      </c>
    </row>
    <row r="1527" spans="37:38" x14ac:dyDescent="0.25">
      <c r="AK1527" s="101">
        <v>4.0130555555806495</v>
      </c>
      <c r="AL1527" s="101">
        <v>3.0536111110704951</v>
      </c>
    </row>
    <row r="1528" spans="37:38" x14ac:dyDescent="0.25">
      <c r="AK1528" s="101">
        <v>1.4194444444729015</v>
      </c>
      <c r="AL1528" s="101">
        <v>4.0472222222015262</v>
      </c>
    </row>
    <row r="1529" spans="37:38" x14ac:dyDescent="0.25">
      <c r="AK1529" s="101">
        <v>3.4702777776983567</v>
      </c>
      <c r="AL1529" s="101">
        <v>3.0963888888945803</v>
      </c>
    </row>
    <row r="1530" spans="37:38" x14ac:dyDescent="0.25">
      <c r="AK1530" s="101">
        <v>4.0550000000512227</v>
      </c>
      <c r="AL1530" s="101">
        <v>2.5116666665417142</v>
      </c>
    </row>
    <row r="1531" spans="37:38" x14ac:dyDescent="0.25">
      <c r="AK1531" s="101">
        <v>5.6405555555247702</v>
      </c>
      <c r="AL1531" s="101">
        <v>7.3888888873625547E-2</v>
      </c>
    </row>
    <row r="1532" spans="37:38" x14ac:dyDescent="0.25">
      <c r="AK1532" s="101">
        <v>4.7547222222201526</v>
      </c>
      <c r="AL1532" s="101">
        <v>0.81194444443099201</v>
      </c>
    </row>
    <row r="1533" spans="37:38" x14ac:dyDescent="0.25">
      <c r="AK1533" s="101">
        <v>3.2444444443099201</v>
      </c>
      <c r="AL1533" s="101">
        <v>2.3222222223412246</v>
      </c>
    </row>
    <row r="1534" spans="37:38" x14ac:dyDescent="0.25">
      <c r="AK1534" s="101">
        <v>1.1694444443564862</v>
      </c>
      <c r="AL1534" s="101">
        <v>4.3972222222946584</v>
      </c>
    </row>
    <row r="1535" spans="37:38" x14ac:dyDescent="0.25">
      <c r="AK1535" s="101">
        <v>0.69305555551545694</v>
      </c>
      <c r="AL1535" s="101">
        <v>4.8736111111356877</v>
      </c>
    </row>
    <row r="1536" spans="37:38" x14ac:dyDescent="0.25">
      <c r="AK1536" s="101">
        <v>0.20833333331393078</v>
      </c>
      <c r="AL1536" s="101">
        <v>5.3583333333372138</v>
      </c>
    </row>
    <row r="1537" spans="37:38" x14ac:dyDescent="0.25">
      <c r="AK1537" s="101">
        <v>0.38444444455672055</v>
      </c>
      <c r="AL1537" s="101">
        <v>5.9511111112078652</v>
      </c>
    </row>
    <row r="1538" spans="37:38" x14ac:dyDescent="0.25">
      <c r="AK1538" s="101">
        <v>1.2902777778217569</v>
      </c>
      <c r="AL1538" s="101">
        <v>5.84305555553874</v>
      </c>
    </row>
    <row r="1539" spans="37:38" x14ac:dyDescent="0.25">
      <c r="AK1539" s="101">
        <v>1.2902777778217569</v>
      </c>
      <c r="AL1539" s="101">
        <v>5.84305555553874</v>
      </c>
    </row>
    <row r="1540" spans="37:38" x14ac:dyDescent="0.25">
      <c r="AK1540" s="101">
        <v>1.3488888890133239</v>
      </c>
      <c r="AL1540" s="101">
        <v>5.784444444347173</v>
      </c>
    </row>
    <row r="1541" spans="37:38" x14ac:dyDescent="0.25">
      <c r="AK1541" s="101">
        <v>4.4322222222690471</v>
      </c>
      <c r="AL1541" s="101">
        <v>2.7011111110914499</v>
      </c>
    </row>
    <row r="1542" spans="37:38" x14ac:dyDescent="0.25">
      <c r="AK1542" s="101">
        <v>4.3866666667163372</v>
      </c>
      <c r="AL1542" s="101">
        <v>1.1966666666558012</v>
      </c>
    </row>
    <row r="1543" spans="37:38" x14ac:dyDescent="0.25">
      <c r="AK1543" s="101">
        <v>0.33222222217591479</v>
      </c>
      <c r="AL1543" s="101">
        <v>5.2511111111962236</v>
      </c>
    </row>
    <row r="1544" spans="37:38" x14ac:dyDescent="0.25">
      <c r="AK1544" s="101">
        <v>4.7341666667489335</v>
      </c>
      <c r="AL1544" s="101">
        <v>1.6991666665999219</v>
      </c>
    </row>
    <row r="1545" spans="37:38" x14ac:dyDescent="0.25">
      <c r="AK1545" s="101">
        <v>4.3947222222341225</v>
      </c>
      <c r="AL1545" s="101">
        <v>1.2219444444053806</v>
      </c>
    </row>
    <row r="1546" spans="37:38" x14ac:dyDescent="0.25">
      <c r="AK1546" s="101">
        <v>3.3344444443937391</v>
      </c>
      <c r="AL1546" s="101">
        <v>2.282222222245764</v>
      </c>
    </row>
    <row r="1547" spans="37:38" x14ac:dyDescent="0.25">
      <c r="AK1547" s="101">
        <v>0.12861111114034429</v>
      </c>
      <c r="AL1547" s="101">
        <v>5.7452777777798474</v>
      </c>
    </row>
    <row r="1548" spans="37:38" x14ac:dyDescent="0.25">
      <c r="AK1548" s="101">
        <v>0.6191666666418314</v>
      </c>
      <c r="AL1548" s="101">
        <v>6.2358333332813345</v>
      </c>
    </row>
    <row r="1549" spans="37:38" x14ac:dyDescent="0.25">
      <c r="AK1549" s="101">
        <v>5.5197222222341225</v>
      </c>
      <c r="AL1549" s="101">
        <v>1.6802777778357267</v>
      </c>
    </row>
    <row r="1550" spans="37:38" x14ac:dyDescent="0.25">
      <c r="AK1550" s="101">
        <v>5.5383333333302289</v>
      </c>
      <c r="AL1550" s="101">
        <v>1.6616666667396203</v>
      </c>
    </row>
    <row r="1551" spans="37:38" x14ac:dyDescent="0.25">
      <c r="AK1551" s="101">
        <v>5.9969444444286637</v>
      </c>
      <c r="AL1551" s="101">
        <v>1.2030555556411855</v>
      </c>
    </row>
    <row r="1552" spans="37:38" x14ac:dyDescent="0.25">
      <c r="AK1552" s="101">
        <v>6.0325000000884756</v>
      </c>
      <c r="AL1552" s="101">
        <v>0.24916666676290333</v>
      </c>
    </row>
    <row r="1553" spans="37:38" x14ac:dyDescent="0.25">
      <c r="AK1553" s="101">
        <v>5.8138888888643123</v>
      </c>
      <c r="AL1553" s="101">
        <v>3.0555555538740009E-2</v>
      </c>
    </row>
    <row r="1554" spans="37:38" x14ac:dyDescent="0.25">
      <c r="AK1554" s="101">
        <v>1.8883333333069459</v>
      </c>
      <c r="AL1554" s="101">
        <v>3.8950000000186265</v>
      </c>
    </row>
    <row r="1555" spans="37:38" x14ac:dyDescent="0.25">
      <c r="AK1555" s="101">
        <v>1.8355555555899628</v>
      </c>
      <c r="AL1555" s="101">
        <v>3.9477777777356096</v>
      </c>
    </row>
    <row r="1556" spans="37:38" x14ac:dyDescent="0.25">
      <c r="AK1556" s="101">
        <v>0.29416666663018987</v>
      </c>
      <c r="AL1556" s="101">
        <v>5.4891666666953824</v>
      </c>
    </row>
    <row r="1557" spans="37:38" x14ac:dyDescent="0.25">
      <c r="AK1557" s="101">
        <v>1.0572222220944241</v>
      </c>
      <c r="AL1557" s="101">
        <v>5.2094444445683621</v>
      </c>
    </row>
    <row r="1558" spans="37:38" x14ac:dyDescent="0.25">
      <c r="AK1558" s="101">
        <v>1.0797222221153788</v>
      </c>
      <c r="AL1558" s="101">
        <v>5.1869444445474073</v>
      </c>
    </row>
    <row r="1559" spans="37:38" x14ac:dyDescent="0.25">
      <c r="AK1559" s="101">
        <v>3.498888888861984</v>
      </c>
      <c r="AL1559" s="101">
        <v>2.7677777778008021</v>
      </c>
    </row>
    <row r="1560" spans="37:38" x14ac:dyDescent="0.25">
      <c r="AK1560" s="101">
        <v>4.7688888888806105</v>
      </c>
      <c r="AL1560" s="101">
        <v>0.94777777773560956</v>
      </c>
    </row>
    <row r="1561" spans="37:38" x14ac:dyDescent="0.25">
      <c r="AK1561" s="101">
        <v>3.4822222221409902</v>
      </c>
      <c r="AL1561" s="101">
        <v>2.2344444444752298</v>
      </c>
    </row>
    <row r="1562" spans="37:38" x14ac:dyDescent="0.25">
      <c r="AK1562" s="101">
        <v>2.3911111110937782</v>
      </c>
      <c r="AL1562" s="101">
        <v>3.3255555555224419</v>
      </c>
    </row>
    <row r="1563" spans="37:38" x14ac:dyDescent="0.25">
      <c r="AK1563" s="101">
        <v>1.8736111111356877</v>
      </c>
      <c r="AL1563" s="101">
        <v>3.8430555554805323</v>
      </c>
    </row>
    <row r="1564" spans="37:38" x14ac:dyDescent="0.25">
      <c r="AK1564" s="101">
        <v>0.95805555547121912</v>
      </c>
      <c r="AL1564" s="101">
        <v>4.7586111111450009</v>
      </c>
    </row>
    <row r="1565" spans="37:38" x14ac:dyDescent="0.25">
      <c r="AK1565" s="101">
        <v>0.41333333338843659</v>
      </c>
      <c r="AL1565" s="101">
        <v>5.3033333332277834</v>
      </c>
    </row>
    <row r="1566" spans="37:38" x14ac:dyDescent="0.25">
      <c r="AK1566" s="101">
        <v>0.15777777781477198</v>
      </c>
      <c r="AL1566" s="101">
        <v>5.874444444430992</v>
      </c>
    </row>
    <row r="1567" spans="37:38" x14ac:dyDescent="0.25">
      <c r="AK1567" s="101">
        <v>0.17888888897141442</v>
      </c>
      <c r="AL1567" s="101">
        <v>5.8955555555876344</v>
      </c>
    </row>
    <row r="1568" spans="37:38" x14ac:dyDescent="0.25">
      <c r="AK1568" s="101">
        <v>1.7005555556388572</v>
      </c>
      <c r="AL1568" s="101">
        <v>5.5827777776867151</v>
      </c>
    </row>
    <row r="1569" spans="37:38" x14ac:dyDescent="0.25">
      <c r="AK1569" s="101">
        <v>2.1413888888200745</v>
      </c>
      <c r="AL1569" s="101">
        <v>5.1419444445054978</v>
      </c>
    </row>
    <row r="1570" spans="37:38" x14ac:dyDescent="0.25">
      <c r="AK1570" s="101">
        <v>6.5300000000861473</v>
      </c>
      <c r="AL1570" s="101">
        <v>0.24666666670236737</v>
      </c>
    </row>
    <row r="1571" spans="37:38" x14ac:dyDescent="0.25">
      <c r="AK1571" s="101">
        <v>6.5188888889970258</v>
      </c>
      <c r="AL1571" s="101">
        <v>0.23555555561324582</v>
      </c>
    </row>
    <row r="1572" spans="37:38" x14ac:dyDescent="0.25">
      <c r="AK1572" s="101">
        <v>6.3761111111962236</v>
      </c>
      <c r="AL1572" s="101">
        <v>9.2777777812443674E-2</v>
      </c>
    </row>
    <row r="1573" spans="37:38" x14ac:dyDescent="0.25">
      <c r="AK1573" s="101">
        <v>5.9172222222550772</v>
      </c>
      <c r="AL1573" s="101">
        <v>0.36611111112870276</v>
      </c>
    </row>
    <row r="1574" spans="37:38" x14ac:dyDescent="0.25">
      <c r="AK1574" s="101">
        <v>5.5449999999837019</v>
      </c>
      <c r="AL1574" s="101">
        <v>0.73833333340007812</v>
      </c>
    </row>
    <row r="1575" spans="37:38" x14ac:dyDescent="0.25">
      <c r="AK1575" s="101">
        <v>3.4099999999743886</v>
      </c>
      <c r="AL1575" s="101">
        <v>2.8733333334093913</v>
      </c>
    </row>
    <row r="1576" spans="37:38" x14ac:dyDescent="0.25">
      <c r="AK1576" s="101">
        <v>0.51277777785435319</v>
      </c>
      <c r="AL1576" s="101">
        <v>5.7705555555294268</v>
      </c>
    </row>
    <row r="1577" spans="37:38" x14ac:dyDescent="0.25">
      <c r="AK1577" s="101">
        <v>0.53833333327202126</v>
      </c>
      <c r="AL1577" s="101">
        <v>5.4116666667396203</v>
      </c>
    </row>
    <row r="1578" spans="37:38" x14ac:dyDescent="0.25">
      <c r="AK1578" s="101">
        <v>0.6283333333558403</v>
      </c>
      <c r="AL1578" s="101">
        <v>5.3216666666558012</v>
      </c>
    </row>
    <row r="1579" spans="37:38" x14ac:dyDescent="0.25">
      <c r="AK1579" s="101">
        <v>0.65000000002328306</v>
      </c>
      <c r="AL1579" s="101">
        <v>5.2999999999883585</v>
      </c>
    </row>
    <row r="1580" spans="37:38" x14ac:dyDescent="0.25">
      <c r="AK1580" s="101">
        <v>1.1599999999743886</v>
      </c>
      <c r="AL1580" s="101">
        <v>4.7900000000372529</v>
      </c>
    </row>
    <row r="1581" spans="37:38" x14ac:dyDescent="0.25">
      <c r="AK1581" s="101">
        <v>2.4202777777682059</v>
      </c>
      <c r="AL1581" s="101">
        <v>3.5297222222434357</v>
      </c>
    </row>
    <row r="1582" spans="37:38" x14ac:dyDescent="0.25">
      <c r="AK1582" s="101">
        <v>2.5369444444659166</v>
      </c>
      <c r="AL1582" s="101">
        <v>3.4130555555457249</v>
      </c>
    </row>
    <row r="1583" spans="37:38" x14ac:dyDescent="0.25">
      <c r="AK1583" s="101">
        <v>2.5508333332836628</v>
      </c>
      <c r="AL1583" s="101">
        <v>3.3991666667279787</v>
      </c>
    </row>
    <row r="1584" spans="37:38" x14ac:dyDescent="0.25">
      <c r="AK1584" s="101">
        <v>2.9447222222224809</v>
      </c>
      <c r="AL1584" s="101">
        <v>3.0052777777891606</v>
      </c>
    </row>
    <row r="1585" spans="37:38" x14ac:dyDescent="0.25">
      <c r="AK1585" s="101">
        <v>3.9602777776890434</v>
      </c>
      <c r="AL1585" s="101">
        <v>1.9897222223225981</v>
      </c>
    </row>
    <row r="1586" spans="37:38" x14ac:dyDescent="0.25">
      <c r="AK1586" s="101">
        <v>3.9891666666953824</v>
      </c>
      <c r="AL1586" s="101">
        <v>1.9608333333162591</v>
      </c>
    </row>
    <row r="1587" spans="37:38" x14ac:dyDescent="0.25">
      <c r="AK1587" s="101">
        <v>4.0849999999045394</v>
      </c>
      <c r="AL1587" s="101">
        <v>1.8650000001071021</v>
      </c>
    </row>
    <row r="1588" spans="37:38" x14ac:dyDescent="0.25">
      <c r="AK1588" s="101">
        <v>4.6405555555829778</v>
      </c>
      <c r="AL1588" s="101">
        <v>1.3094444444286637</v>
      </c>
    </row>
    <row r="1589" spans="37:38" x14ac:dyDescent="0.25">
      <c r="AK1589" s="101">
        <v>4.9272222222061828</v>
      </c>
      <c r="AL1589" s="101">
        <v>1.0227777778054588</v>
      </c>
    </row>
    <row r="1590" spans="37:38" x14ac:dyDescent="0.25">
      <c r="AK1590" s="101">
        <v>5.1166666665812954</v>
      </c>
      <c r="AL1590" s="101">
        <v>0.8333333334303461</v>
      </c>
    </row>
    <row r="1591" spans="37:38" x14ac:dyDescent="0.25">
      <c r="AK1591" s="101">
        <v>2.6955555556342006</v>
      </c>
      <c r="AL1591" s="101">
        <v>3.0877777776913717</v>
      </c>
    </row>
    <row r="1592" spans="37:38" x14ac:dyDescent="0.25">
      <c r="AK1592" s="101">
        <v>2.6611111111706123</v>
      </c>
      <c r="AL1592" s="101">
        <v>3.12222222215496</v>
      </c>
    </row>
    <row r="1593" spans="37:38" x14ac:dyDescent="0.25">
      <c r="AK1593" s="101">
        <v>0.57944444438908249</v>
      </c>
      <c r="AL1593" s="101">
        <v>5.9205555556691252</v>
      </c>
    </row>
    <row r="1594" spans="37:38" x14ac:dyDescent="0.25">
      <c r="AK1594" s="101">
        <v>6.4722222334239632E-2</v>
      </c>
      <c r="AL1594" s="101">
        <v>5.8352777776890434</v>
      </c>
    </row>
    <row r="1595" spans="37:38" x14ac:dyDescent="0.25">
      <c r="AK1595" s="101">
        <v>1.5550000001094304</v>
      </c>
      <c r="AL1595" s="101">
        <v>4.3449999999138527</v>
      </c>
    </row>
    <row r="1596" spans="37:38" x14ac:dyDescent="0.25">
      <c r="AK1596" s="101">
        <v>3.1436111111543141</v>
      </c>
      <c r="AL1596" s="101">
        <v>3.123055555508472</v>
      </c>
    </row>
    <row r="1597" spans="37:38" x14ac:dyDescent="0.25">
      <c r="AK1597" s="101">
        <v>0.66888888878747821</v>
      </c>
      <c r="AL1597" s="101">
        <v>5.5977777778753079</v>
      </c>
    </row>
    <row r="1598" spans="37:38" x14ac:dyDescent="0.25">
      <c r="AK1598" s="101">
        <v>5.3911111110937782</v>
      </c>
      <c r="AL1598" s="101">
        <v>0.92555555555736646</v>
      </c>
    </row>
    <row r="1599" spans="37:38" x14ac:dyDescent="0.25">
      <c r="AK1599" s="101">
        <v>4.4408333332976326</v>
      </c>
      <c r="AL1599" s="101">
        <v>1.409166666737292</v>
      </c>
    </row>
    <row r="1600" spans="37:38" x14ac:dyDescent="0.25">
      <c r="AK1600" s="101">
        <v>4.062222222215496</v>
      </c>
      <c r="AL1600" s="101">
        <v>1.7877777778194286</v>
      </c>
    </row>
    <row r="1601" spans="37:38" x14ac:dyDescent="0.25">
      <c r="AK1601" s="101">
        <v>3.9377777776680887</v>
      </c>
      <c r="AL1601" s="101">
        <v>1.9122222223668359</v>
      </c>
    </row>
    <row r="1602" spans="37:38" x14ac:dyDescent="0.25">
      <c r="AK1602" s="101">
        <v>1.5158333333674818</v>
      </c>
      <c r="AL1602" s="101">
        <v>4.3341666666674428</v>
      </c>
    </row>
    <row r="1603" spans="37:38" x14ac:dyDescent="0.25">
      <c r="AK1603" s="101">
        <v>1.4077777776983567</v>
      </c>
      <c r="AL1603" s="101">
        <v>4.4422222223365679</v>
      </c>
    </row>
    <row r="1604" spans="37:38" x14ac:dyDescent="0.25">
      <c r="AK1604" s="101">
        <v>0.5372222222504206</v>
      </c>
      <c r="AL1604" s="101">
        <v>5.879444444377441</v>
      </c>
    </row>
    <row r="1605" spans="37:38" x14ac:dyDescent="0.25">
      <c r="AK1605" s="101">
        <v>0.97416666668141261</v>
      </c>
      <c r="AL1605" s="101">
        <v>5.442499999946449</v>
      </c>
    </row>
    <row r="1606" spans="37:38" x14ac:dyDescent="0.25">
      <c r="AK1606" s="101">
        <v>1.0947222223039716</v>
      </c>
      <c r="AL1606" s="101">
        <v>5.3219444443238899</v>
      </c>
    </row>
    <row r="1607" spans="37:38" x14ac:dyDescent="0.25">
      <c r="AK1607" s="101">
        <v>2.0997222221922129</v>
      </c>
      <c r="AL1607" s="101">
        <v>4.3169444444356486</v>
      </c>
    </row>
    <row r="1608" spans="37:38" x14ac:dyDescent="0.25">
      <c r="AK1608" s="101">
        <v>3.0574999999953434</v>
      </c>
      <c r="AL1608" s="101">
        <v>3.3591666666325182</v>
      </c>
    </row>
    <row r="1609" spans="37:38" x14ac:dyDescent="0.25">
      <c r="AK1609" s="101">
        <v>3.3886111111496575</v>
      </c>
      <c r="AL1609" s="101">
        <v>3.028055555478204</v>
      </c>
    </row>
    <row r="1610" spans="37:38" x14ac:dyDescent="0.25">
      <c r="AK1610" s="101">
        <v>3.4869444444193505</v>
      </c>
      <c r="AL1610" s="101">
        <v>2.9297222222085111</v>
      </c>
    </row>
    <row r="1611" spans="37:38" x14ac:dyDescent="0.25">
      <c r="AK1611" s="101">
        <v>3.5341666666790843</v>
      </c>
      <c r="AL1611" s="101">
        <v>2.8824999999487773</v>
      </c>
    </row>
    <row r="1612" spans="37:38" x14ac:dyDescent="0.25">
      <c r="AK1612" s="101">
        <v>1.6333333332440816</v>
      </c>
      <c r="AL1612" s="101">
        <v>5.4666666666744277</v>
      </c>
    </row>
    <row r="1613" spans="37:38" x14ac:dyDescent="0.25">
      <c r="AK1613" s="101">
        <v>6.1624999999185093</v>
      </c>
      <c r="AL1613" s="101">
        <v>0.42916666658129543</v>
      </c>
    </row>
    <row r="1614" spans="37:38" x14ac:dyDescent="0.25">
      <c r="AK1614" s="101">
        <v>6.124722222215496</v>
      </c>
      <c r="AL1614" s="101">
        <v>0.39138888887828216</v>
      </c>
    </row>
    <row r="1615" spans="37:38" x14ac:dyDescent="0.25">
      <c r="AK1615" s="101">
        <v>0.78638888883870095</v>
      </c>
      <c r="AL1615" s="101">
        <v>5.7469444444868714</v>
      </c>
    </row>
    <row r="1616" spans="37:38" x14ac:dyDescent="0.25">
      <c r="AK1616" s="101">
        <v>2.3461111110518686</v>
      </c>
      <c r="AL1616" s="101">
        <v>4.1872222222737037</v>
      </c>
    </row>
    <row r="1617" spans="37:38" x14ac:dyDescent="0.25">
      <c r="AK1617" s="101">
        <v>3.3980555555317551</v>
      </c>
      <c r="AL1617" s="101">
        <v>3.1352777777938172</v>
      </c>
    </row>
    <row r="1618" spans="37:38" x14ac:dyDescent="0.25">
      <c r="AK1618" s="101">
        <v>4.1858333332347684</v>
      </c>
      <c r="AL1618" s="101">
        <v>1.4141666666837409</v>
      </c>
    </row>
    <row r="1619" spans="37:38" x14ac:dyDescent="0.25">
      <c r="AK1619" s="101">
        <v>4.095277777814772</v>
      </c>
      <c r="AL1619" s="101">
        <v>1.5047222221037373</v>
      </c>
    </row>
    <row r="1620" spans="37:38" x14ac:dyDescent="0.25">
      <c r="AK1620" s="101">
        <v>2.8997222221805714</v>
      </c>
      <c r="AL1620" s="101">
        <v>3.7836111111100763</v>
      </c>
    </row>
    <row r="1621" spans="37:38" x14ac:dyDescent="0.25">
      <c r="AK1621" s="101">
        <v>5.2977777777705342</v>
      </c>
      <c r="AL1621" s="101">
        <v>1.6522222221828997</v>
      </c>
    </row>
    <row r="1622" spans="37:38" x14ac:dyDescent="0.25">
      <c r="AK1622" s="101">
        <v>2.220277777814772</v>
      </c>
      <c r="AL1622" s="101">
        <v>4.5963888888945803</v>
      </c>
    </row>
    <row r="1623" spans="37:38" x14ac:dyDescent="0.25">
      <c r="AK1623" s="101">
        <v>2.595277777640149</v>
      </c>
      <c r="AL1623" s="101">
        <v>2.8380555555922911</v>
      </c>
    </row>
    <row r="1624" spans="37:38" x14ac:dyDescent="0.25">
      <c r="AK1624" s="101">
        <v>0.6588888888945803</v>
      </c>
      <c r="AL1624" s="101">
        <v>4.7744444443378597</v>
      </c>
    </row>
    <row r="1625" spans="37:38" x14ac:dyDescent="0.25">
      <c r="AK1625" s="101">
        <v>0.26722222234820947</v>
      </c>
      <c r="AL1625" s="101">
        <v>5.7005555555806495</v>
      </c>
    </row>
    <row r="1626" spans="37:38" x14ac:dyDescent="0.25">
      <c r="AK1626" s="101">
        <v>0.31166666670469567</v>
      </c>
      <c r="AL1626" s="101">
        <v>5.7449999999371357</v>
      </c>
    </row>
    <row r="1627" spans="37:38" x14ac:dyDescent="0.25">
      <c r="AK1627" s="101">
        <v>4.8883333333069459</v>
      </c>
      <c r="AL1627" s="101">
        <v>2.0450000001001172</v>
      </c>
    </row>
    <row r="1628" spans="37:38" x14ac:dyDescent="0.25">
      <c r="AK1628" s="101">
        <v>5.6094444444752298</v>
      </c>
      <c r="AL1628" s="101">
        <v>0.15944444452179596</v>
      </c>
    </row>
    <row r="1629" spans="37:38" x14ac:dyDescent="0.25">
      <c r="AK1629" s="101">
        <v>0.10055555566214025</v>
      </c>
      <c r="AL1629" s="101">
        <v>5.5505555556155741</v>
      </c>
    </row>
    <row r="1630" spans="37:38" x14ac:dyDescent="0.25">
      <c r="AK1630" s="101">
        <v>5.377222222276032</v>
      </c>
      <c r="AL1630" s="101">
        <v>1.2727777777472511</v>
      </c>
    </row>
    <row r="1631" spans="37:38" x14ac:dyDescent="0.25">
      <c r="AK1631" s="101">
        <v>0.60805555555270985</v>
      </c>
      <c r="AL1631" s="101">
        <v>4.9086111111100763</v>
      </c>
    </row>
    <row r="1632" spans="37:38" x14ac:dyDescent="0.25">
      <c r="AK1632" s="101">
        <v>2.250833333353512</v>
      </c>
      <c r="AL1632" s="101">
        <v>4.2491666665300727</v>
      </c>
    </row>
    <row r="1633" spans="37:38" x14ac:dyDescent="0.25">
      <c r="AK1633" s="101">
        <v>2.9019444443983957</v>
      </c>
      <c r="AL1633" s="101">
        <v>3.598055555485189</v>
      </c>
    </row>
    <row r="1634" spans="37:38" x14ac:dyDescent="0.25">
      <c r="AK1634" s="101">
        <v>5.5499999999301508</v>
      </c>
      <c r="AL1634" s="101">
        <v>6.6666666534729302E-2</v>
      </c>
    </row>
    <row r="1635" spans="37:38" x14ac:dyDescent="0.25">
      <c r="AK1635" s="101">
        <v>2.8536111111170612</v>
      </c>
      <c r="AL1635" s="101">
        <v>3.4463888889877126</v>
      </c>
    </row>
    <row r="1636" spans="37:38" x14ac:dyDescent="0.25">
      <c r="AK1636" s="101">
        <v>0.13916666654404253</v>
      </c>
      <c r="AL1636" s="101">
        <v>5.7108333333162591</v>
      </c>
    </row>
    <row r="1637" spans="37:38" x14ac:dyDescent="0.25">
      <c r="AK1637" s="101">
        <v>3.5149999998975545</v>
      </c>
      <c r="AL1637" s="101">
        <v>2.3349999999627471</v>
      </c>
    </row>
    <row r="1638" spans="37:38" x14ac:dyDescent="0.25">
      <c r="AK1638" s="101">
        <v>0.39916666655335575</v>
      </c>
      <c r="AL1638" s="101">
        <v>5.1841666668187827</v>
      </c>
    </row>
    <row r="1639" spans="37:38" x14ac:dyDescent="0.25">
      <c r="AK1639" s="101">
        <v>2.2741666667279787</v>
      </c>
      <c r="AL1639" s="101">
        <v>4.9591666666092351</v>
      </c>
    </row>
    <row r="1640" spans="37:38" x14ac:dyDescent="0.25">
      <c r="AK1640" s="101">
        <v>0.81444444449152797</v>
      </c>
      <c r="AL1640" s="101">
        <v>4.6522222221828997</v>
      </c>
    </row>
    <row r="1641" spans="37:38" x14ac:dyDescent="0.25">
      <c r="AK1641" s="101">
        <v>0.80861111119156703</v>
      </c>
      <c r="AL1641" s="101">
        <v>4.6580555554828607</v>
      </c>
    </row>
    <row r="1642" spans="37:38" x14ac:dyDescent="0.25">
      <c r="AK1642" s="101">
        <v>1.1116666665184312</v>
      </c>
      <c r="AL1642" s="101">
        <v>5.9383333334117197</v>
      </c>
    </row>
    <row r="1643" spans="37:38" x14ac:dyDescent="0.25">
      <c r="AK1643" s="101">
        <v>2.596111110993661</v>
      </c>
      <c r="AL1643" s="101">
        <v>4.4538888889364898</v>
      </c>
    </row>
    <row r="1644" spans="37:38" x14ac:dyDescent="0.25">
      <c r="AK1644" s="101">
        <v>2.1958333334187046</v>
      </c>
      <c r="AL1644" s="101">
        <v>3.370833333407063</v>
      </c>
    </row>
    <row r="1645" spans="37:38" x14ac:dyDescent="0.25">
      <c r="AK1645" s="101">
        <v>0.63083333324175328</v>
      </c>
      <c r="AL1645" s="101">
        <v>6.1975000000675209</v>
      </c>
    </row>
    <row r="1646" spans="37:38" x14ac:dyDescent="0.25">
      <c r="AK1646" s="101">
        <v>3.786388888838701</v>
      </c>
      <c r="AL1646" s="101">
        <v>3.1302777776727453</v>
      </c>
    </row>
    <row r="1647" spans="37:38" x14ac:dyDescent="0.25">
      <c r="AK1647" s="101">
        <v>5.6247222221572883</v>
      </c>
      <c r="AL1647" s="101">
        <v>0.1086111111799255</v>
      </c>
    </row>
    <row r="1648" spans="37:38" x14ac:dyDescent="0.25">
      <c r="AK1648" s="101">
        <v>2.9608333334326744</v>
      </c>
      <c r="AL1648" s="101">
        <v>3.6224999998812564</v>
      </c>
    </row>
  </sheetData>
  <sortState ref="X38:X61">
    <sortCondition ref="X38"/>
  </sortState>
  <mergeCells count="4">
    <mergeCell ref="AK1:AL1"/>
    <mergeCell ref="AM1:AN1"/>
    <mergeCell ref="V1:W1"/>
    <mergeCell ref="X1:Y1"/>
  </mergeCells>
  <pageMargins left="0.7" right="0.7" top="0.75" bottom="0.75" header="0.3" footer="0.3"/>
  <pageSetup orientation="portrait" horizontalDpi="300" verticalDpi="300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1"/>
  <sheetViews>
    <sheetView workbookViewId="0">
      <selection activeCell="O54" sqref="O54"/>
    </sheetView>
  </sheetViews>
  <sheetFormatPr defaultRowHeight="15" x14ac:dyDescent="0.25"/>
  <cols>
    <col min="1" max="1" width="15.28515625" bestFit="1" customWidth="1"/>
  </cols>
  <sheetData>
    <row r="1" spans="1:19" ht="15.75" thickBot="1" x14ac:dyDescent="0.3">
      <c r="C1" s="146" t="s">
        <v>105</v>
      </c>
      <c r="D1" s="146"/>
      <c r="R1" t="s">
        <v>105</v>
      </c>
    </row>
    <row r="2" spans="1:19" x14ac:dyDescent="0.25">
      <c r="A2" s="116" t="s">
        <v>106</v>
      </c>
      <c r="B2" s="116" t="s">
        <v>97</v>
      </c>
      <c r="C2" s="125" t="s">
        <v>107</v>
      </c>
      <c r="D2" s="125" t="s">
        <v>108</v>
      </c>
      <c r="R2" t="s">
        <v>107</v>
      </c>
      <c r="S2" t="s">
        <v>108</v>
      </c>
    </row>
    <row r="3" spans="1:19" x14ac:dyDescent="0.25">
      <c r="A3" s="113">
        <v>2</v>
      </c>
      <c r="B3" s="114">
        <v>2</v>
      </c>
      <c r="C3" s="114">
        <v>0</v>
      </c>
      <c r="D3" s="114">
        <v>0</v>
      </c>
      <c r="R3" s="66">
        <v>69.599999999999994</v>
      </c>
      <c r="S3" s="66">
        <v>65.5</v>
      </c>
    </row>
    <row r="4" spans="1:19" x14ac:dyDescent="0.25">
      <c r="A4" s="113">
        <v>4</v>
      </c>
      <c r="B4" s="114">
        <v>0</v>
      </c>
      <c r="C4" s="114">
        <v>0</v>
      </c>
      <c r="D4" s="114">
        <v>0</v>
      </c>
      <c r="R4" s="66">
        <v>84.2</v>
      </c>
      <c r="S4" s="66">
        <v>66.2</v>
      </c>
    </row>
    <row r="5" spans="1:19" x14ac:dyDescent="0.25">
      <c r="A5" s="113">
        <v>6</v>
      </c>
      <c r="B5" s="114">
        <v>0</v>
      </c>
      <c r="C5" s="114">
        <v>0</v>
      </c>
      <c r="D5" s="114">
        <v>0</v>
      </c>
      <c r="R5" s="66">
        <v>76.599999999999994</v>
      </c>
      <c r="S5" s="66">
        <v>61</v>
      </c>
    </row>
    <row r="6" spans="1:19" x14ac:dyDescent="0.25">
      <c r="A6" s="113">
        <v>8</v>
      </c>
      <c r="B6" s="114">
        <v>0</v>
      </c>
      <c r="C6" s="114">
        <v>0</v>
      </c>
      <c r="D6" s="114">
        <v>0</v>
      </c>
      <c r="R6" s="66">
        <v>82.1</v>
      </c>
      <c r="S6" s="66">
        <v>74.400000000000006</v>
      </c>
    </row>
    <row r="7" spans="1:19" x14ac:dyDescent="0.25">
      <c r="A7" s="113">
        <v>10</v>
      </c>
      <c r="B7" s="114">
        <v>0</v>
      </c>
      <c r="C7" s="114">
        <v>0</v>
      </c>
      <c r="D7" s="114">
        <v>0</v>
      </c>
      <c r="R7" s="66">
        <v>103.9</v>
      </c>
      <c r="S7" s="66">
        <v>54.7</v>
      </c>
    </row>
    <row r="8" spans="1:19" x14ac:dyDescent="0.25">
      <c r="A8" s="113">
        <v>12</v>
      </c>
      <c r="B8" s="114">
        <v>0</v>
      </c>
      <c r="C8" s="114">
        <v>0</v>
      </c>
      <c r="D8" s="114">
        <v>0</v>
      </c>
      <c r="R8" s="66">
        <v>74.400000000000006</v>
      </c>
      <c r="S8" s="66">
        <v>63.8</v>
      </c>
    </row>
    <row r="9" spans="1:19" x14ac:dyDescent="0.25">
      <c r="A9" s="113">
        <v>14</v>
      </c>
      <c r="B9" s="114">
        <v>0</v>
      </c>
      <c r="C9" s="114">
        <v>0</v>
      </c>
      <c r="D9" s="114">
        <v>0</v>
      </c>
      <c r="R9" s="66">
        <v>68.7</v>
      </c>
      <c r="S9" s="66">
        <v>61.3</v>
      </c>
    </row>
    <row r="10" spans="1:19" x14ac:dyDescent="0.25">
      <c r="A10" s="113">
        <v>16</v>
      </c>
      <c r="B10" s="114">
        <v>0</v>
      </c>
      <c r="C10" s="114">
        <v>0</v>
      </c>
      <c r="D10" s="114">
        <v>0</v>
      </c>
      <c r="R10" s="66">
        <v>91.2</v>
      </c>
      <c r="S10" s="66">
        <v>58.6</v>
      </c>
    </row>
    <row r="11" spans="1:19" x14ac:dyDescent="0.25">
      <c r="A11" s="113">
        <v>18</v>
      </c>
      <c r="B11" s="114">
        <v>0</v>
      </c>
      <c r="C11" s="114">
        <v>0</v>
      </c>
      <c r="D11" s="114">
        <v>0</v>
      </c>
      <c r="R11" s="66">
        <v>72.7</v>
      </c>
      <c r="S11" s="66">
        <v>76.400000000000006</v>
      </c>
    </row>
    <row r="12" spans="1:19" x14ac:dyDescent="0.25">
      <c r="A12" s="113">
        <v>20</v>
      </c>
      <c r="B12" s="114">
        <v>0</v>
      </c>
      <c r="C12" s="114">
        <v>0</v>
      </c>
      <c r="D12" s="114">
        <v>0</v>
      </c>
      <c r="R12" s="66">
        <v>74.3</v>
      </c>
      <c r="S12" s="66">
        <v>80.099999999999994</v>
      </c>
    </row>
    <row r="13" spans="1:19" x14ac:dyDescent="0.25">
      <c r="A13" s="113">
        <v>22</v>
      </c>
      <c r="B13" s="114">
        <v>0</v>
      </c>
      <c r="C13" s="114">
        <v>0</v>
      </c>
      <c r="D13" s="114">
        <v>0</v>
      </c>
      <c r="R13" s="66">
        <v>83.6</v>
      </c>
      <c r="S13" s="66">
        <v>73</v>
      </c>
    </row>
    <row r="14" spans="1:19" x14ac:dyDescent="0.25">
      <c r="A14" s="113">
        <v>24</v>
      </c>
      <c r="B14" s="114">
        <v>0</v>
      </c>
      <c r="C14" s="114">
        <v>0</v>
      </c>
      <c r="D14" s="114">
        <v>0</v>
      </c>
      <c r="R14" s="66">
        <v>94.3</v>
      </c>
      <c r="S14" s="66">
        <v>73.2</v>
      </c>
    </row>
    <row r="15" spans="1:19" x14ac:dyDescent="0.25">
      <c r="A15" s="113">
        <v>26</v>
      </c>
      <c r="B15" s="114">
        <v>0</v>
      </c>
      <c r="C15" s="114">
        <v>0</v>
      </c>
      <c r="D15" s="114">
        <v>0</v>
      </c>
      <c r="R15" s="66">
        <v>81.3</v>
      </c>
      <c r="S15" s="66">
        <v>61.2</v>
      </c>
    </row>
    <row r="16" spans="1:19" x14ac:dyDescent="0.25">
      <c r="A16" s="113">
        <v>28</v>
      </c>
      <c r="B16" s="114">
        <v>0</v>
      </c>
      <c r="C16" s="114">
        <v>0</v>
      </c>
      <c r="D16" s="114">
        <v>0</v>
      </c>
      <c r="R16" s="66">
        <v>70.3</v>
      </c>
      <c r="S16" s="66">
        <v>70.400000000000006</v>
      </c>
    </row>
    <row r="17" spans="1:19" x14ac:dyDescent="0.25">
      <c r="A17" s="113">
        <v>30</v>
      </c>
      <c r="B17" s="114">
        <v>0</v>
      </c>
      <c r="C17" s="114">
        <v>0</v>
      </c>
      <c r="D17" s="114">
        <v>0</v>
      </c>
      <c r="R17" s="66">
        <v>88.3</v>
      </c>
      <c r="S17" s="66">
        <v>70.5</v>
      </c>
    </row>
    <row r="18" spans="1:19" x14ac:dyDescent="0.25">
      <c r="A18" s="113">
        <v>32</v>
      </c>
      <c r="B18" s="114">
        <v>1</v>
      </c>
      <c r="C18" s="114">
        <v>0</v>
      </c>
      <c r="D18" s="114">
        <v>0</v>
      </c>
      <c r="R18" s="66">
        <v>77.2</v>
      </c>
      <c r="S18" s="66">
        <v>60.6</v>
      </c>
    </row>
    <row r="19" spans="1:19" x14ac:dyDescent="0.25">
      <c r="A19" s="113">
        <v>34</v>
      </c>
      <c r="B19" s="114">
        <v>1</v>
      </c>
      <c r="C19" s="114">
        <v>0</v>
      </c>
      <c r="D19" s="114">
        <v>0</v>
      </c>
      <c r="R19" s="66">
        <v>66.8</v>
      </c>
      <c r="S19" s="66">
        <v>68.599999999999994</v>
      </c>
    </row>
    <row r="20" spans="1:19" x14ac:dyDescent="0.25">
      <c r="A20" s="113">
        <v>36</v>
      </c>
      <c r="B20" s="114">
        <v>1</v>
      </c>
      <c r="C20" s="114">
        <v>0</v>
      </c>
      <c r="D20" s="114">
        <v>0</v>
      </c>
      <c r="R20" s="66">
        <v>75.5</v>
      </c>
      <c r="S20" s="66">
        <v>68.099999999999994</v>
      </c>
    </row>
    <row r="21" spans="1:19" x14ac:dyDescent="0.25">
      <c r="A21" s="113">
        <v>38</v>
      </c>
      <c r="B21" s="114">
        <v>3</v>
      </c>
      <c r="C21" s="114">
        <v>0</v>
      </c>
      <c r="D21" s="114">
        <v>0</v>
      </c>
      <c r="R21" s="66">
        <v>79.2</v>
      </c>
      <c r="S21" s="66">
        <v>67.900000000000006</v>
      </c>
    </row>
    <row r="22" spans="1:19" x14ac:dyDescent="0.25">
      <c r="A22" s="113">
        <v>40</v>
      </c>
      <c r="B22" s="114">
        <v>5</v>
      </c>
      <c r="C22" s="114">
        <v>0</v>
      </c>
      <c r="D22" s="114">
        <v>1</v>
      </c>
      <c r="R22" s="66">
        <v>83.3</v>
      </c>
      <c r="S22" s="66">
        <v>74.3</v>
      </c>
    </row>
    <row r="23" spans="1:19" x14ac:dyDescent="0.25">
      <c r="A23" s="113">
        <v>42</v>
      </c>
      <c r="B23" s="114">
        <v>2</v>
      </c>
      <c r="C23" s="114">
        <v>0</v>
      </c>
      <c r="D23" s="114">
        <v>0</v>
      </c>
      <c r="R23" s="66">
        <v>85.4</v>
      </c>
      <c r="S23" s="66">
        <v>64.5</v>
      </c>
    </row>
    <row r="24" spans="1:19" x14ac:dyDescent="0.25">
      <c r="A24" s="113">
        <v>44</v>
      </c>
      <c r="B24" s="114">
        <v>7</v>
      </c>
      <c r="C24" s="114">
        <v>1</v>
      </c>
      <c r="D24" s="114">
        <v>0</v>
      </c>
      <c r="R24" s="66">
        <v>59.8</v>
      </c>
      <c r="S24" s="66">
        <v>81.5</v>
      </c>
    </row>
    <row r="25" spans="1:19" x14ac:dyDescent="0.25">
      <c r="A25" s="113">
        <v>46</v>
      </c>
      <c r="B25" s="114">
        <v>5</v>
      </c>
      <c r="C25" s="114">
        <v>0</v>
      </c>
      <c r="D25" s="114">
        <v>0</v>
      </c>
      <c r="R25" s="66">
        <v>69.3</v>
      </c>
      <c r="S25" s="66">
        <v>81.5</v>
      </c>
    </row>
    <row r="26" spans="1:19" x14ac:dyDescent="0.25">
      <c r="A26" s="113">
        <v>48</v>
      </c>
      <c r="B26" s="114">
        <v>9</v>
      </c>
      <c r="C26" s="114">
        <v>1</v>
      </c>
      <c r="D26" s="114">
        <v>0</v>
      </c>
      <c r="R26" s="66">
        <v>67.099999999999994</v>
      </c>
      <c r="S26" s="66">
        <v>66.900000000000006</v>
      </c>
    </row>
    <row r="27" spans="1:19" x14ac:dyDescent="0.25">
      <c r="A27" s="113">
        <v>50</v>
      </c>
      <c r="B27" s="114">
        <v>7</v>
      </c>
      <c r="C27" s="114">
        <v>0</v>
      </c>
      <c r="D27" s="114">
        <v>0</v>
      </c>
      <c r="R27" s="66">
        <v>84.1</v>
      </c>
      <c r="S27" s="66">
        <v>82</v>
      </c>
    </row>
    <row r="28" spans="1:19" x14ac:dyDescent="0.25">
      <c r="A28" s="113">
        <v>52</v>
      </c>
      <c r="B28" s="114">
        <v>10</v>
      </c>
      <c r="C28" s="114">
        <v>0</v>
      </c>
      <c r="D28" s="114">
        <v>2</v>
      </c>
      <c r="R28" s="66">
        <v>76.3</v>
      </c>
      <c r="S28" s="66">
        <v>64.8</v>
      </c>
    </row>
    <row r="29" spans="1:19" x14ac:dyDescent="0.25">
      <c r="A29" s="113">
        <v>54</v>
      </c>
      <c r="B29" s="114">
        <v>13</v>
      </c>
      <c r="C29" s="114">
        <v>3</v>
      </c>
      <c r="D29" s="114">
        <v>2</v>
      </c>
      <c r="R29" s="66">
        <v>98.1</v>
      </c>
      <c r="S29" s="66">
        <v>64.7</v>
      </c>
    </row>
    <row r="30" spans="1:19" x14ac:dyDescent="0.25">
      <c r="A30" s="113">
        <v>56</v>
      </c>
      <c r="B30" s="114">
        <v>18</v>
      </c>
      <c r="C30" s="114">
        <v>4</v>
      </c>
      <c r="D30" s="114">
        <v>7</v>
      </c>
      <c r="R30" s="66">
        <v>69.5</v>
      </c>
      <c r="S30" s="66">
        <v>72.900000000000006</v>
      </c>
    </row>
    <row r="31" spans="1:19" x14ac:dyDescent="0.25">
      <c r="A31" s="113">
        <v>58</v>
      </c>
      <c r="B31" s="114">
        <v>16</v>
      </c>
      <c r="C31" s="114">
        <v>2</v>
      </c>
      <c r="D31" s="114">
        <v>3</v>
      </c>
      <c r="R31" s="66">
        <v>84.7</v>
      </c>
      <c r="S31" s="66">
        <v>76.2</v>
      </c>
    </row>
    <row r="32" spans="1:19" x14ac:dyDescent="0.25">
      <c r="A32" s="113">
        <v>60</v>
      </c>
      <c r="B32" s="114">
        <v>28</v>
      </c>
      <c r="C32" s="114">
        <v>7</v>
      </c>
      <c r="D32" s="114">
        <v>8</v>
      </c>
      <c r="R32" s="66">
        <v>90.7</v>
      </c>
      <c r="S32" s="66">
        <v>69.3</v>
      </c>
    </row>
    <row r="33" spans="1:19" x14ac:dyDescent="0.25">
      <c r="A33" s="113">
        <v>62</v>
      </c>
      <c r="B33" s="114">
        <v>39</v>
      </c>
      <c r="C33" s="114">
        <v>5</v>
      </c>
      <c r="D33" s="114">
        <v>21</v>
      </c>
      <c r="R33" s="66">
        <v>88.6</v>
      </c>
      <c r="S33" s="66">
        <v>66.2</v>
      </c>
    </row>
    <row r="34" spans="1:19" x14ac:dyDescent="0.25">
      <c r="A34" s="113">
        <v>64</v>
      </c>
      <c r="B34" s="114">
        <v>46</v>
      </c>
      <c r="C34" s="114">
        <v>10</v>
      </c>
      <c r="D34" s="114">
        <v>17</v>
      </c>
      <c r="R34" s="66">
        <v>89.9</v>
      </c>
      <c r="S34" s="66">
        <v>84.1</v>
      </c>
    </row>
    <row r="35" spans="1:19" x14ac:dyDescent="0.25">
      <c r="A35" s="113">
        <v>66</v>
      </c>
      <c r="B35" s="114">
        <v>52</v>
      </c>
      <c r="C35" s="114">
        <v>10</v>
      </c>
      <c r="D35" s="114">
        <v>22</v>
      </c>
      <c r="R35" s="66">
        <v>77</v>
      </c>
      <c r="S35" s="66">
        <v>69.2</v>
      </c>
    </row>
    <row r="36" spans="1:19" x14ac:dyDescent="0.25">
      <c r="A36" s="113">
        <v>68</v>
      </c>
      <c r="B36" s="114">
        <v>60</v>
      </c>
      <c r="C36" s="114">
        <v>20</v>
      </c>
      <c r="D36" s="114">
        <v>21</v>
      </c>
      <c r="R36" s="66">
        <v>84.1</v>
      </c>
      <c r="S36" s="66">
        <v>64.099999999999994</v>
      </c>
    </row>
    <row r="37" spans="1:19" x14ac:dyDescent="0.25">
      <c r="A37" s="113">
        <v>70</v>
      </c>
      <c r="B37" s="114">
        <v>81</v>
      </c>
      <c r="C37" s="114">
        <v>30</v>
      </c>
      <c r="D37" s="114">
        <v>24</v>
      </c>
      <c r="R37" s="66">
        <v>81.3</v>
      </c>
      <c r="S37" s="66">
        <v>69.3</v>
      </c>
    </row>
    <row r="38" spans="1:19" x14ac:dyDescent="0.25">
      <c r="A38" s="113">
        <v>72</v>
      </c>
      <c r="B38" s="114">
        <v>74</v>
      </c>
      <c r="C38" s="114">
        <v>22</v>
      </c>
      <c r="D38" s="114">
        <v>21</v>
      </c>
      <c r="R38" s="66">
        <v>81.5</v>
      </c>
      <c r="S38" s="66">
        <v>64.400000000000006</v>
      </c>
    </row>
    <row r="39" spans="1:19" x14ac:dyDescent="0.25">
      <c r="A39" s="113">
        <v>74</v>
      </c>
      <c r="B39" s="114">
        <v>85</v>
      </c>
      <c r="C39" s="114">
        <v>29</v>
      </c>
      <c r="D39" s="114">
        <v>25</v>
      </c>
      <c r="R39" s="66">
        <v>87.6</v>
      </c>
      <c r="S39" s="66">
        <v>71.5</v>
      </c>
    </row>
    <row r="40" spans="1:19" x14ac:dyDescent="0.25">
      <c r="A40" s="113">
        <v>76</v>
      </c>
      <c r="B40" s="114">
        <v>92</v>
      </c>
      <c r="C40" s="114">
        <v>44</v>
      </c>
      <c r="D40" s="114">
        <v>21</v>
      </c>
      <c r="R40" s="66">
        <v>75.8</v>
      </c>
      <c r="S40" s="66">
        <v>61</v>
      </c>
    </row>
    <row r="41" spans="1:19" x14ac:dyDescent="0.25">
      <c r="A41" s="113">
        <v>78</v>
      </c>
      <c r="B41" s="114">
        <v>89</v>
      </c>
      <c r="C41" s="114">
        <v>38</v>
      </c>
      <c r="D41" s="114">
        <v>21</v>
      </c>
      <c r="R41" s="66">
        <v>84.6</v>
      </c>
      <c r="S41" s="66">
        <v>55.9</v>
      </c>
    </row>
    <row r="42" spans="1:19" x14ac:dyDescent="0.25">
      <c r="A42" s="113">
        <v>80</v>
      </c>
      <c r="B42" s="114">
        <v>102</v>
      </c>
      <c r="C42" s="114">
        <v>44</v>
      </c>
      <c r="D42" s="114">
        <v>18</v>
      </c>
      <c r="R42" s="66">
        <v>84.8</v>
      </c>
      <c r="S42" s="66">
        <v>69.5</v>
      </c>
    </row>
    <row r="43" spans="1:19" x14ac:dyDescent="0.25">
      <c r="A43" s="113">
        <v>82</v>
      </c>
      <c r="B43" s="114">
        <v>82</v>
      </c>
      <c r="C43" s="114">
        <v>40</v>
      </c>
      <c r="D43" s="114">
        <v>13</v>
      </c>
      <c r="R43" s="66">
        <v>84.5</v>
      </c>
      <c r="S43" s="66">
        <v>61.1</v>
      </c>
    </row>
    <row r="44" spans="1:19" x14ac:dyDescent="0.25">
      <c r="A44" s="113">
        <v>84</v>
      </c>
      <c r="B44" s="114">
        <v>87</v>
      </c>
      <c r="C44" s="114">
        <v>47</v>
      </c>
      <c r="D44" s="114">
        <v>8</v>
      </c>
      <c r="R44" s="66">
        <v>72.3</v>
      </c>
      <c r="S44" s="66">
        <v>63.3</v>
      </c>
    </row>
    <row r="45" spans="1:19" x14ac:dyDescent="0.25">
      <c r="A45" s="113">
        <v>86</v>
      </c>
      <c r="B45" s="114">
        <v>93</v>
      </c>
      <c r="C45" s="114">
        <v>52</v>
      </c>
      <c r="D45" s="114">
        <v>10</v>
      </c>
      <c r="R45" s="66">
        <v>89.3</v>
      </c>
      <c r="S45" s="66">
        <v>64.5</v>
      </c>
    </row>
    <row r="46" spans="1:19" x14ac:dyDescent="0.25">
      <c r="A46" s="113">
        <v>88</v>
      </c>
      <c r="B46" s="114">
        <v>74</v>
      </c>
      <c r="C46" s="114">
        <v>39</v>
      </c>
      <c r="D46" s="114">
        <v>6</v>
      </c>
      <c r="R46" s="66">
        <v>66.3</v>
      </c>
      <c r="S46" s="66">
        <v>70.3</v>
      </c>
    </row>
    <row r="47" spans="1:19" x14ac:dyDescent="0.25">
      <c r="A47" s="113">
        <v>90</v>
      </c>
      <c r="B47" s="114">
        <v>66</v>
      </c>
      <c r="C47" s="114">
        <v>33</v>
      </c>
      <c r="D47" s="114">
        <v>6</v>
      </c>
      <c r="R47" s="66">
        <v>63.4</v>
      </c>
      <c r="S47" s="66">
        <v>62</v>
      </c>
    </row>
    <row r="48" spans="1:19" x14ac:dyDescent="0.25">
      <c r="A48" s="113">
        <v>92</v>
      </c>
      <c r="B48" s="114">
        <v>53</v>
      </c>
      <c r="C48" s="114">
        <v>25</v>
      </c>
      <c r="D48" s="114">
        <v>3</v>
      </c>
      <c r="R48" s="66">
        <v>75.5</v>
      </c>
      <c r="S48" s="66">
        <v>70</v>
      </c>
    </row>
    <row r="49" spans="1:19" x14ac:dyDescent="0.25">
      <c r="A49" s="113">
        <v>94</v>
      </c>
      <c r="B49" s="114">
        <v>48</v>
      </c>
      <c r="C49" s="114">
        <v>22</v>
      </c>
      <c r="D49" s="114">
        <v>5</v>
      </c>
      <c r="R49" s="66">
        <v>68.400000000000006</v>
      </c>
      <c r="S49" s="66">
        <v>70.900000000000006</v>
      </c>
    </row>
    <row r="50" spans="1:19" x14ac:dyDescent="0.25">
      <c r="A50" s="113">
        <v>96</v>
      </c>
      <c r="B50" s="114">
        <v>47</v>
      </c>
      <c r="C50" s="114">
        <v>21</v>
      </c>
      <c r="D50" s="114">
        <v>3</v>
      </c>
      <c r="R50" s="66">
        <v>79.900000000000006</v>
      </c>
      <c r="S50" s="66">
        <v>59.2</v>
      </c>
    </row>
    <row r="51" spans="1:19" x14ac:dyDescent="0.25">
      <c r="A51" s="113">
        <v>98</v>
      </c>
      <c r="B51" s="114">
        <v>31</v>
      </c>
      <c r="C51" s="114">
        <v>14</v>
      </c>
      <c r="D51" s="114">
        <v>4</v>
      </c>
      <c r="R51" s="66">
        <v>79.599999999999994</v>
      </c>
      <c r="S51" s="66">
        <v>70.5</v>
      </c>
    </row>
    <row r="52" spans="1:19" x14ac:dyDescent="0.25">
      <c r="A52" s="113">
        <v>100</v>
      </c>
      <c r="B52" s="114">
        <v>34</v>
      </c>
      <c r="C52" s="114">
        <v>17</v>
      </c>
      <c r="D52" s="114">
        <v>0</v>
      </c>
      <c r="R52" s="66">
        <v>89.4</v>
      </c>
      <c r="S52" s="66">
        <v>75.8</v>
      </c>
    </row>
    <row r="53" spans="1:19" x14ac:dyDescent="0.25">
      <c r="A53" s="113">
        <v>102</v>
      </c>
      <c r="B53" s="114">
        <v>29</v>
      </c>
      <c r="C53" s="114">
        <v>16</v>
      </c>
      <c r="D53" s="114">
        <v>0</v>
      </c>
      <c r="R53" s="66">
        <v>75.099999999999994</v>
      </c>
      <c r="S53" s="66">
        <v>94.4</v>
      </c>
    </row>
    <row r="54" spans="1:19" x14ac:dyDescent="0.25">
      <c r="A54" s="113">
        <v>104</v>
      </c>
      <c r="B54" s="114">
        <v>33</v>
      </c>
      <c r="C54" s="114">
        <v>10</v>
      </c>
      <c r="D54" s="114">
        <v>0</v>
      </c>
      <c r="R54" s="66">
        <v>71.8</v>
      </c>
      <c r="S54" s="66">
        <v>63.1</v>
      </c>
    </row>
    <row r="55" spans="1:19" x14ac:dyDescent="0.25">
      <c r="A55" s="113">
        <v>106</v>
      </c>
      <c r="B55" s="114">
        <v>15</v>
      </c>
      <c r="C55" s="114">
        <v>5</v>
      </c>
      <c r="D55" s="114">
        <v>0</v>
      </c>
      <c r="R55" s="66">
        <v>88</v>
      </c>
      <c r="S55" s="66">
        <v>66</v>
      </c>
    </row>
    <row r="56" spans="1:19" x14ac:dyDescent="0.25">
      <c r="A56" s="113">
        <v>108</v>
      </c>
      <c r="B56" s="114">
        <v>16</v>
      </c>
      <c r="C56" s="114">
        <v>4</v>
      </c>
      <c r="D56" s="114">
        <v>1</v>
      </c>
      <c r="R56" s="66">
        <v>80.7</v>
      </c>
      <c r="S56" s="66">
        <v>78.3</v>
      </c>
    </row>
    <row r="57" spans="1:19" x14ac:dyDescent="0.25">
      <c r="A57" s="113">
        <v>110</v>
      </c>
      <c r="B57" s="114">
        <v>16</v>
      </c>
      <c r="C57" s="114">
        <v>3</v>
      </c>
      <c r="D57" s="114">
        <v>1</v>
      </c>
      <c r="R57" s="66">
        <v>81.599999999999994</v>
      </c>
      <c r="S57" s="66">
        <v>62.3</v>
      </c>
    </row>
    <row r="58" spans="1:19" x14ac:dyDescent="0.25">
      <c r="A58" s="113">
        <v>112</v>
      </c>
      <c r="B58" s="114">
        <v>11</v>
      </c>
      <c r="C58" s="114">
        <v>3</v>
      </c>
      <c r="D58" s="114">
        <v>0</v>
      </c>
      <c r="R58" s="66">
        <v>70.599999999999994</v>
      </c>
      <c r="S58" s="66">
        <v>73.599999999999994</v>
      </c>
    </row>
    <row r="59" spans="1:19" x14ac:dyDescent="0.25">
      <c r="A59" s="113">
        <v>114</v>
      </c>
      <c r="B59" s="114">
        <v>11</v>
      </c>
      <c r="C59" s="114">
        <v>0</v>
      </c>
      <c r="D59" s="114">
        <v>0</v>
      </c>
      <c r="R59" s="66">
        <v>67.900000000000006</v>
      </c>
      <c r="S59" s="66">
        <v>84.3</v>
      </c>
    </row>
    <row r="60" spans="1:19" x14ac:dyDescent="0.25">
      <c r="A60" s="113">
        <v>116</v>
      </c>
      <c r="B60" s="114">
        <v>6</v>
      </c>
      <c r="C60" s="114">
        <v>0</v>
      </c>
      <c r="D60" s="114">
        <v>0</v>
      </c>
      <c r="R60" s="66">
        <v>66.7</v>
      </c>
      <c r="S60" s="66">
        <v>70.099999999999994</v>
      </c>
    </row>
    <row r="61" spans="1:19" x14ac:dyDescent="0.25">
      <c r="A61" s="113">
        <v>118</v>
      </c>
      <c r="B61" s="114">
        <v>9</v>
      </c>
      <c r="C61" s="114">
        <v>2</v>
      </c>
      <c r="D61" s="114">
        <v>0</v>
      </c>
      <c r="R61" s="66">
        <v>72.5</v>
      </c>
      <c r="S61" s="66">
        <v>58.7</v>
      </c>
    </row>
    <row r="62" spans="1:19" x14ac:dyDescent="0.25">
      <c r="A62" s="113">
        <v>120</v>
      </c>
      <c r="B62" s="114">
        <v>5</v>
      </c>
      <c r="C62" s="114">
        <v>0</v>
      </c>
      <c r="D62" s="114">
        <v>0</v>
      </c>
      <c r="R62" s="66">
        <v>84.6</v>
      </c>
      <c r="S62" s="66">
        <v>78.8</v>
      </c>
    </row>
    <row r="63" spans="1:19" x14ac:dyDescent="0.25">
      <c r="A63" s="113">
        <v>122</v>
      </c>
      <c r="B63" s="114">
        <v>6</v>
      </c>
      <c r="C63" s="114">
        <v>0</v>
      </c>
      <c r="D63" s="114">
        <v>0</v>
      </c>
      <c r="R63" s="66">
        <v>84.6</v>
      </c>
      <c r="S63" s="66">
        <v>69.7</v>
      </c>
    </row>
    <row r="64" spans="1:19" x14ac:dyDescent="0.25">
      <c r="A64" s="113">
        <v>124</v>
      </c>
      <c r="B64" s="114">
        <v>6</v>
      </c>
      <c r="C64" s="114">
        <v>1</v>
      </c>
      <c r="D64" s="114">
        <v>0</v>
      </c>
      <c r="R64" s="66">
        <v>78.3</v>
      </c>
      <c r="S64" s="66">
        <v>79.7</v>
      </c>
    </row>
    <row r="65" spans="1:19" x14ac:dyDescent="0.25">
      <c r="A65" s="113">
        <v>126</v>
      </c>
      <c r="B65" s="114">
        <v>4</v>
      </c>
      <c r="C65" s="114">
        <v>0</v>
      </c>
      <c r="D65" s="114">
        <v>0</v>
      </c>
      <c r="R65" s="66">
        <v>81.3</v>
      </c>
      <c r="S65" s="66">
        <v>90.1</v>
      </c>
    </row>
    <row r="66" spans="1:19" x14ac:dyDescent="0.25">
      <c r="A66" s="113">
        <v>128</v>
      </c>
      <c r="B66" s="114">
        <v>3</v>
      </c>
      <c r="C66" s="114">
        <v>0</v>
      </c>
      <c r="D66" s="114">
        <v>0</v>
      </c>
      <c r="R66" s="66">
        <v>90.1</v>
      </c>
      <c r="S66" s="66">
        <v>68.400000000000006</v>
      </c>
    </row>
    <row r="67" spans="1:19" x14ac:dyDescent="0.25">
      <c r="A67" s="113">
        <v>130</v>
      </c>
      <c r="B67" s="114">
        <v>3</v>
      </c>
      <c r="C67" s="114">
        <v>0</v>
      </c>
      <c r="D67" s="114">
        <v>1</v>
      </c>
      <c r="R67" s="66">
        <v>89.9</v>
      </c>
      <c r="S67" s="66">
        <v>57.5</v>
      </c>
    </row>
    <row r="68" spans="1:19" x14ac:dyDescent="0.25">
      <c r="A68" s="113">
        <v>132</v>
      </c>
      <c r="B68" s="114">
        <v>1</v>
      </c>
      <c r="C68" s="114">
        <v>0</v>
      </c>
      <c r="D68" s="114">
        <v>0</v>
      </c>
      <c r="R68" s="66">
        <v>78</v>
      </c>
      <c r="S68" s="66">
        <v>66.599999999999994</v>
      </c>
    </row>
    <row r="69" spans="1:19" x14ac:dyDescent="0.25">
      <c r="A69" s="113">
        <v>134</v>
      </c>
      <c r="B69" s="114">
        <v>1</v>
      </c>
      <c r="C69" s="114">
        <v>0</v>
      </c>
      <c r="D69" s="114">
        <v>0</v>
      </c>
      <c r="R69" s="66">
        <v>93.4</v>
      </c>
      <c r="S69" s="66">
        <v>66.900000000000006</v>
      </c>
    </row>
    <row r="70" spans="1:19" x14ac:dyDescent="0.25">
      <c r="A70" s="113">
        <v>136</v>
      </c>
      <c r="B70" s="114">
        <v>0</v>
      </c>
      <c r="C70" s="114">
        <v>0</v>
      </c>
      <c r="D70" s="114">
        <v>0</v>
      </c>
      <c r="R70" s="66">
        <v>89.1</v>
      </c>
      <c r="S70" s="66">
        <v>70.2</v>
      </c>
    </row>
    <row r="71" spans="1:19" x14ac:dyDescent="0.25">
      <c r="A71" s="113">
        <v>138</v>
      </c>
      <c r="B71" s="114">
        <v>0</v>
      </c>
      <c r="C71" s="114">
        <v>0</v>
      </c>
      <c r="D71" s="114">
        <v>0</v>
      </c>
      <c r="R71" s="66">
        <v>92.8</v>
      </c>
      <c r="S71" s="66">
        <v>69.400000000000006</v>
      </c>
    </row>
    <row r="72" spans="1:19" x14ac:dyDescent="0.25">
      <c r="A72" s="113">
        <v>140</v>
      </c>
      <c r="B72" s="114">
        <v>2</v>
      </c>
      <c r="C72" s="114">
        <v>0</v>
      </c>
      <c r="D72" s="114">
        <v>0</v>
      </c>
      <c r="R72" s="66">
        <v>63.3</v>
      </c>
      <c r="S72" s="66">
        <v>68</v>
      </c>
    </row>
    <row r="73" spans="1:19" x14ac:dyDescent="0.25">
      <c r="A73" s="113">
        <v>142</v>
      </c>
      <c r="B73" s="114">
        <v>0</v>
      </c>
      <c r="C73" s="114">
        <v>0</v>
      </c>
      <c r="D73" s="114">
        <v>0</v>
      </c>
      <c r="R73" s="66">
        <v>74.2</v>
      </c>
      <c r="S73" s="66">
        <v>79</v>
      </c>
    </row>
    <row r="74" spans="1:19" x14ac:dyDescent="0.25">
      <c r="A74" s="113">
        <v>144</v>
      </c>
      <c r="B74" s="114">
        <v>0</v>
      </c>
      <c r="C74" s="114">
        <v>0</v>
      </c>
      <c r="D74" s="114">
        <v>0</v>
      </c>
      <c r="R74" s="66">
        <v>66.5</v>
      </c>
      <c r="S74" s="66">
        <v>62.5</v>
      </c>
    </row>
    <row r="75" spans="1:19" x14ac:dyDescent="0.25">
      <c r="A75" s="113">
        <v>146</v>
      </c>
      <c r="B75" s="114">
        <v>0</v>
      </c>
      <c r="C75" s="114">
        <v>0</v>
      </c>
      <c r="D75" s="114">
        <v>0</v>
      </c>
      <c r="R75" s="66">
        <v>107</v>
      </c>
      <c r="S75" s="66">
        <v>64.400000000000006</v>
      </c>
    </row>
    <row r="76" spans="1:19" x14ac:dyDescent="0.25">
      <c r="A76" s="113">
        <v>148</v>
      </c>
      <c r="B76" s="114">
        <v>3</v>
      </c>
      <c r="C76" s="114">
        <v>0</v>
      </c>
      <c r="D76" s="114">
        <v>0</v>
      </c>
      <c r="R76" s="66">
        <v>82.8</v>
      </c>
      <c r="S76" s="66">
        <v>74.599999999999994</v>
      </c>
    </row>
    <row r="77" spans="1:19" x14ac:dyDescent="0.25">
      <c r="A77" s="113">
        <v>150</v>
      </c>
      <c r="B77" s="114">
        <v>1</v>
      </c>
      <c r="C77" s="114">
        <v>0</v>
      </c>
      <c r="D77" s="114">
        <v>0</v>
      </c>
      <c r="R77" s="66">
        <v>84.2</v>
      </c>
      <c r="S77" s="66">
        <v>86.4</v>
      </c>
    </row>
    <row r="78" spans="1:19" x14ac:dyDescent="0.25">
      <c r="A78" s="113">
        <v>152</v>
      </c>
      <c r="B78" s="114">
        <v>1</v>
      </c>
      <c r="C78" s="114">
        <v>0</v>
      </c>
      <c r="D78" s="114">
        <v>0</v>
      </c>
      <c r="R78" s="66">
        <v>70.8</v>
      </c>
      <c r="S78" s="66">
        <v>73.2</v>
      </c>
    </row>
    <row r="79" spans="1:19" x14ac:dyDescent="0.25">
      <c r="A79" s="113">
        <v>154</v>
      </c>
      <c r="B79" s="114">
        <v>1</v>
      </c>
      <c r="C79" s="114">
        <v>0</v>
      </c>
      <c r="D79" s="114">
        <v>0</v>
      </c>
      <c r="R79" s="66">
        <v>78.099999999999994</v>
      </c>
      <c r="S79" s="66">
        <v>75</v>
      </c>
    </row>
    <row r="80" spans="1:19" x14ac:dyDescent="0.25">
      <c r="A80" s="113">
        <v>156</v>
      </c>
      <c r="B80" s="114">
        <v>0</v>
      </c>
      <c r="C80" s="114">
        <v>0</v>
      </c>
      <c r="D80" s="114">
        <v>0</v>
      </c>
      <c r="R80" s="66">
        <v>77.599999999999994</v>
      </c>
      <c r="S80" s="66">
        <v>55.2</v>
      </c>
    </row>
    <row r="81" spans="1:19" x14ac:dyDescent="0.25">
      <c r="A81" s="113">
        <v>158</v>
      </c>
      <c r="B81" s="114">
        <v>0</v>
      </c>
      <c r="C81" s="114">
        <v>0</v>
      </c>
      <c r="D81" s="114">
        <v>0</v>
      </c>
      <c r="R81" s="66">
        <v>98.6</v>
      </c>
      <c r="S81" s="66">
        <v>62.6</v>
      </c>
    </row>
    <row r="82" spans="1:19" ht="15.75" thickBot="1" x14ac:dyDescent="0.3">
      <c r="A82" s="115" t="s">
        <v>93</v>
      </c>
      <c r="B82" s="115">
        <v>0</v>
      </c>
      <c r="C82" s="115">
        <v>0</v>
      </c>
      <c r="D82" s="115">
        <v>0</v>
      </c>
      <c r="R82" s="66">
        <v>90</v>
      </c>
      <c r="S82" s="66">
        <v>59.2</v>
      </c>
    </row>
    <row r="83" spans="1:19" x14ac:dyDescent="0.25">
      <c r="R83" s="66">
        <v>74.3</v>
      </c>
      <c r="S83" s="66">
        <v>62.1</v>
      </c>
    </row>
    <row r="84" spans="1:19" x14ac:dyDescent="0.25">
      <c r="R84" s="66">
        <v>84.7</v>
      </c>
      <c r="S84" s="66">
        <v>70.5</v>
      </c>
    </row>
    <row r="85" spans="1:19" x14ac:dyDescent="0.25">
      <c r="R85" s="66">
        <v>70.599999999999994</v>
      </c>
      <c r="S85" s="66">
        <v>61.5</v>
      </c>
    </row>
    <row r="86" spans="1:19" x14ac:dyDescent="0.25">
      <c r="R86" s="66">
        <v>77</v>
      </c>
      <c r="S86" s="66">
        <v>66.900000000000006</v>
      </c>
    </row>
    <row r="87" spans="1:19" x14ac:dyDescent="0.25">
      <c r="R87" s="66">
        <v>87.3</v>
      </c>
      <c r="S87" s="66">
        <v>66.900000000000006</v>
      </c>
    </row>
    <row r="88" spans="1:19" x14ac:dyDescent="0.25">
      <c r="R88" s="66">
        <v>94.9</v>
      </c>
      <c r="S88" s="66">
        <v>68.5</v>
      </c>
    </row>
    <row r="89" spans="1:19" x14ac:dyDescent="0.25">
      <c r="R89" s="66">
        <v>90.1</v>
      </c>
      <c r="S89" s="66">
        <v>84.6</v>
      </c>
    </row>
    <row r="90" spans="1:19" x14ac:dyDescent="0.25">
      <c r="R90" s="66">
        <v>70.900000000000006</v>
      </c>
      <c r="S90" s="66">
        <v>68.2</v>
      </c>
    </row>
    <row r="91" spans="1:19" x14ac:dyDescent="0.25">
      <c r="R91" s="66">
        <v>97.9</v>
      </c>
      <c r="S91" s="66">
        <v>80.599999999999994</v>
      </c>
    </row>
    <row r="92" spans="1:19" x14ac:dyDescent="0.25">
      <c r="R92" s="66">
        <v>94.5</v>
      </c>
      <c r="S92" s="66">
        <v>76.8</v>
      </c>
    </row>
    <row r="93" spans="1:19" x14ac:dyDescent="0.25">
      <c r="R93" s="66">
        <v>74.5</v>
      </c>
      <c r="S93" s="66">
        <v>69.400000000000006</v>
      </c>
    </row>
    <row r="94" spans="1:19" x14ac:dyDescent="0.25">
      <c r="R94" s="66">
        <v>80.3</v>
      </c>
      <c r="S94" s="66">
        <v>60.8</v>
      </c>
    </row>
    <row r="95" spans="1:19" x14ac:dyDescent="0.25">
      <c r="R95" s="66">
        <v>81.7</v>
      </c>
      <c r="S95" s="66">
        <v>73.2</v>
      </c>
    </row>
    <row r="96" spans="1:19" x14ac:dyDescent="0.25">
      <c r="R96" s="66">
        <v>92</v>
      </c>
      <c r="S96" s="66">
        <v>66.2</v>
      </c>
    </row>
    <row r="97" spans="18:19" x14ac:dyDescent="0.25">
      <c r="R97" s="66">
        <v>91.3</v>
      </c>
      <c r="S97" s="66">
        <v>59.3</v>
      </c>
    </row>
    <row r="98" spans="18:19" x14ac:dyDescent="0.25">
      <c r="R98" s="66">
        <v>84.2</v>
      </c>
      <c r="S98" s="66">
        <v>87.3</v>
      </c>
    </row>
    <row r="99" spans="18:19" x14ac:dyDescent="0.25">
      <c r="R99" s="66">
        <v>75.900000000000006</v>
      </c>
      <c r="S99" s="66">
        <v>68.8</v>
      </c>
    </row>
    <row r="100" spans="18:19" x14ac:dyDescent="0.25">
      <c r="R100" s="66">
        <v>73.900000000000006</v>
      </c>
      <c r="S100" s="66">
        <v>68.599999999999994</v>
      </c>
    </row>
    <row r="101" spans="18:19" x14ac:dyDescent="0.25">
      <c r="R101" s="66">
        <v>106</v>
      </c>
      <c r="S101" s="66">
        <v>72.5</v>
      </c>
    </row>
    <row r="102" spans="18:19" x14ac:dyDescent="0.25">
      <c r="R102" s="66">
        <v>101.7</v>
      </c>
      <c r="S102" s="66">
        <v>74.900000000000006</v>
      </c>
    </row>
    <row r="103" spans="18:19" x14ac:dyDescent="0.25">
      <c r="R103" s="66">
        <v>78.7</v>
      </c>
      <c r="S103" s="66">
        <v>84.7</v>
      </c>
    </row>
    <row r="104" spans="18:19" x14ac:dyDescent="0.25">
      <c r="R104" s="66">
        <v>71.599999999999994</v>
      </c>
      <c r="S104" s="66">
        <v>79.8</v>
      </c>
    </row>
    <row r="105" spans="18:19" x14ac:dyDescent="0.25">
      <c r="R105" s="66">
        <v>79.900000000000006</v>
      </c>
      <c r="S105" s="66">
        <v>71.099999999999994</v>
      </c>
    </row>
    <row r="106" spans="18:19" x14ac:dyDescent="0.25">
      <c r="R106" s="66">
        <v>86.7</v>
      </c>
      <c r="S106" s="66">
        <v>68.599999999999994</v>
      </c>
    </row>
    <row r="107" spans="18:19" x14ac:dyDescent="0.25">
      <c r="R107" s="66">
        <v>77.900000000000006</v>
      </c>
      <c r="S107" s="66">
        <v>62.5</v>
      </c>
    </row>
    <row r="108" spans="18:19" x14ac:dyDescent="0.25">
      <c r="R108" s="66">
        <v>79.8</v>
      </c>
      <c r="S108" s="66">
        <v>74.7</v>
      </c>
    </row>
    <row r="109" spans="18:19" x14ac:dyDescent="0.25">
      <c r="R109" s="66">
        <v>69.900000000000006</v>
      </c>
      <c r="S109" s="66">
        <v>72.3</v>
      </c>
    </row>
    <row r="110" spans="18:19" x14ac:dyDescent="0.25">
      <c r="R110" s="66">
        <v>97.3</v>
      </c>
      <c r="S110" s="66">
        <v>88.7</v>
      </c>
    </row>
    <row r="111" spans="18:19" x14ac:dyDescent="0.25">
      <c r="R111" s="66">
        <v>94.8</v>
      </c>
      <c r="S111" s="66">
        <v>60.9</v>
      </c>
    </row>
    <row r="112" spans="18:19" x14ac:dyDescent="0.25">
      <c r="R112" s="66">
        <v>84.5</v>
      </c>
      <c r="S112" s="66">
        <v>74.099999999999994</v>
      </c>
    </row>
    <row r="113" spans="18:19" x14ac:dyDescent="0.25">
      <c r="R113" s="66">
        <v>77.5</v>
      </c>
      <c r="S113" s="66">
        <v>80.099999999999994</v>
      </c>
    </row>
    <row r="114" spans="18:19" x14ac:dyDescent="0.25">
      <c r="R114" s="66">
        <v>78.2</v>
      </c>
      <c r="S114" s="66">
        <v>79</v>
      </c>
    </row>
    <row r="115" spans="18:19" x14ac:dyDescent="0.25">
      <c r="R115" s="66">
        <v>87.7</v>
      </c>
      <c r="S115" s="66">
        <v>72.3</v>
      </c>
    </row>
    <row r="116" spans="18:19" x14ac:dyDescent="0.25">
      <c r="R116" s="66">
        <v>89.8</v>
      </c>
      <c r="S116" s="66">
        <v>74.400000000000006</v>
      </c>
    </row>
    <row r="117" spans="18:19" x14ac:dyDescent="0.25">
      <c r="R117" s="66">
        <v>81.599999999999994</v>
      </c>
      <c r="S117" s="66">
        <v>87.9</v>
      </c>
    </row>
    <row r="118" spans="18:19" x14ac:dyDescent="0.25">
      <c r="R118" s="66">
        <v>96</v>
      </c>
      <c r="S118" s="66">
        <v>80.3</v>
      </c>
    </row>
    <row r="119" spans="18:19" x14ac:dyDescent="0.25">
      <c r="R119" s="66">
        <v>87</v>
      </c>
      <c r="S119" s="66">
        <v>93.4</v>
      </c>
    </row>
    <row r="120" spans="18:19" x14ac:dyDescent="0.25">
      <c r="R120" s="66">
        <v>82.7</v>
      </c>
      <c r="S120" s="66">
        <v>78.7</v>
      </c>
    </row>
    <row r="121" spans="18:19" x14ac:dyDescent="0.25">
      <c r="R121" s="66">
        <v>88.7</v>
      </c>
      <c r="S121" s="66">
        <v>54.9</v>
      </c>
    </row>
    <row r="122" spans="18:19" x14ac:dyDescent="0.25">
      <c r="R122" s="66">
        <v>84.6</v>
      </c>
      <c r="S122" s="66">
        <v>86.5</v>
      </c>
    </row>
    <row r="123" spans="18:19" x14ac:dyDescent="0.25">
      <c r="R123" s="66">
        <v>80.599999999999994</v>
      </c>
      <c r="S123" s="66">
        <v>62.9</v>
      </c>
    </row>
    <row r="124" spans="18:19" x14ac:dyDescent="0.25">
      <c r="R124" s="66">
        <v>92.4</v>
      </c>
      <c r="S124" s="66">
        <v>84.9</v>
      </c>
    </row>
    <row r="125" spans="18:19" x14ac:dyDescent="0.25">
      <c r="R125" s="66">
        <v>77</v>
      </c>
      <c r="S125" s="66">
        <v>76.400000000000006</v>
      </c>
    </row>
    <row r="126" spans="18:19" x14ac:dyDescent="0.25">
      <c r="R126" s="66">
        <v>69.8</v>
      </c>
      <c r="S126" s="66">
        <v>65.7</v>
      </c>
    </row>
    <row r="127" spans="18:19" x14ac:dyDescent="0.25">
      <c r="R127" s="66">
        <v>95.9</v>
      </c>
      <c r="S127" s="66">
        <v>77.900000000000006</v>
      </c>
    </row>
    <row r="128" spans="18:19" x14ac:dyDescent="0.25">
      <c r="R128" s="66">
        <v>85.1</v>
      </c>
      <c r="S128" s="66">
        <v>96.3</v>
      </c>
    </row>
    <row r="129" spans="18:19" x14ac:dyDescent="0.25">
      <c r="R129" s="66">
        <v>84.9</v>
      </c>
      <c r="S129" s="66">
        <v>71.7</v>
      </c>
    </row>
    <row r="130" spans="18:19" x14ac:dyDescent="0.25">
      <c r="R130" s="66">
        <v>87.4</v>
      </c>
      <c r="S130" s="66">
        <v>94.6</v>
      </c>
    </row>
    <row r="131" spans="18:19" x14ac:dyDescent="0.25">
      <c r="R131" s="66">
        <v>75.099999999999994</v>
      </c>
      <c r="S131" s="66">
        <v>84.4</v>
      </c>
    </row>
    <row r="132" spans="18:19" x14ac:dyDescent="0.25">
      <c r="R132" s="66">
        <v>72.3</v>
      </c>
      <c r="S132" s="66">
        <v>63.6</v>
      </c>
    </row>
    <row r="133" spans="18:19" x14ac:dyDescent="0.25">
      <c r="R133" s="66">
        <v>80.099999999999994</v>
      </c>
      <c r="S133" s="66">
        <v>74.900000000000006</v>
      </c>
    </row>
    <row r="134" spans="18:19" x14ac:dyDescent="0.25">
      <c r="R134" s="66">
        <v>100.6</v>
      </c>
      <c r="S134" s="66">
        <v>79.8</v>
      </c>
    </row>
    <row r="135" spans="18:19" x14ac:dyDescent="0.25">
      <c r="R135" s="66">
        <v>90.4</v>
      </c>
      <c r="S135" s="66">
        <v>60.3</v>
      </c>
    </row>
    <row r="136" spans="18:19" x14ac:dyDescent="0.25">
      <c r="R136" s="66">
        <v>99.6</v>
      </c>
      <c r="S136" s="66">
        <v>69.8</v>
      </c>
    </row>
    <row r="137" spans="18:19" x14ac:dyDescent="0.25">
      <c r="R137" s="66">
        <v>84.3</v>
      </c>
      <c r="S137" s="66">
        <v>78.2</v>
      </c>
    </row>
    <row r="138" spans="18:19" x14ac:dyDescent="0.25">
      <c r="R138" s="66">
        <v>83.7</v>
      </c>
      <c r="S138" s="66">
        <v>69.099999999999994</v>
      </c>
    </row>
    <row r="139" spans="18:19" x14ac:dyDescent="0.25">
      <c r="R139" s="66">
        <v>83.7</v>
      </c>
      <c r="S139" s="66">
        <v>97.9</v>
      </c>
    </row>
    <row r="140" spans="18:19" x14ac:dyDescent="0.25">
      <c r="R140" s="66">
        <v>88</v>
      </c>
      <c r="S140" s="66">
        <v>74.2</v>
      </c>
    </row>
    <row r="141" spans="18:19" x14ac:dyDescent="0.25">
      <c r="R141" s="66">
        <v>81</v>
      </c>
      <c r="S141" s="66">
        <v>83.1</v>
      </c>
    </row>
    <row r="142" spans="18:19" x14ac:dyDescent="0.25">
      <c r="R142" s="66">
        <v>75.599999999999994</v>
      </c>
      <c r="S142" s="66">
        <v>75</v>
      </c>
    </row>
    <row r="143" spans="18:19" x14ac:dyDescent="0.25">
      <c r="R143" s="66">
        <v>75.7</v>
      </c>
      <c r="S143" s="66">
        <v>73.400000000000006</v>
      </c>
    </row>
    <row r="144" spans="18:19" x14ac:dyDescent="0.25">
      <c r="R144" s="66">
        <v>82.3</v>
      </c>
      <c r="S144" s="66">
        <v>60.1</v>
      </c>
    </row>
    <row r="145" spans="18:19" x14ac:dyDescent="0.25">
      <c r="R145" s="66">
        <v>86.7</v>
      </c>
      <c r="S145" s="66">
        <v>52.9</v>
      </c>
    </row>
    <row r="146" spans="18:19" x14ac:dyDescent="0.25">
      <c r="R146" s="66">
        <v>80.3</v>
      </c>
      <c r="S146" s="66">
        <v>89.6</v>
      </c>
    </row>
    <row r="147" spans="18:19" x14ac:dyDescent="0.25">
      <c r="R147" s="66">
        <v>94.1</v>
      </c>
      <c r="S147" s="66">
        <v>72.5</v>
      </c>
    </row>
    <row r="148" spans="18:19" x14ac:dyDescent="0.25">
      <c r="R148" s="66">
        <v>101</v>
      </c>
      <c r="S148" s="66">
        <v>64.5</v>
      </c>
    </row>
    <row r="149" spans="18:19" x14ac:dyDescent="0.25">
      <c r="R149" s="66">
        <v>89.7</v>
      </c>
      <c r="S149" s="66">
        <v>60.1</v>
      </c>
    </row>
    <row r="150" spans="18:19" x14ac:dyDescent="0.25">
      <c r="R150" s="66">
        <v>83.7</v>
      </c>
      <c r="S150" s="66">
        <v>77.099999999999994</v>
      </c>
    </row>
    <row r="151" spans="18:19" x14ac:dyDescent="0.25">
      <c r="R151" s="66">
        <v>90.8</v>
      </c>
      <c r="S151" s="66">
        <v>78.400000000000006</v>
      </c>
    </row>
    <row r="152" spans="18:19" x14ac:dyDescent="0.25">
      <c r="R152" s="66">
        <v>85.9</v>
      </c>
      <c r="S152" s="66">
        <v>74.3</v>
      </c>
    </row>
    <row r="153" spans="18:19" x14ac:dyDescent="0.25">
      <c r="R153" s="66">
        <v>89</v>
      </c>
      <c r="S153" s="66">
        <v>64.5</v>
      </c>
    </row>
    <row r="154" spans="18:19" x14ac:dyDescent="0.25">
      <c r="R154" s="66">
        <v>75.400000000000006</v>
      </c>
      <c r="S154" s="66">
        <v>51.5</v>
      </c>
    </row>
    <row r="155" spans="18:19" x14ac:dyDescent="0.25">
      <c r="R155" s="66">
        <v>75.599999999999994</v>
      </c>
      <c r="S155" s="66">
        <v>74.8</v>
      </c>
    </row>
    <row r="156" spans="18:19" x14ac:dyDescent="0.25">
      <c r="R156" s="66">
        <v>69.8</v>
      </c>
      <c r="S156" s="66">
        <v>96.5</v>
      </c>
    </row>
    <row r="157" spans="18:19" x14ac:dyDescent="0.25">
      <c r="R157" s="66">
        <v>79.900000000000006</v>
      </c>
      <c r="S157" s="66">
        <v>59.4</v>
      </c>
    </row>
    <row r="158" spans="18:19" x14ac:dyDescent="0.25">
      <c r="R158" s="66">
        <v>76.2</v>
      </c>
      <c r="S158" s="66">
        <v>72</v>
      </c>
    </row>
    <row r="159" spans="18:19" x14ac:dyDescent="0.25">
      <c r="R159" s="66">
        <v>80.5</v>
      </c>
      <c r="S159" s="66">
        <v>72.7</v>
      </c>
    </row>
    <row r="160" spans="18:19" x14ac:dyDescent="0.25">
      <c r="R160" s="66">
        <v>74.900000000000006</v>
      </c>
      <c r="S160" s="66">
        <v>72.400000000000006</v>
      </c>
    </row>
    <row r="161" spans="18:19" x14ac:dyDescent="0.25">
      <c r="R161" s="66">
        <v>89.3</v>
      </c>
      <c r="S161" s="66">
        <v>66.099999999999994</v>
      </c>
    </row>
    <row r="162" spans="18:19" x14ac:dyDescent="0.25">
      <c r="R162" s="66">
        <v>69.3</v>
      </c>
      <c r="S162" s="66">
        <v>63.8</v>
      </c>
    </row>
    <row r="163" spans="18:19" x14ac:dyDescent="0.25">
      <c r="R163" s="66">
        <v>70</v>
      </c>
      <c r="S163" s="66">
        <v>63.6</v>
      </c>
    </row>
    <row r="164" spans="18:19" x14ac:dyDescent="0.25">
      <c r="R164" s="66">
        <v>92.8</v>
      </c>
      <c r="S164" s="66">
        <v>68.3</v>
      </c>
    </row>
    <row r="165" spans="18:19" x14ac:dyDescent="0.25">
      <c r="R165" s="66">
        <v>74.2</v>
      </c>
      <c r="S165" s="66">
        <v>85.5</v>
      </c>
    </row>
    <row r="166" spans="18:19" x14ac:dyDescent="0.25">
      <c r="R166" s="66">
        <v>72.599999999999994</v>
      </c>
      <c r="S166" s="66">
        <v>77.8</v>
      </c>
    </row>
    <row r="167" spans="18:19" x14ac:dyDescent="0.25">
      <c r="R167" s="66">
        <v>75.099999999999994</v>
      </c>
      <c r="S167" s="66">
        <v>67.599999999999994</v>
      </c>
    </row>
    <row r="168" spans="18:19" x14ac:dyDescent="0.25">
      <c r="R168" s="66">
        <v>74.900000000000006</v>
      </c>
      <c r="S168" s="66">
        <v>73.2</v>
      </c>
    </row>
    <row r="169" spans="18:19" x14ac:dyDescent="0.25">
      <c r="R169" s="66">
        <v>75.3</v>
      </c>
      <c r="S169" s="66">
        <v>88.1</v>
      </c>
    </row>
    <row r="170" spans="18:19" x14ac:dyDescent="0.25">
      <c r="R170" s="66">
        <v>75.400000000000006</v>
      </c>
      <c r="S170" s="66">
        <v>56.6</v>
      </c>
    </row>
    <row r="171" spans="18:19" x14ac:dyDescent="0.25">
      <c r="R171" s="66">
        <v>69.5</v>
      </c>
      <c r="S171" s="66">
        <v>58.9</v>
      </c>
    </row>
    <row r="172" spans="18:19" x14ac:dyDescent="0.25">
      <c r="R172" s="66">
        <v>79.2</v>
      </c>
      <c r="S172" s="66">
        <v>77.2</v>
      </c>
    </row>
    <row r="173" spans="18:19" x14ac:dyDescent="0.25">
      <c r="R173" s="66">
        <v>73</v>
      </c>
      <c r="S173" s="66">
        <v>70.3</v>
      </c>
    </row>
    <row r="174" spans="18:19" x14ac:dyDescent="0.25">
      <c r="R174" s="66">
        <v>99</v>
      </c>
      <c r="S174" s="66">
        <v>76.3</v>
      </c>
    </row>
    <row r="175" spans="18:19" x14ac:dyDescent="0.25">
      <c r="R175" s="66">
        <v>74.3</v>
      </c>
      <c r="S175" s="66">
        <v>61.4</v>
      </c>
    </row>
    <row r="176" spans="18:19" x14ac:dyDescent="0.25">
      <c r="R176" s="66">
        <v>83</v>
      </c>
      <c r="S176" s="66">
        <v>65.7</v>
      </c>
    </row>
    <row r="177" spans="18:19" x14ac:dyDescent="0.25">
      <c r="R177" s="66">
        <v>77.400000000000006</v>
      </c>
      <c r="S177" s="66">
        <v>77.3</v>
      </c>
    </row>
    <row r="178" spans="18:19" x14ac:dyDescent="0.25">
      <c r="R178" s="66">
        <v>79.400000000000006</v>
      </c>
      <c r="S178" s="66">
        <v>69.2</v>
      </c>
    </row>
    <row r="179" spans="18:19" x14ac:dyDescent="0.25">
      <c r="R179" s="66">
        <v>74.7</v>
      </c>
      <c r="S179" s="66">
        <v>81.8</v>
      </c>
    </row>
    <row r="180" spans="18:19" x14ac:dyDescent="0.25">
      <c r="R180" s="66">
        <v>93</v>
      </c>
      <c r="S180" s="66">
        <v>82.3</v>
      </c>
    </row>
    <row r="181" spans="18:19" x14ac:dyDescent="0.25">
      <c r="R181" s="66">
        <v>79.099999999999994</v>
      </c>
      <c r="S181" s="66">
        <v>72.7</v>
      </c>
    </row>
    <row r="182" spans="18:19" x14ac:dyDescent="0.25">
      <c r="R182" s="66">
        <v>83.4</v>
      </c>
      <c r="S182" s="66">
        <v>85.7</v>
      </c>
    </row>
    <row r="183" spans="18:19" x14ac:dyDescent="0.25">
      <c r="R183" s="66">
        <v>75.8</v>
      </c>
      <c r="S183" s="66">
        <v>78.099999999999994</v>
      </c>
    </row>
    <row r="184" spans="18:19" x14ac:dyDescent="0.25">
      <c r="R184" s="66">
        <v>71.900000000000006</v>
      </c>
      <c r="S184" s="66">
        <v>68</v>
      </c>
    </row>
    <row r="185" spans="18:19" x14ac:dyDescent="0.25">
      <c r="R185" s="66">
        <v>78.900000000000006</v>
      </c>
      <c r="S185" s="66">
        <v>81</v>
      </c>
    </row>
    <row r="186" spans="18:19" x14ac:dyDescent="0.25">
      <c r="R186" s="66">
        <v>81.7</v>
      </c>
      <c r="S186" s="66">
        <v>70.5</v>
      </c>
    </row>
    <row r="187" spans="18:19" x14ac:dyDescent="0.25">
      <c r="R187" s="66">
        <v>87.9</v>
      </c>
      <c r="S187" s="66">
        <v>66</v>
      </c>
    </row>
    <row r="188" spans="18:19" x14ac:dyDescent="0.25">
      <c r="R188" s="66">
        <v>65.900000000000006</v>
      </c>
      <c r="S188" s="66">
        <v>73.5</v>
      </c>
    </row>
    <row r="189" spans="18:19" x14ac:dyDescent="0.25">
      <c r="R189" s="66">
        <v>83.5</v>
      </c>
      <c r="S189" s="66">
        <v>77</v>
      </c>
    </row>
    <row r="190" spans="18:19" x14ac:dyDescent="0.25">
      <c r="R190" s="66">
        <v>66.099999999999994</v>
      </c>
      <c r="S190" s="66">
        <v>67.8</v>
      </c>
    </row>
    <row r="191" spans="18:19" x14ac:dyDescent="0.25">
      <c r="R191" s="66">
        <v>92.1</v>
      </c>
      <c r="S191" s="66">
        <v>85.2</v>
      </c>
    </row>
    <row r="192" spans="18:19" x14ac:dyDescent="0.25">
      <c r="R192" s="66">
        <v>74.2</v>
      </c>
      <c r="S192" s="66">
        <v>53.5</v>
      </c>
    </row>
    <row r="193" spans="18:19" x14ac:dyDescent="0.25">
      <c r="R193" s="66">
        <v>68.5</v>
      </c>
      <c r="S193" s="66">
        <v>63.9</v>
      </c>
    </row>
    <row r="194" spans="18:19" x14ac:dyDescent="0.25">
      <c r="R194" s="66">
        <v>93.8</v>
      </c>
      <c r="S194" s="66">
        <v>73.400000000000006</v>
      </c>
    </row>
    <row r="195" spans="18:19" x14ac:dyDescent="0.25">
      <c r="R195" s="66">
        <v>74.2</v>
      </c>
      <c r="S195" s="66">
        <v>81.900000000000006</v>
      </c>
    </row>
    <row r="196" spans="18:19" x14ac:dyDescent="0.25">
      <c r="R196" s="66">
        <v>86.1</v>
      </c>
      <c r="S196" s="66">
        <v>77.400000000000006</v>
      </c>
    </row>
    <row r="197" spans="18:19" x14ac:dyDescent="0.25">
      <c r="R197" s="66">
        <v>81.599999999999994</v>
      </c>
      <c r="S197" s="66">
        <v>89.3</v>
      </c>
    </row>
    <row r="198" spans="18:19" x14ac:dyDescent="0.25">
      <c r="R198" s="66">
        <v>82.6</v>
      </c>
      <c r="S198" s="66">
        <v>84.2</v>
      </c>
    </row>
    <row r="199" spans="18:19" x14ac:dyDescent="0.25">
      <c r="R199" s="66">
        <v>47.5</v>
      </c>
      <c r="S199" s="66">
        <v>64.400000000000006</v>
      </c>
    </row>
    <row r="200" spans="18:19" x14ac:dyDescent="0.25">
      <c r="R200" s="66">
        <v>67.900000000000006</v>
      </c>
      <c r="S200" s="66">
        <v>70.5</v>
      </c>
    </row>
    <row r="201" spans="18:19" x14ac:dyDescent="0.25">
      <c r="R201" s="66">
        <v>85.1</v>
      </c>
      <c r="S201" s="66">
        <v>76.5</v>
      </c>
    </row>
    <row r="202" spans="18:19" x14ac:dyDescent="0.25">
      <c r="R202" s="66">
        <v>78.3</v>
      </c>
      <c r="S202" s="66">
        <v>61.2</v>
      </c>
    </row>
    <row r="203" spans="18:19" x14ac:dyDescent="0.25">
      <c r="R203" s="66">
        <v>73.099999999999994</v>
      </c>
      <c r="S203" s="66">
        <v>77.2</v>
      </c>
    </row>
    <row r="204" spans="18:19" x14ac:dyDescent="0.25">
      <c r="R204" s="66">
        <v>67.8</v>
      </c>
      <c r="S204" s="66">
        <v>71</v>
      </c>
    </row>
    <row r="205" spans="18:19" x14ac:dyDescent="0.25">
      <c r="R205" s="66">
        <v>103.5</v>
      </c>
      <c r="S205" s="66">
        <v>66.900000000000006</v>
      </c>
    </row>
    <row r="206" spans="18:19" x14ac:dyDescent="0.25">
      <c r="R206" s="66">
        <v>82</v>
      </c>
      <c r="S206" s="66">
        <v>76.8</v>
      </c>
    </row>
    <row r="207" spans="18:19" x14ac:dyDescent="0.25">
      <c r="R207" s="66">
        <v>63.6</v>
      </c>
      <c r="S207" s="66">
        <v>75.900000000000006</v>
      </c>
    </row>
    <row r="208" spans="18:19" x14ac:dyDescent="0.25">
      <c r="R208" s="66">
        <v>66.7</v>
      </c>
      <c r="S208" s="66">
        <v>63.2</v>
      </c>
    </row>
    <row r="209" spans="18:19" x14ac:dyDescent="0.25">
      <c r="R209" s="66">
        <v>77.2</v>
      </c>
      <c r="S209" s="66">
        <v>58.9</v>
      </c>
    </row>
    <row r="210" spans="18:19" x14ac:dyDescent="0.25">
      <c r="R210" s="66">
        <v>84.5</v>
      </c>
      <c r="S210" s="66">
        <v>79.2</v>
      </c>
    </row>
    <row r="211" spans="18:19" x14ac:dyDescent="0.25">
      <c r="R211" s="66">
        <v>68.7</v>
      </c>
      <c r="S211" s="66">
        <v>71.599999999999994</v>
      </c>
    </row>
    <row r="212" spans="18:19" x14ac:dyDescent="0.25">
      <c r="R212" s="66">
        <v>89.3</v>
      </c>
      <c r="S212" s="66">
        <v>83.3</v>
      </c>
    </row>
    <row r="213" spans="18:19" x14ac:dyDescent="0.25">
      <c r="R213" s="66">
        <v>64.5</v>
      </c>
      <c r="S213" s="66">
        <v>81.400000000000006</v>
      </c>
    </row>
    <row r="214" spans="18:19" x14ac:dyDescent="0.25">
      <c r="R214" s="66">
        <v>68.400000000000006</v>
      </c>
      <c r="S214" s="66">
        <v>79.2</v>
      </c>
    </row>
    <row r="215" spans="18:19" x14ac:dyDescent="0.25">
      <c r="R215" s="66">
        <v>73.3</v>
      </c>
      <c r="S215" s="66">
        <v>90.2</v>
      </c>
    </row>
    <row r="216" spans="18:19" x14ac:dyDescent="0.25">
      <c r="R216" s="66">
        <v>83.9</v>
      </c>
      <c r="S216" s="66">
        <v>108.2</v>
      </c>
    </row>
    <row r="217" spans="18:19" x14ac:dyDescent="0.25">
      <c r="R217" s="66">
        <v>94.4</v>
      </c>
      <c r="S217" s="66">
        <v>78.3</v>
      </c>
    </row>
    <row r="218" spans="18:19" x14ac:dyDescent="0.25">
      <c r="R218" s="66">
        <v>68.400000000000006</v>
      </c>
      <c r="S218" s="66">
        <v>93.9</v>
      </c>
    </row>
    <row r="219" spans="18:19" x14ac:dyDescent="0.25">
      <c r="R219" s="66">
        <v>90.7</v>
      </c>
      <c r="S219" s="66">
        <v>55.2</v>
      </c>
    </row>
    <row r="220" spans="18:19" x14ac:dyDescent="0.25">
      <c r="R220" s="66">
        <v>89</v>
      </c>
      <c r="S220" s="66">
        <v>71</v>
      </c>
    </row>
    <row r="221" spans="18:19" x14ac:dyDescent="0.25">
      <c r="R221" s="66">
        <v>87.4</v>
      </c>
      <c r="S221" s="66">
        <v>61</v>
      </c>
    </row>
    <row r="222" spans="18:19" x14ac:dyDescent="0.25">
      <c r="R222" s="66">
        <v>104.8</v>
      </c>
      <c r="S222" s="66">
        <v>60.6</v>
      </c>
    </row>
    <row r="223" spans="18:19" x14ac:dyDescent="0.25">
      <c r="R223" s="66">
        <v>68.8</v>
      </c>
      <c r="S223" s="66">
        <v>81.5</v>
      </c>
    </row>
    <row r="224" spans="18:19" x14ac:dyDescent="0.25">
      <c r="R224" s="66">
        <v>79.099999999999994</v>
      </c>
      <c r="S224" s="66">
        <v>62.7</v>
      </c>
    </row>
    <row r="225" spans="18:19" x14ac:dyDescent="0.25">
      <c r="R225" s="66">
        <v>87.9</v>
      </c>
      <c r="S225" s="66">
        <v>68.900000000000006</v>
      </c>
    </row>
    <row r="226" spans="18:19" x14ac:dyDescent="0.25">
      <c r="R226" s="66">
        <v>88.1</v>
      </c>
      <c r="S226" s="66">
        <v>39</v>
      </c>
    </row>
    <row r="227" spans="18:19" x14ac:dyDescent="0.25">
      <c r="R227" s="66">
        <v>85.8</v>
      </c>
      <c r="S227" s="66">
        <v>60.2</v>
      </c>
    </row>
    <row r="228" spans="18:19" x14ac:dyDescent="0.25">
      <c r="R228" s="66">
        <v>93.2</v>
      </c>
      <c r="S228" s="66">
        <v>73</v>
      </c>
    </row>
    <row r="229" spans="18:19" x14ac:dyDescent="0.25">
      <c r="R229" s="66">
        <v>83.7</v>
      </c>
      <c r="S229" s="66">
        <v>77.3</v>
      </c>
    </row>
    <row r="230" spans="18:19" x14ac:dyDescent="0.25">
      <c r="R230" s="66">
        <v>87.9</v>
      </c>
      <c r="S230" s="66">
        <v>61</v>
      </c>
    </row>
    <row r="231" spans="18:19" x14ac:dyDescent="0.25">
      <c r="R231" s="66">
        <v>101.5</v>
      </c>
      <c r="S231" s="66">
        <v>82.2</v>
      </c>
    </row>
    <row r="232" spans="18:19" x14ac:dyDescent="0.25">
      <c r="R232" s="66">
        <v>88.4</v>
      </c>
      <c r="S232" s="66">
        <v>88.1</v>
      </c>
    </row>
    <row r="233" spans="18:19" x14ac:dyDescent="0.25">
      <c r="R233" s="66">
        <v>73.599999999999994</v>
      </c>
      <c r="S233" s="66">
        <v>67.5</v>
      </c>
    </row>
    <row r="234" spans="18:19" x14ac:dyDescent="0.25">
      <c r="R234" s="66">
        <v>79.5</v>
      </c>
      <c r="S234" s="66">
        <v>65.099999999999994</v>
      </c>
    </row>
    <row r="235" spans="18:19" x14ac:dyDescent="0.25">
      <c r="R235" s="66">
        <v>94.3</v>
      </c>
      <c r="S235" s="66">
        <v>55</v>
      </c>
    </row>
    <row r="236" spans="18:19" x14ac:dyDescent="0.25">
      <c r="R236" s="66">
        <v>84</v>
      </c>
      <c r="S236" s="66">
        <v>54.7</v>
      </c>
    </row>
    <row r="237" spans="18:19" x14ac:dyDescent="0.25">
      <c r="R237" s="66">
        <v>77.599999999999994</v>
      </c>
      <c r="S237" s="66">
        <v>70.099999999999994</v>
      </c>
    </row>
    <row r="238" spans="18:19" x14ac:dyDescent="0.25">
      <c r="R238" s="66">
        <v>93.8</v>
      </c>
      <c r="S238" s="66">
        <v>68.2</v>
      </c>
    </row>
    <row r="239" spans="18:19" x14ac:dyDescent="0.25">
      <c r="R239" s="66">
        <v>98.9</v>
      </c>
      <c r="S239" s="66">
        <v>79.3</v>
      </c>
    </row>
    <row r="240" spans="18:19" x14ac:dyDescent="0.25">
      <c r="R240" s="66">
        <v>108.9</v>
      </c>
      <c r="S240" s="66">
        <v>66.3</v>
      </c>
    </row>
    <row r="241" spans="18:19" x14ac:dyDescent="0.25">
      <c r="R241" s="66">
        <v>99.2</v>
      </c>
      <c r="S241" s="66">
        <v>64.400000000000006</v>
      </c>
    </row>
    <row r="242" spans="18:19" x14ac:dyDescent="0.25">
      <c r="R242" s="66">
        <v>93.4</v>
      </c>
      <c r="S242" s="66">
        <v>73.099999999999994</v>
      </c>
    </row>
    <row r="243" spans="18:19" x14ac:dyDescent="0.25">
      <c r="R243" s="66">
        <v>70.3</v>
      </c>
      <c r="S243" s="66">
        <v>75.900000000000006</v>
      </c>
    </row>
    <row r="244" spans="18:19" x14ac:dyDescent="0.25">
      <c r="R244" s="66">
        <v>84.1</v>
      </c>
      <c r="S244" s="66">
        <v>92.2</v>
      </c>
    </row>
    <row r="245" spans="18:19" x14ac:dyDescent="0.25">
      <c r="R245" s="66">
        <v>91.1</v>
      </c>
      <c r="S245" s="66">
        <v>67.5</v>
      </c>
    </row>
    <row r="246" spans="18:19" x14ac:dyDescent="0.25">
      <c r="R246" s="66">
        <v>72.099999999999994</v>
      </c>
      <c r="S246" s="66">
        <v>66.7</v>
      </c>
    </row>
    <row r="247" spans="18:19" x14ac:dyDescent="0.25">
      <c r="R247" s="66">
        <v>78</v>
      </c>
      <c r="S247" s="66">
        <v>78.599999999999994</v>
      </c>
    </row>
    <row r="248" spans="18:19" x14ac:dyDescent="0.25">
      <c r="R248" s="66">
        <v>85.4</v>
      </c>
      <c r="S248" s="66">
        <v>96.3</v>
      </c>
    </row>
    <row r="249" spans="18:19" x14ac:dyDescent="0.25">
      <c r="R249" s="66">
        <v>70.8</v>
      </c>
      <c r="S249" s="66">
        <v>74.099999999999994</v>
      </c>
    </row>
    <row r="250" spans="18:19" x14ac:dyDescent="0.25">
      <c r="R250" s="66">
        <v>66.099999999999994</v>
      </c>
      <c r="S250" s="66">
        <v>82.5</v>
      </c>
    </row>
    <row r="251" spans="18:19" x14ac:dyDescent="0.25">
      <c r="R251" s="66">
        <v>100.7</v>
      </c>
      <c r="S251" s="66">
        <v>56.2</v>
      </c>
    </row>
    <row r="252" spans="18:19" x14ac:dyDescent="0.25">
      <c r="R252" s="66">
        <v>78.3</v>
      </c>
      <c r="S252" s="66">
        <v>95.2</v>
      </c>
    </row>
    <row r="253" spans="18:19" x14ac:dyDescent="0.25">
      <c r="R253" s="66">
        <v>71.7</v>
      </c>
      <c r="S253" s="66">
        <v>64.400000000000006</v>
      </c>
    </row>
    <row r="254" spans="18:19" x14ac:dyDescent="0.25">
      <c r="R254" s="66">
        <v>77.099999999999994</v>
      </c>
      <c r="S254" s="66">
        <v>50.9</v>
      </c>
    </row>
    <row r="255" spans="18:19" x14ac:dyDescent="0.25">
      <c r="R255" s="66">
        <v>96.1</v>
      </c>
      <c r="S255" s="66">
        <v>66.099999999999994</v>
      </c>
    </row>
    <row r="256" spans="18:19" x14ac:dyDescent="0.25">
      <c r="R256" s="66">
        <v>71.599999999999994</v>
      </c>
      <c r="S256" s="66">
        <v>73.3</v>
      </c>
    </row>
    <row r="257" spans="18:19" x14ac:dyDescent="0.25">
      <c r="R257" s="66">
        <v>81.400000000000006</v>
      </c>
      <c r="S257" s="66">
        <v>76.400000000000006</v>
      </c>
    </row>
    <row r="258" spans="18:19" x14ac:dyDescent="0.25">
      <c r="R258" s="66">
        <v>73</v>
      </c>
      <c r="S258" s="66">
        <v>93.9</v>
      </c>
    </row>
    <row r="259" spans="18:19" x14ac:dyDescent="0.25">
      <c r="R259" s="66">
        <v>70.7</v>
      </c>
      <c r="S259" s="66">
        <v>67.599999999999994</v>
      </c>
    </row>
    <row r="260" spans="18:19" x14ac:dyDescent="0.25">
      <c r="R260" s="66">
        <v>77.400000000000006</v>
      </c>
      <c r="S260" s="66">
        <v>68.900000000000006</v>
      </c>
    </row>
    <row r="261" spans="18:19" x14ac:dyDescent="0.25">
      <c r="R261" s="66">
        <v>82.5</v>
      </c>
      <c r="S261" s="66">
        <v>72.599999999999994</v>
      </c>
    </row>
    <row r="262" spans="18:19" x14ac:dyDescent="0.25">
      <c r="R262" s="66">
        <v>74.5</v>
      </c>
      <c r="S262" s="66">
        <v>75.900000000000006</v>
      </c>
    </row>
    <row r="263" spans="18:19" x14ac:dyDescent="0.25">
      <c r="R263" s="66">
        <v>83.2</v>
      </c>
      <c r="S263" s="66">
        <v>129.30000000000001</v>
      </c>
    </row>
    <row r="264" spans="18:19" x14ac:dyDescent="0.25">
      <c r="R264" s="66">
        <v>77.400000000000006</v>
      </c>
      <c r="S264" s="66">
        <v>72.400000000000006</v>
      </c>
    </row>
    <row r="265" spans="18:19" x14ac:dyDescent="0.25">
      <c r="R265" s="66">
        <v>77.099999999999994</v>
      </c>
      <c r="S265" s="66">
        <v>78.099999999999994</v>
      </c>
    </row>
    <row r="266" spans="18:19" x14ac:dyDescent="0.25">
      <c r="R266" s="66">
        <v>83</v>
      </c>
      <c r="S266" s="66">
        <v>65.5</v>
      </c>
    </row>
    <row r="267" spans="18:19" x14ac:dyDescent="0.25">
      <c r="R267" s="66">
        <v>101.4</v>
      </c>
      <c r="S267" s="66">
        <v>72.3</v>
      </c>
    </row>
    <row r="268" spans="18:19" x14ac:dyDescent="0.25">
      <c r="R268" s="66">
        <v>91.3</v>
      </c>
      <c r="S268" s="66">
        <v>83.1</v>
      </c>
    </row>
    <row r="269" spans="18:19" x14ac:dyDescent="0.25">
      <c r="R269" s="66">
        <v>98.8</v>
      </c>
      <c r="S269" s="66">
        <v>82.3</v>
      </c>
    </row>
    <row r="270" spans="18:19" x14ac:dyDescent="0.25">
      <c r="R270" s="66">
        <v>86.5</v>
      </c>
      <c r="S270" s="66">
        <v>65.900000000000006</v>
      </c>
    </row>
    <row r="271" spans="18:19" x14ac:dyDescent="0.25">
      <c r="R271" s="66">
        <v>88.5</v>
      </c>
      <c r="S271" s="66">
        <v>80.900000000000006</v>
      </c>
    </row>
    <row r="272" spans="18:19" x14ac:dyDescent="0.25">
      <c r="R272" s="66">
        <v>78.599999999999994</v>
      </c>
      <c r="S272" s="66">
        <v>68.8</v>
      </c>
    </row>
    <row r="273" spans="18:19" x14ac:dyDescent="0.25">
      <c r="R273" s="66">
        <v>78.8</v>
      </c>
      <c r="S273" s="66">
        <v>72.8</v>
      </c>
    </row>
    <row r="274" spans="18:19" x14ac:dyDescent="0.25">
      <c r="R274" s="66">
        <v>79.599999999999994</v>
      </c>
      <c r="S274" s="66">
        <v>76.2</v>
      </c>
    </row>
    <row r="275" spans="18:19" x14ac:dyDescent="0.25">
      <c r="R275" s="66">
        <v>91.2</v>
      </c>
      <c r="S275" s="66">
        <v>76.5</v>
      </c>
    </row>
    <row r="276" spans="18:19" x14ac:dyDescent="0.25">
      <c r="R276" s="66">
        <v>74.7</v>
      </c>
      <c r="S276" s="66">
        <v>65.2</v>
      </c>
    </row>
    <row r="277" spans="18:19" x14ac:dyDescent="0.25">
      <c r="R277" s="66">
        <v>70.2</v>
      </c>
      <c r="S277" s="66">
        <v>75.400000000000006</v>
      </c>
    </row>
    <row r="278" spans="18:19" x14ac:dyDescent="0.25">
      <c r="R278" s="66">
        <v>84.6</v>
      </c>
      <c r="S278" s="66">
        <v>86.3</v>
      </c>
    </row>
    <row r="279" spans="18:19" x14ac:dyDescent="0.25">
      <c r="R279" s="66">
        <v>100.1</v>
      </c>
      <c r="S279" s="66">
        <v>92.3</v>
      </c>
    </row>
    <row r="280" spans="18:19" x14ac:dyDescent="0.25">
      <c r="R280" s="66">
        <v>89.6</v>
      </c>
      <c r="S280" s="66">
        <v>86.7</v>
      </c>
    </row>
    <row r="281" spans="18:19" x14ac:dyDescent="0.25">
      <c r="R281" s="66">
        <v>90.9</v>
      </c>
      <c r="S281" s="66">
        <v>60.6</v>
      </c>
    </row>
    <row r="282" spans="18:19" x14ac:dyDescent="0.25">
      <c r="R282" s="66">
        <v>90</v>
      </c>
      <c r="S282" s="66">
        <v>107.7</v>
      </c>
    </row>
    <row r="283" spans="18:19" x14ac:dyDescent="0.25">
      <c r="R283" s="66">
        <v>86.9</v>
      </c>
      <c r="S283" s="66">
        <v>75.2</v>
      </c>
    </row>
    <row r="284" spans="18:19" x14ac:dyDescent="0.25">
      <c r="R284" s="66">
        <v>81.599999999999994</v>
      </c>
      <c r="S284" s="66">
        <v>91.9</v>
      </c>
    </row>
    <row r="285" spans="18:19" x14ac:dyDescent="0.25">
      <c r="R285" s="66">
        <v>54.2</v>
      </c>
      <c r="S285" s="66">
        <v>82.1</v>
      </c>
    </row>
    <row r="286" spans="18:19" x14ac:dyDescent="0.25">
      <c r="R286" s="66">
        <v>79.900000000000006</v>
      </c>
      <c r="S286" s="66">
        <v>76.2</v>
      </c>
    </row>
    <row r="287" spans="18:19" x14ac:dyDescent="0.25">
      <c r="R287" s="66">
        <v>88.5</v>
      </c>
      <c r="S287" s="66">
        <v>64.7</v>
      </c>
    </row>
    <row r="288" spans="18:19" x14ac:dyDescent="0.25">
      <c r="R288" s="66">
        <v>82.5</v>
      </c>
      <c r="S288" s="66">
        <v>60.5</v>
      </c>
    </row>
    <row r="289" spans="18:19" x14ac:dyDescent="0.25">
      <c r="R289" s="66">
        <v>71.5</v>
      </c>
      <c r="S289" s="66">
        <v>62.5</v>
      </c>
    </row>
    <row r="290" spans="18:19" x14ac:dyDescent="0.25">
      <c r="R290" s="66">
        <v>65.099999999999994</v>
      </c>
      <c r="S290" s="66">
        <v>89.6</v>
      </c>
    </row>
    <row r="291" spans="18:19" x14ac:dyDescent="0.25">
      <c r="R291" s="66">
        <v>74</v>
      </c>
      <c r="S291" s="66">
        <v>73.099999999999994</v>
      </c>
    </row>
    <row r="292" spans="18:19" x14ac:dyDescent="0.25">
      <c r="R292" s="66">
        <v>77</v>
      </c>
      <c r="S292" s="66">
        <v>63.7</v>
      </c>
    </row>
    <row r="293" spans="18:19" x14ac:dyDescent="0.25">
      <c r="R293" s="66">
        <v>76.2</v>
      </c>
      <c r="S293" s="66">
        <v>75.400000000000006</v>
      </c>
    </row>
    <row r="294" spans="18:19" x14ac:dyDescent="0.25">
      <c r="R294" s="66">
        <v>80.5</v>
      </c>
      <c r="S294" s="66">
        <v>70.7</v>
      </c>
    </row>
    <row r="295" spans="18:19" x14ac:dyDescent="0.25">
      <c r="R295" s="66">
        <v>73</v>
      </c>
      <c r="S295" s="66">
        <v>70.8</v>
      </c>
    </row>
    <row r="296" spans="18:19" x14ac:dyDescent="0.25">
      <c r="R296" s="66">
        <v>104</v>
      </c>
      <c r="S296" s="66">
        <v>77.2</v>
      </c>
    </row>
    <row r="297" spans="18:19" x14ac:dyDescent="0.25">
      <c r="R297" s="66">
        <v>86.2</v>
      </c>
      <c r="S297" s="66">
        <v>78.599999999999994</v>
      </c>
    </row>
    <row r="298" spans="18:19" x14ac:dyDescent="0.25">
      <c r="R298" s="66">
        <v>83.6</v>
      </c>
      <c r="S298" s="66"/>
    </row>
    <row r="299" spans="18:19" x14ac:dyDescent="0.25">
      <c r="R299" s="66">
        <v>99</v>
      </c>
      <c r="S299" s="66"/>
    </row>
    <row r="300" spans="18:19" x14ac:dyDescent="0.25">
      <c r="R300" s="66">
        <v>83.5</v>
      </c>
      <c r="S300" s="66"/>
    </row>
    <row r="301" spans="18:19" x14ac:dyDescent="0.25">
      <c r="R301" s="66">
        <v>78.099999999999994</v>
      </c>
      <c r="S301" s="66"/>
    </row>
    <row r="302" spans="18:19" x14ac:dyDescent="0.25">
      <c r="R302" s="66">
        <v>76</v>
      </c>
      <c r="S302" s="66"/>
    </row>
    <row r="303" spans="18:19" x14ac:dyDescent="0.25">
      <c r="R303" s="66">
        <v>98.2</v>
      </c>
      <c r="S303" s="66"/>
    </row>
    <row r="304" spans="18:19" x14ac:dyDescent="0.25">
      <c r="R304" s="66">
        <v>83</v>
      </c>
      <c r="S304" s="66"/>
    </row>
    <row r="305" spans="18:19" x14ac:dyDescent="0.25">
      <c r="R305" s="66">
        <v>77.8</v>
      </c>
      <c r="S305" s="66"/>
    </row>
    <row r="306" spans="18:19" x14ac:dyDescent="0.25">
      <c r="R306" s="66">
        <v>84.8</v>
      </c>
      <c r="S306" s="66"/>
    </row>
    <row r="307" spans="18:19" x14ac:dyDescent="0.25">
      <c r="R307" s="66">
        <v>84.4</v>
      </c>
      <c r="S307" s="66"/>
    </row>
    <row r="308" spans="18:19" x14ac:dyDescent="0.25">
      <c r="R308" s="66">
        <v>82.1</v>
      </c>
      <c r="S308" s="66"/>
    </row>
    <row r="309" spans="18:19" x14ac:dyDescent="0.25">
      <c r="R309" s="66">
        <v>69.3</v>
      </c>
      <c r="S309" s="66"/>
    </row>
    <row r="310" spans="18:19" x14ac:dyDescent="0.25">
      <c r="R310" s="66">
        <v>86.1</v>
      </c>
      <c r="S310" s="66"/>
    </row>
    <row r="311" spans="18:19" x14ac:dyDescent="0.25">
      <c r="R311" s="66">
        <v>80.900000000000006</v>
      </c>
      <c r="S311" s="66"/>
    </row>
    <row r="312" spans="18:19" x14ac:dyDescent="0.25">
      <c r="R312" s="66">
        <v>86.2</v>
      </c>
      <c r="S312" s="66"/>
    </row>
    <row r="313" spans="18:19" x14ac:dyDescent="0.25">
      <c r="R313" s="66">
        <v>77.2</v>
      </c>
      <c r="S313" s="66"/>
    </row>
    <row r="314" spans="18:19" x14ac:dyDescent="0.25">
      <c r="R314" s="66">
        <v>70.2</v>
      </c>
      <c r="S314" s="66"/>
    </row>
    <row r="315" spans="18:19" x14ac:dyDescent="0.25">
      <c r="R315" s="66">
        <v>76.5</v>
      </c>
      <c r="S315" s="66"/>
    </row>
    <row r="316" spans="18:19" x14ac:dyDescent="0.25">
      <c r="R316" s="66">
        <v>79</v>
      </c>
      <c r="S316" s="66"/>
    </row>
    <row r="317" spans="18:19" x14ac:dyDescent="0.25">
      <c r="R317" s="66">
        <v>97.3</v>
      </c>
      <c r="S317" s="66"/>
    </row>
    <row r="318" spans="18:19" x14ac:dyDescent="0.25">
      <c r="R318" s="66">
        <v>75.099999999999994</v>
      </c>
      <c r="S318" s="66"/>
    </row>
    <row r="319" spans="18:19" x14ac:dyDescent="0.25">
      <c r="R319" s="66">
        <v>97</v>
      </c>
      <c r="S319" s="66"/>
    </row>
    <row r="320" spans="18:19" x14ac:dyDescent="0.25">
      <c r="R320" s="66">
        <v>84.2</v>
      </c>
      <c r="S320" s="66"/>
    </row>
    <row r="321" spans="18:19" x14ac:dyDescent="0.25">
      <c r="R321" s="66">
        <v>66.400000000000006</v>
      </c>
      <c r="S321" s="66"/>
    </row>
    <row r="322" spans="18:19" x14ac:dyDescent="0.25">
      <c r="R322" s="66">
        <v>75.7</v>
      </c>
      <c r="S322" s="66"/>
    </row>
    <row r="323" spans="18:19" x14ac:dyDescent="0.25">
      <c r="R323" s="66">
        <v>78.900000000000006</v>
      </c>
      <c r="S323" s="66"/>
    </row>
    <row r="324" spans="18:19" x14ac:dyDescent="0.25">
      <c r="R324" s="66">
        <v>71.2</v>
      </c>
      <c r="S324" s="66"/>
    </row>
    <row r="325" spans="18:19" x14ac:dyDescent="0.25">
      <c r="R325" s="66">
        <v>72.8</v>
      </c>
      <c r="S325" s="66"/>
    </row>
    <row r="326" spans="18:19" x14ac:dyDescent="0.25">
      <c r="R326" s="66">
        <v>93.8</v>
      </c>
      <c r="S326" s="66"/>
    </row>
    <row r="327" spans="18:19" x14ac:dyDescent="0.25">
      <c r="R327" s="66">
        <v>80.7</v>
      </c>
      <c r="S327" s="66"/>
    </row>
    <row r="328" spans="18:19" x14ac:dyDescent="0.25">
      <c r="R328" s="66">
        <v>76.2</v>
      </c>
      <c r="S328" s="66"/>
    </row>
    <row r="329" spans="18:19" x14ac:dyDescent="0.25">
      <c r="R329" s="66">
        <v>59.3</v>
      </c>
      <c r="S329" s="66"/>
    </row>
    <row r="330" spans="18:19" x14ac:dyDescent="0.25">
      <c r="R330" s="66">
        <v>66.5</v>
      </c>
      <c r="S330" s="66"/>
    </row>
    <row r="331" spans="18:19" x14ac:dyDescent="0.25">
      <c r="R331" s="66">
        <v>76</v>
      </c>
      <c r="S331" s="66"/>
    </row>
    <row r="332" spans="18:19" x14ac:dyDescent="0.25">
      <c r="R332" s="66">
        <v>104.5</v>
      </c>
      <c r="S332" s="66"/>
    </row>
    <row r="333" spans="18:19" x14ac:dyDescent="0.25">
      <c r="R333" s="66">
        <v>86.1</v>
      </c>
      <c r="S333" s="66"/>
    </row>
    <row r="334" spans="18:19" x14ac:dyDescent="0.25">
      <c r="R334" s="66">
        <v>92.2</v>
      </c>
      <c r="S334" s="66"/>
    </row>
    <row r="335" spans="18:19" x14ac:dyDescent="0.25">
      <c r="R335" s="66">
        <v>72.5</v>
      </c>
      <c r="S335" s="66"/>
    </row>
    <row r="336" spans="18:19" x14ac:dyDescent="0.25">
      <c r="R336" s="66">
        <v>102.3</v>
      </c>
      <c r="S336" s="66"/>
    </row>
    <row r="337" spans="18:19" x14ac:dyDescent="0.25">
      <c r="R337" s="66">
        <v>83.7</v>
      </c>
      <c r="S337" s="66"/>
    </row>
    <row r="338" spans="18:19" x14ac:dyDescent="0.25">
      <c r="R338" s="66">
        <v>54.4</v>
      </c>
      <c r="S338" s="66"/>
    </row>
    <row r="339" spans="18:19" x14ac:dyDescent="0.25">
      <c r="R339" s="66">
        <v>54</v>
      </c>
      <c r="S339" s="66"/>
    </row>
    <row r="340" spans="18:19" x14ac:dyDescent="0.25">
      <c r="R340" s="66">
        <v>73.099999999999994</v>
      </c>
      <c r="S340" s="66"/>
    </row>
    <row r="341" spans="18:19" x14ac:dyDescent="0.25">
      <c r="R341" s="66">
        <v>94.4</v>
      </c>
      <c r="S341" s="66"/>
    </row>
    <row r="342" spans="18:19" x14ac:dyDescent="0.25">
      <c r="R342" s="66">
        <v>80</v>
      </c>
      <c r="S342" s="66"/>
    </row>
    <row r="343" spans="18:19" x14ac:dyDescent="0.25">
      <c r="R343" s="66">
        <v>83.1</v>
      </c>
      <c r="S343" s="66"/>
    </row>
    <row r="344" spans="18:19" x14ac:dyDescent="0.25">
      <c r="R344" s="66">
        <v>70.2</v>
      </c>
      <c r="S344" s="66"/>
    </row>
    <row r="345" spans="18:19" x14ac:dyDescent="0.25">
      <c r="R345" s="66">
        <v>80.3</v>
      </c>
      <c r="S345" s="66"/>
    </row>
    <row r="346" spans="18:19" x14ac:dyDescent="0.25">
      <c r="R346" s="66">
        <v>83</v>
      </c>
      <c r="S346" s="66"/>
    </row>
    <row r="347" spans="18:19" x14ac:dyDescent="0.25">
      <c r="R347" s="66">
        <v>91.6</v>
      </c>
      <c r="S347" s="66"/>
    </row>
    <row r="348" spans="18:19" x14ac:dyDescent="0.25">
      <c r="R348" s="66">
        <v>77.400000000000006</v>
      </c>
      <c r="S348" s="66"/>
    </row>
    <row r="349" spans="18:19" x14ac:dyDescent="0.25">
      <c r="R349" s="66">
        <v>110.4</v>
      </c>
      <c r="S349" s="66"/>
    </row>
    <row r="350" spans="18:19" x14ac:dyDescent="0.25">
      <c r="R350" s="66">
        <v>65.599999999999994</v>
      </c>
      <c r="S350" s="66"/>
    </row>
    <row r="351" spans="18:19" x14ac:dyDescent="0.25">
      <c r="R351" s="66">
        <v>96.1</v>
      </c>
      <c r="S351" s="66"/>
    </row>
    <row r="352" spans="18:19" x14ac:dyDescent="0.25">
      <c r="R352" s="66">
        <v>84.1</v>
      </c>
      <c r="S352" s="66"/>
    </row>
    <row r="353" spans="18:19" x14ac:dyDescent="0.25">
      <c r="R353" s="66">
        <v>85.2</v>
      </c>
      <c r="S353" s="66"/>
    </row>
    <row r="354" spans="18:19" x14ac:dyDescent="0.25">
      <c r="R354" s="66">
        <v>91.7</v>
      </c>
      <c r="S354" s="66"/>
    </row>
    <row r="355" spans="18:19" x14ac:dyDescent="0.25">
      <c r="R355" s="66">
        <v>111.9</v>
      </c>
      <c r="S355" s="66"/>
    </row>
    <row r="356" spans="18:19" x14ac:dyDescent="0.25">
      <c r="R356" s="66">
        <v>68.5</v>
      </c>
      <c r="S356" s="66"/>
    </row>
    <row r="357" spans="18:19" x14ac:dyDescent="0.25">
      <c r="R357" s="66">
        <v>88.6</v>
      </c>
      <c r="S357" s="66"/>
    </row>
    <row r="358" spans="18:19" x14ac:dyDescent="0.25">
      <c r="R358" s="66">
        <v>43.3</v>
      </c>
      <c r="S358" s="66"/>
    </row>
    <row r="359" spans="18:19" x14ac:dyDescent="0.25">
      <c r="R359" s="66">
        <v>87.9</v>
      </c>
      <c r="S359" s="66"/>
    </row>
    <row r="360" spans="18:19" x14ac:dyDescent="0.25">
      <c r="R360" s="66">
        <v>59.2</v>
      </c>
      <c r="S360" s="66"/>
    </row>
    <row r="361" spans="18:19" x14ac:dyDescent="0.25">
      <c r="R361" s="66">
        <v>77.599999999999994</v>
      </c>
      <c r="S361" s="66"/>
    </row>
    <row r="362" spans="18:19" x14ac:dyDescent="0.25">
      <c r="R362" s="66">
        <v>99.6</v>
      </c>
      <c r="S362" s="66"/>
    </row>
    <row r="363" spans="18:19" x14ac:dyDescent="0.25">
      <c r="R363" s="66">
        <v>86.7</v>
      </c>
      <c r="S363" s="66"/>
    </row>
    <row r="364" spans="18:19" x14ac:dyDescent="0.25">
      <c r="R364" s="66">
        <v>73.2</v>
      </c>
      <c r="S364" s="66"/>
    </row>
    <row r="365" spans="18:19" x14ac:dyDescent="0.25">
      <c r="R365" s="66">
        <v>76.2</v>
      </c>
      <c r="S365" s="66"/>
    </row>
    <row r="366" spans="18:19" x14ac:dyDescent="0.25">
      <c r="R366" s="66">
        <v>82.4</v>
      </c>
      <c r="S366" s="66"/>
    </row>
    <row r="367" spans="18:19" x14ac:dyDescent="0.25">
      <c r="R367" s="66">
        <v>83.1</v>
      </c>
      <c r="S367" s="66"/>
    </row>
    <row r="368" spans="18:19" x14ac:dyDescent="0.25">
      <c r="R368" s="66">
        <v>67.5</v>
      </c>
      <c r="S368" s="66"/>
    </row>
    <row r="369" spans="18:19" x14ac:dyDescent="0.25">
      <c r="R369" s="66">
        <v>118</v>
      </c>
      <c r="S369" s="66"/>
    </row>
    <row r="370" spans="18:19" x14ac:dyDescent="0.25">
      <c r="R370" s="66">
        <v>79.7</v>
      </c>
      <c r="S370" s="66"/>
    </row>
    <row r="371" spans="18:19" x14ac:dyDescent="0.25">
      <c r="R371" s="66">
        <v>80.7</v>
      </c>
      <c r="S371" s="66"/>
    </row>
    <row r="372" spans="18:19" x14ac:dyDescent="0.25">
      <c r="R372" s="66">
        <v>89.5</v>
      </c>
      <c r="S372" s="66"/>
    </row>
    <row r="373" spans="18:19" x14ac:dyDescent="0.25">
      <c r="R373" s="66">
        <v>69.5</v>
      </c>
      <c r="S373" s="66"/>
    </row>
    <row r="374" spans="18:19" x14ac:dyDescent="0.25">
      <c r="R374" s="66">
        <v>63</v>
      </c>
      <c r="S374" s="66"/>
    </row>
    <row r="375" spans="18:19" x14ac:dyDescent="0.25">
      <c r="R375" s="66">
        <v>83.6</v>
      </c>
      <c r="S375" s="66"/>
    </row>
    <row r="376" spans="18:19" x14ac:dyDescent="0.25">
      <c r="R376" s="66">
        <v>75.400000000000006</v>
      </c>
      <c r="S376" s="66"/>
    </row>
    <row r="377" spans="18:19" x14ac:dyDescent="0.25">
      <c r="R377" s="66">
        <v>75.599999999999994</v>
      </c>
      <c r="S377" s="66"/>
    </row>
    <row r="378" spans="18:19" x14ac:dyDescent="0.25">
      <c r="R378" s="66">
        <v>82</v>
      </c>
      <c r="S378" s="66"/>
    </row>
    <row r="379" spans="18:19" x14ac:dyDescent="0.25">
      <c r="R379" s="66">
        <v>62.7</v>
      </c>
      <c r="S379" s="66"/>
    </row>
    <row r="380" spans="18:19" x14ac:dyDescent="0.25">
      <c r="R380" s="66">
        <v>79.099999999999994</v>
      </c>
      <c r="S380" s="66"/>
    </row>
    <row r="381" spans="18:19" x14ac:dyDescent="0.25">
      <c r="R381" s="66">
        <v>101.9</v>
      </c>
      <c r="S381" s="66"/>
    </row>
    <row r="382" spans="18:19" x14ac:dyDescent="0.25">
      <c r="R382" s="66">
        <v>58.7</v>
      </c>
      <c r="S382" s="66"/>
    </row>
    <row r="383" spans="18:19" x14ac:dyDescent="0.25">
      <c r="R383" s="66">
        <v>67</v>
      </c>
      <c r="S383" s="66"/>
    </row>
    <row r="384" spans="18:19" x14ac:dyDescent="0.25">
      <c r="R384" s="66">
        <v>96</v>
      </c>
      <c r="S384" s="66"/>
    </row>
    <row r="385" spans="18:19" x14ac:dyDescent="0.25">
      <c r="R385" s="66">
        <v>68.3</v>
      </c>
      <c r="S385" s="66"/>
    </row>
    <row r="386" spans="18:19" x14ac:dyDescent="0.25">
      <c r="R386" s="66">
        <v>84.9</v>
      </c>
      <c r="S386" s="66"/>
    </row>
    <row r="387" spans="18:19" x14ac:dyDescent="0.25">
      <c r="R387" s="66">
        <v>74</v>
      </c>
      <c r="S387" s="66"/>
    </row>
    <row r="388" spans="18:19" x14ac:dyDescent="0.25">
      <c r="R388" s="66">
        <v>83.9</v>
      </c>
      <c r="S388" s="66"/>
    </row>
    <row r="389" spans="18:19" x14ac:dyDescent="0.25">
      <c r="R389" s="66">
        <v>75.900000000000006</v>
      </c>
      <c r="S389" s="66"/>
    </row>
    <row r="390" spans="18:19" x14ac:dyDescent="0.25">
      <c r="R390" s="66">
        <v>76.599999999999994</v>
      </c>
      <c r="S390" s="66"/>
    </row>
    <row r="391" spans="18:19" x14ac:dyDescent="0.25">
      <c r="R391" s="66">
        <v>79.2</v>
      </c>
      <c r="S391" s="66"/>
    </row>
    <row r="392" spans="18:19" x14ac:dyDescent="0.25">
      <c r="R392" s="66">
        <v>73.900000000000006</v>
      </c>
      <c r="S392" s="66"/>
    </row>
    <row r="393" spans="18:19" x14ac:dyDescent="0.25">
      <c r="R393" s="66">
        <v>94.5</v>
      </c>
      <c r="S393" s="66"/>
    </row>
    <row r="394" spans="18:19" x14ac:dyDescent="0.25">
      <c r="R394" s="66">
        <v>100.3</v>
      </c>
      <c r="S394" s="66"/>
    </row>
    <row r="395" spans="18:19" x14ac:dyDescent="0.25">
      <c r="R395" s="66">
        <v>59.9</v>
      </c>
      <c r="S395" s="66"/>
    </row>
    <row r="396" spans="18:19" x14ac:dyDescent="0.25">
      <c r="R396" s="66">
        <v>61.2</v>
      </c>
      <c r="S396" s="66"/>
    </row>
    <row r="397" spans="18:19" x14ac:dyDescent="0.25">
      <c r="R397" s="66">
        <v>84.7</v>
      </c>
      <c r="S397" s="66"/>
    </row>
    <row r="398" spans="18:19" x14ac:dyDescent="0.25">
      <c r="R398" s="66">
        <v>84</v>
      </c>
      <c r="S398" s="66"/>
    </row>
    <row r="399" spans="18:19" x14ac:dyDescent="0.25">
      <c r="R399" s="66">
        <v>72.7</v>
      </c>
      <c r="S399" s="66"/>
    </row>
    <row r="400" spans="18:19" x14ac:dyDescent="0.25">
      <c r="R400" s="66">
        <v>92.1</v>
      </c>
      <c r="S400" s="66"/>
    </row>
    <row r="401" spans="18:19" x14ac:dyDescent="0.25">
      <c r="R401" s="66">
        <v>78.8</v>
      </c>
      <c r="S401" s="66"/>
    </row>
    <row r="402" spans="18:19" x14ac:dyDescent="0.25">
      <c r="R402" s="66">
        <v>68.099999999999994</v>
      </c>
      <c r="S402" s="66"/>
    </row>
    <row r="403" spans="18:19" x14ac:dyDescent="0.25">
      <c r="R403" s="66">
        <v>73.5</v>
      </c>
      <c r="S403" s="66"/>
    </row>
    <row r="404" spans="18:19" x14ac:dyDescent="0.25">
      <c r="R404" s="66">
        <v>96.7</v>
      </c>
      <c r="S404" s="66"/>
    </row>
    <row r="405" spans="18:19" x14ac:dyDescent="0.25">
      <c r="R405" s="66">
        <v>101.9</v>
      </c>
      <c r="S405" s="66"/>
    </row>
    <row r="406" spans="18:19" x14ac:dyDescent="0.25">
      <c r="R406" s="66">
        <v>85.2</v>
      </c>
      <c r="S406" s="66"/>
    </row>
    <row r="407" spans="18:19" x14ac:dyDescent="0.25">
      <c r="R407" s="66">
        <v>76.5</v>
      </c>
      <c r="S407" s="66"/>
    </row>
    <row r="408" spans="18:19" x14ac:dyDescent="0.25">
      <c r="R408" s="66">
        <v>89.5</v>
      </c>
      <c r="S408" s="66"/>
    </row>
    <row r="409" spans="18:19" x14ac:dyDescent="0.25">
      <c r="R409" s="66">
        <v>97.2</v>
      </c>
      <c r="S409" s="66"/>
    </row>
    <row r="410" spans="18:19" x14ac:dyDescent="0.25">
      <c r="R410" s="66">
        <v>89.1</v>
      </c>
      <c r="S410" s="66"/>
    </row>
    <row r="411" spans="18:19" x14ac:dyDescent="0.25">
      <c r="R411" s="66">
        <v>106.6</v>
      </c>
      <c r="S411" s="66"/>
    </row>
    <row r="412" spans="18:19" x14ac:dyDescent="0.25">
      <c r="R412" s="66">
        <v>53.3</v>
      </c>
      <c r="S412" s="66"/>
    </row>
    <row r="413" spans="18:19" x14ac:dyDescent="0.25">
      <c r="R413" s="66">
        <v>83.1</v>
      </c>
      <c r="S413" s="66"/>
    </row>
    <row r="414" spans="18:19" x14ac:dyDescent="0.25">
      <c r="R414" s="66">
        <v>87.2</v>
      </c>
      <c r="S414" s="66"/>
    </row>
    <row r="415" spans="18:19" x14ac:dyDescent="0.25">
      <c r="R415" s="66">
        <v>77.400000000000006</v>
      </c>
      <c r="S415" s="66"/>
    </row>
    <row r="416" spans="18:19" x14ac:dyDescent="0.25">
      <c r="R416" s="66">
        <v>73.7</v>
      </c>
      <c r="S416" s="66"/>
    </row>
    <row r="417" spans="18:19" x14ac:dyDescent="0.25">
      <c r="R417" s="66">
        <v>86.3</v>
      </c>
      <c r="S417" s="66"/>
    </row>
    <row r="418" spans="18:19" x14ac:dyDescent="0.25">
      <c r="R418" s="66">
        <v>80</v>
      </c>
      <c r="S418" s="66"/>
    </row>
    <row r="419" spans="18:19" x14ac:dyDescent="0.25">
      <c r="R419" s="66">
        <v>80.7</v>
      </c>
      <c r="S419" s="66"/>
    </row>
    <row r="420" spans="18:19" x14ac:dyDescent="0.25">
      <c r="R420" s="66">
        <v>64.7</v>
      </c>
      <c r="S420" s="66"/>
    </row>
    <row r="421" spans="18:19" x14ac:dyDescent="0.25">
      <c r="R421" s="66">
        <v>105.3</v>
      </c>
      <c r="S421" s="66"/>
    </row>
    <row r="422" spans="18:19" x14ac:dyDescent="0.25">
      <c r="R422" s="66">
        <v>69.5</v>
      </c>
      <c r="S422" s="66"/>
    </row>
    <row r="423" spans="18:19" x14ac:dyDescent="0.25">
      <c r="R423" s="66">
        <v>93.2</v>
      </c>
      <c r="S423" s="66"/>
    </row>
    <row r="424" spans="18:19" x14ac:dyDescent="0.25">
      <c r="R424" s="66">
        <v>82.4</v>
      </c>
      <c r="S424" s="66"/>
    </row>
    <row r="425" spans="18:19" x14ac:dyDescent="0.25">
      <c r="R425" s="66">
        <v>59.7</v>
      </c>
      <c r="S425" s="66"/>
    </row>
    <row r="426" spans="18:19" x14ac:dyDescent="0.25">
      <c r="R426" s="66">
        <v>73.599999999999994</v>
      </c>
      <c r="S426" s="66"/>
    </row>
    <row r="427" spans="18:19" x14ac:dyDescent="0.25">
      <c r="R427" s="66">
        <v>87.8</v>
      </c>
      <c r="S427" s="66"/>
    </row>
    <row r="428" spans="18:19" x14ac:dyDescent="0.25">
      <c r="R428" s="66">
        <v>76.2</v>
      </c>
      <c r="S428" s="66"/>
    </row>
    <row r="429" spans="18:19" x14ac:dyDescent="0.25">
      <c r="R429" s="66">
        <v>84.8</v>
      </c>
      <c r="S429" s="66"/>
    </row>
    <row r="430" spans="18:19" x14ac:dyDescent="0.25">
      <c r="R430" s="66">
        <v>81.400000000000006</v>
      </c>
      <c r="S430" s="66"/>
    </row>
    <row r="431" spans="18:19" x14ac:dyDescent="0.25">
      <c r="R431" s="66">
        <v>80.099999999999994</v>
      </c>
      <c r="S431" s="66"/>
    </row>
    <row r="432" spans="18:19" x14ac:dyDescent="0.25">
      <c r="R432" s="66">
        <v>85.3</v>
      </c>
      <c r="S432" s="66"/>
    </row>
    <row r="433" spans="18:19" x14ac:dyDescent="0.25">
      <c r="R433" s="66">
        <v>66.400000000000006</v>
      </c>
      <c r="S433" s="66"/>
    </row>
    <row r="434" spans="18:19" x14ac:dyDescent="0.25">
      <c r="R434" s="66">
        <v>68.7</v>
      </c>
      <c r="S434" s="66"/>
    </row>
    <row r="435" spans="18:19" x14ac:dyDescent="0.25">
      <c r="R435" s="66">
        <v>106.7</v>
      </c>
      <c r="S435" s="66"/>
    </row>
    <row r="436" spans="18:19" x14ac:dyDescent="0.25">
      <c r="R436" s="66">
        <v>87.4</v>
      </c>
      <c r="S436" s="66"/>
    </row>
    <row r="437" spans="18:19" x14ac:dyDescent="0.25">
      <c r="R437" s="66">
        <v>94.7</v>
      </c>
      <c r="S437" s="66"/>
    </row>
    <row r="438" spans="18:19" x14ac:dyDescent="0.25">
      <c r="R438" s="66">
        <v>97.1</v>
      </c>
      <c r="S438" s="66"/>
    </row>
    <row r="439" spans="18:19" x14ac:dyDescent="0.25">
      <c r="R439" s="66">
        <v>91</v>
      </c>
      <c r="S439" s="66"/>
    </row>
    <row r="440" spans="18:19" x14ac:dyDescent="0.25">
      <c r="R440" s="66">
        <v>94.7</v>
      </c>
      <c r="S440" s="66"/>
    </row>
    <row r="441" spans="18:19" x14ac:dyDescent="0.25">
      <c r="R441" s="66">
        <v>92.8</v>
      </c>
      <c r="S441" s="66"/>
    </row>
    <row r="442" spans="18:19" x14ac:dyDescent="0.25">
      <c r="R442" s="66">
        <v>61</v>
      </c>
      <c r="S442" s="66"/>
    </row>
    <row r="443" spans="18:19" x14ac:dyDescent="0.25">
      <c r="R443" s="66">
        <v>92.4</v>
      </c>
      <c r="S443" s="66"/>
    </row>
    <row r="444" spans="18:19" x14ac:dyDescent="0.25">
      <c r="R444" s="66">
        <v>82.2</v>
      </c>
      <c r="S444" s="66"/>
    </row>
    <row r="445" spans="18:19" x14ac:dyDescent="0.25">
      <c r="R445" s="66">
        <v>89.7</v>
      </c>
      <c r="S445" s="66"/>
    </row>
    <row r="446" spans="18:19" x14ac:dyDescent="0.25">
      <c r="R446" s="66">
        <v>60.2</v>
      </c>
      <c r="S446" s="66"/>
    </row>
    <row r="447" spans="18:19" x14ac:dyDescent="0.25">
      <c r="R447" s="66">
        <v>85.2</v>
      </c>
      <c r="S447" s="66"/>
    </row>
    <row r="448" spans="18:19" x14ac:dyDescent="0.25">
      <c r="R448" s="66">
        <v>84.4</v>
      </c>
      <c r="S448" s="66"/>
    </row>
    <row r="449" spans="18:19" x14ac:dyDescent="0.25">
      <c r="R449" s="66">
        <v>83.6</v>
      </c>
      <c r="S449" s="66"/>
    </row>
    <row r="450" spans="18:19" x14ac:dyDescent="0.25">
      <c r="R450" s="66">
        <v>65</v>
      </c>
      <c r="S450" s="66"/>
    </row>
    <row r="451" spans="18:19" x14ac:dyDescent="0.25">
      <c r="R451" s="66">
        <v>62.5</v>
      </c>
      <c r="S451" s="66"/>
    </row>
    <row r="452" spans="18:19" x14ac:dyDescent="0.25">
      <c r="R452" s="66">
        <v>62.5</v>
      </c>
      <c r="S452" s="66"/>
    </row>
    <row r="453" spans="18:19" x14ac:dyDescent="0.25">
      <c r="R453" s="66">
        <v>76.599999999999994</v>
      </c>
      <c r="S453" s="66"/>
    </row>
    <row r="454" spans="18:19" x14ac:dyDescent="0.25">
      <c r="R454" s="66">
        <v>81.2</v>
      </c>
      <c r="S454" s="66"/>
    </row>
    <row r="455" spans="18:19" x14ac:dyDescent="0.25">
      <c r="R455" s="66">
        <v>87.7</v>
      </c>
      <c r="S455" s="66"/>
    </row>
    <row r="456" spans="18:19" x14ac:dyDescent="0.25">
      <c r="R456" s="66">
        <v>93.9</v>
      </c>
      <c r="S456" s="66"/>
    </row>
    <row r="457" spans="18:19" x14ac:dyDescent="0.25">
      <c r="R457" s="66">
        <v>105.9</v>
      </c>
      <c r="S457" s="66"/>
    </row>
    <row r="458" spans="18:19" x14ac:dyDescent="0.25">
      <c r="R458" s="66">
        <v>69.2</v>
      </c>
      <c r="S458" s="66"/>
    </row>
    <row r="459" spans="18:19" x14ac:dyDescent="0.25">
      <c r="R459" s="66">
        <v>94</v>
      </c>
      <c r="S459" s="66"/>
    </row>
    <row r="460" spans="18:19" x14ac:dyDescent="0.25">
      <c r="R460" s="66">
        <v>79.5</v>
      </c>
      <c r="S460" s="66"/>
    </row>
    <row r="461" spans="18:19" x14ac:dyDescent="0.25">
      <c r="R461" s="66">
        <v>103.9</v>
      </c>
      <c r="S461" s="66"/>
    </row>
    <row r="462" spans="18:19" x14ac:dyDescent="0.25">
      <c r="R462" s="66">
        <v>97.9</v>
      </c>
      <c r="S462" s="66"/>
    </row>
    <row r="463" spans="18:19" x14ac:dyDescent="0.25">
      <c r="R463" s="66">
        <v>75.900000000000006</v>
      </c>
      <c r="S463" s="66"/>
    </row>
    <row r="464" spans="18:19" x14ac:dyDescent="0.25">
      <c r="R464" s="66">
        <v>101.9</v>
      </c>
      <c r="S464" s="66"/>
    </row>
    <row r="465" spans="18:19" x14ac:dyDescent="0.25">
      <c r="R465" s="66">
        <v>64.5</v>
      </c>
      <c r="S465" s="66"/>
    </row>
    <row r="466" spans="18:19" x14ac:dyDescent="0.25">
      <c r="R466" s="66">
        <v>108.1</v>
      </c>
      <c r="S466" s="66"/>
    </row>
    <row r="467" spans="18:19" x14ac:dyDescent="0.25">
      <c r="R467" s="66">
        <v>84.3</v>
      </c>
      <c r="S467" s="66"/>
    </row>
    <row r="468" spans="18:19" x14ac:dyDescent="0.25">
      <c r="R468" s="66">
        <v>97</v>
      </c>
      <c r="S468" s="66"/>
    </row>
    <row r="469" spans="18:19" x14ac:dyDescent="0.25">
      <c r="R469" s="66">
        <v>99.8</v>
      </c>
      <c r="S469" s="66"/>
    </row>
    <row r="470" spans="18:19" x14ac:dyDescent="0.25">
      <c r="R470" s="66">
        <v>81.3</v>
      </c>
      <c r="S470" s="66"/>
    </row>
    <row r="471" spans="18:19" x14ac:dyDescent="0.25">
      <c r="R471" s="66">
        <v>93.6</v>
      </c>
      <c r="S471" s="66"/>
    </row>
    <row r="472" spans="18:19" x14ac:dyDescent="0.25">
      <c r="R472" s="66">
        <v>98.8</v>
      </c>
      <c r="S472" s="66"/>
    </row>
    <row r="473" spans="18:19" x14ac:dyDescent="0.25">
      <c r="R473" s="66">
        <v>98.7</v>
      </c>
      <c r="S473" s="66"/>
    </row>
    <row r="474" spans="18:19" x14ac:dyDescent="0.25">
      <c r="R474" s="66">
        <v>83.5</v>
      </c>
      <c r="S474" s="66"/>
    </row>
    <row r="475" spans="18:19" x14ac:dyDescent="0.25">
      <c r="R475" s="66">
        <v>87.6</v>
      </c>
      <c r="S475" s="66"/>
    </row>
    <row r="476" spans="18:19" x14ac:dyDescent="0.25">
      <c r="R476" s="66">
        <v>84.8</v>
      </c>
      <c r="S476" s="66"/>
    </row>
    <row r="477" spans="18:19" x14ac:dyDescent="0.25">
      <c r="R477" s="66">
        <v>98.4</v>
      </c>
      <c r="S477" s="66"/>
    </row>
    <row r="478" spans="18:19" x14ac:dyDescent="0.25">
      <c r="R478" s="66">
        <v>97.3</v>
      </c>
      <c r="S478" s="66"/>
    </row>
    <row r="479" spans="18:19" x14ac:dyDescent="0.25">
      <c r="R479" s="66">
        <v>79.2</v>
      </c>
      <c r="S479" s="66"/>
    </row>
    <row r="480" spans="18:19" x14ac:dyDescent="0.25">
      <c r="R480" s="66">
        <v>75.7</v>
      </c>
      <c r="S480" s="66"/>
    </row>
    <row r="481" spans="18:19" x14ac:dyDescent="0.25">
      <c r="R481" s="66">
        <v>84.5</v>
      </c>
      <c r="S481" s="66"/>
    </row>
    <row r="482" spans="18:19" x14ac:dyDescent="0.25">
      <c r="R482" s="66">
        <v>95.2</v>
      </c>
      <c r="S482" s="66"/>
    </row>
    <row r="483" spans="18:19" x14ac:dyDescent="0.25">
      <c r="R483" s="66">
        <v>75</v>
      </c>
      <c r="S483" s="66"/>
    </row>
    <row r="484" spans="18:19" x14ac:dyDescent="0.25">
      <c r="R484" s="66">
        <v>74.8</v>
      </c>
      <c r="S484" s="66"/>
    </row>
    <row r="485" spans="18:19" x14ac:dyDescent="0.25">
      <c r="R485" s="66">
        <v>102.9</v>
      </c>
      <c r="S485" s="66"/>
    </row>
    <row r="486" spans="18:19" x14ac:dyDescent="0.25">
      <c r="R486" s="66">
        <v>87.7</v>
      </c>
      <c r="S486" s="66"/>
    </row>
    <row r="487" spans="18:19" x14ac:dyDescent="0.25">
      <c r="R487" s="66">
        <v>69.7</v>
      </c>
      <c r="S487" s="66"/>
    </row>
    <row r="488" spans="18:19" x14ac:dyDescent="0.25">
      <c r="R488" s="66">
        <v>89.8</v>
      </c>
      <c r="S488" s="66"/>
    </row>
    <row r="489" spans="18:19" x14ac:dyDescent="0.25">
      <c r="R489" s="66">
        <v>82.6</v>
      </c>
      <c r="S489" s="66"/>
    </row>
    <row r="490" spans="18:19" x14ac:dyDescent="0.25">
      <c r="R490" s="66">
        <v>109.6</v>
      </c>
      <c r="S490" s="66"/>
    </row>
    <row r="491" spans="18:19" x14ac:dyDescent="0.25">
      <c r="R491" s="66">
        <v>88.9</v>
      </c>
      <c r="S491" s="66"/>
    </row>
    <row r="492" spans="18:19" x14ac:dyDescent="0.25">
      <c r="R492" s="66">
        <v>67.900000000000006</v>
      </c>
      <c r="S492" s="66"/>
    </row>
    <row r="493" spans="18:19" x14ac:dyDescent="0.25">
      <c r="R493" s="66">
        <v>103.8</v>
      </c>
      <c r="S493" s="66"/>
    </row>
    <row r="494" spans="18:19" x14ac:dyDescent="0.25">
      <c r="R494" s="66">
        <v>98.9</v>
      </c>
      <c r="S494" s="66"/>
    </row>
    <row r="495" spans="18:19" x14ac:dyDescent="0.25">
      <c r="R495" s="66">
        <v>87.9</v>
      </c>
      <c r="S495" s="66"/>
    </row>
    <row r="496" spans="18:19" x14ac:dyDescent="0.25">
      <c r="R496" s="66">
        <v>86</v>
      </c>
      <c r="S496" s="66"/>
    </row>
    <row r="497" spans="18:19" x14ac:dyDescent="0.25">
      <c r="R497" s="66">
        <v>81.900000000000006</v>
      </c>
      <c r="S497" s="66"/>
    </row>
    <row r="498" spans="18:19" x14ac:dyDescent="0.25">
      <c r="R498" s="66">
        <v>98.4</v>
      </c>
      <c r="S498" s="66"/>
    </row>
    <row r="499" spans="18:19" x14ac:dyDescent="0.25">
      <c r="R499" s="66">
        <v>90.2</v>
      </c>
      <c r="S499" s="66"/>
    </row>
    <row r="500" spans="18:19" x14ac:dyDescent="0.25">
      <c r="R500" s="66">
        <v>73.900000000000006</v>
      </c>
      <c r="S500" s="66"/>
    </row>
    <row r="501" spans="18:19" x14ac:dyDescent="0.25">
      <c r="R501" s="66">
        <v>87.7</v>
      </c>
      <c r="S501" s="66"/>
    </row>
    <row r="502" spans="18:19" x14ac:dyDescent="0.25">
      <c r="R502" s="66">
        <v>75.5</v>
      </c>
      <c r="S502" s="66"/>
    </row>
    <row r="503" spans="18:19" x14ac:dyDescent="0.25">
      <c r="R503" s="66">
        <v>85.6</v>
      </c>
      <c r="S503" s="66"/>
    </row>
    <row r="504" spans="18:19" x14ac:dyDescent="0.25">
      <c r="R504" s="66">
        <v>82.4</v>
      </c>
      <c r="S504" s="66"/>
    </row>
    <row r="505" spans="18:19" x14ac:dyDescent="0.25">
      <c r="R505" s="66">
        <v>86.7</v>
      </c>
      <c r="S505" s="66"/>
    </row>
    <row r="506" spans="18:19" x14ac:dyDescent="0.25">
      <c r="R506" s="66">
        <v>84.3</v>
      </c>
      <c r="S506" s="66"/>
    </row>
    <row r="507" spans="18:19" x14ac:dyDescent="0.25">
      <c r="R507" s="66">
        <v>72.5</v>
      </c>
      <c r="S507" s="66"/>
    </row>
    <row r="508" spans="18:19" x14ac:dyDescent="0.25">
      <c r="R508" s="66">
        <v>68.3</v>
      </c>
      <c r="S508" s="66"/>
    </row>
    <row r="509" spans="18:19" x14ac:dyDescent="0.25">
      <c r="R509" s="66">
        <v>89.3</v>
      </c>
      <c r="S509" s="66"/>
    </row>
    <row r="510" spans="18:19" x14ac:dyDescent="0.25">
      <c r="R510" s="66">
        <v>97.9</v>
      </c>
      <c r="S510" s="66"/>
    </row>
    <row r="511" spans="18:19" x14ac:dyDescent="0.25">
      <c r="R511" s="66">
        <v>70.8</v>
      </c>
      <c r="S511" s="66"/>
    </row>
    <row r="512" spans="18:19" x14ac:dyDescent="0.25">
      <c r="R512" s="66">
        <v>68.2</v>
      </c>
      <c r="S512" s="66"/>
    </row>
    <row r="513" spans="18:19" x14ac:dyDescent="0.25">
      <c r="R513" s="66">
        <v>60.1</v>
      </c>
      <c r="S513" s="66"/>
    </row>
    <row r="514" spans="18:19" x14ac:dyDescent="0.25">
      <c r="R514" s="66">
        <v>94.8</v>
      </c>
      <c r="S514" s="66"/>
    </row>
    <row r="515" spans="18:19" x14ac:dyDescent="0.25">
      <c r="R515" s="66">
        <v>95.5</v>
      </c>
      <c r="S515" s="66"/>
    </row>
    <row r="516" spans="18:19" x14ac:dyDescent="0.25">
      <c r="R516" s="66">
        <v>60.8</v>
      </c>
      <c r="S516" s="66"/>
    </row>
    <row r="517" spans="18:19" x14ac:dyDescent="0.25">
      <c r="R517" s="66">
        <v>81</v>
      </c>
      <c r="S517" s="66"/>
    </row>
    <row r="518" spans="18:19" x14ac:dyDescent="0.25">
      <c r="R518" s="66">
        <v>78.2</v>
      </c>
      <c r="S518" s="66"/>
    </row>
    <row r="519" spans="18:19" x14ac:dyDescent="0.25">
      <c r="R519" s="66">
        <v>68.8</v>
      </c>
      <c r="S519" s="66"/>
    </row>
    <row r="520" spans="18:19" x14ac:dyDescent="0.25">
      <c r="R520" s="66">
        <v>80.7</v>
      </c>
      <c r="S520" s="66"/>
    </row>
    <row r="521" spans="18:19" x14ac:dyDescent="0.25">
      <c r="R521" s="66">
        <v>81.400000000000006</v>
      </c>
      <c r="S521" s="66"/>
    </row>
    <row r="522" spans="18:19" x14ac:dyDescent="0.25">
      <c r="R522" s="66">
        <v>101</v>
      </c>
      <c r="S522" s="66"/>
    </row>
    <row r="523" spans="18:19" x14ac:dyDescent="0.25">
      <c r="R523" s="66">
        <v>67.400000000000006</v>
      </c>
      <c r="S523" s="66"/>
    </row>
    <row r="524" spans="18:19" x14ac:dyDescent="0.25">
      <c r="R524" s="66">
        <v>76.400000000000006</v>
      </c>
      <c r="S524" s="66"/>
    </row>
    <row r="525" spans="18:19" x14ac:dyDescent="0.25">
      <c r="R525" s="66">
        <v>101.5</v>
      </c>
      <c r="S525" s="66"/>
    </row>
    <row r="526" spans="18:19" x14ac:dyDescent="0.25">
      <c r="R526" s="66">
        <v>116.5</v>
      </c>
      <c r="S526" s="66"/>
    </row>
    <row r="527" spans="18:19" x14ac:dyDescent="0.25">
      <c r="R527" s="66">
        <v>82.4</v>
      </c>
      <c r="S527" s="66"/>
    </row>
    <row r="528" spans="18:19" x14ac:dyDescent="0.25">
      <c r="R528" s="66">
        <v>96.2</v>
      </c>
      <c r="S528" s="66"/>
    </row>
    <row r="529" spans="18:19" x14ac:dyDescent="0.25">
      <c r="R529" s="66">
        <v>82.9</v>
      </c>
      <c r="S529" s="66"/>
    </row>
    <row r="530" spans="18:19" x14ac:dyDescent="0.25">
      <c r="R530" s="66">
        <v>81.900000000000006</v>
      </c>
      <c r="S530" s="66"/>
    </row>
    <row r="531" spans="18:19" x14ac:dyDescent="0.25">
      <c r="R531" s="66">
        <v>95.8</v>
      </c>
      <c r="S531" s="66"/>
    </row>
    <row r="532" spans="18:19" x14ac:dyDescent="0.25">
      <c r="R532" s="66">
        <v>81</v>
      </c>
      <c r="S532" s="66"/>
    </row>
    <row r="533" spans="18:19" x14ac:dyDescent="0.25">
      <c r="R533" s="66">
        <v>63</v>
      </c>
      <c r="S533" s="66"/>
    </row>
    <row r="534" spans="18:19" x14ac:dyDescent="0.25">
      <c r="R534" s="66">
        <v>75.400000000000006</v>
      </c>
      <c r="S534" s="66"/>
    </row>
    <row r="535" spans="18:19" x14ac:dyDescent="0.25">
      <c r="R535" s="66">
        <v>84.9</v>
      </c>
      <c r="S535" s="66"/>
    </row>
    <row r="536" spans="18:19" x14ac:dyDescent="0.25">
      <c r="R536" s="66">
        <v>90.7</v>
      </c>
      <c r="S536" s="66"/>
    </row>
    <row r="537" spans="18:19" x14ac:dyDescent="0.25">
      <c r="R537" s="66">
        <v>91.4</v>
      </c>
      <c r="S537" s="66"/>
    </row>
    <row r="538" spans="18:19" x14ac:dyDescent="0.25">
      <c r="R538" s="66">
        <v>52.4</v>
      </c>
      <c r="S538" s="66"/>
    </row>
    <row r="539" spans="18:19" x14ac:dyDescent="0.25">
      <c r="R539" s="66">
        <v>78.5</v>
      </c>
      <c r="S539" s="66"/>
    </row>
    <row r="540" spans="18:19" x14ac:dyDescent="0.25">
      <c r="R540" s="66">
        <v>85.9</v>
      </c>
      <c r="S540" s="66"/>
    </row>
    <row r="541" spans="18:19" x14ac:dyDescent="0.25">
      <c r="R541" s="66">
        <v>86.9</v>
      </c>
      <c r="S541" s="66"/>
    </row>
    <row r="542" spans="18:19" x14ac:dyDescent="0.25">
      <c r="R542" s="66">
        <v>77.7</v>
      </c>
      <c r="S542" s="66"/>
    </row>
    <row r="543" spans="18:19" x14ac:dyDescent="0.25">
      <c r="R543" s="66">
        <v>63.7</v>
      </c>
      <c r="S543" s="66"/>
    </row>
    <row r="544" spans="18:19" x14ac:dyDescent="0.25">
      <c r="R544" s="66">
        <v>68.599999999999994</v>
      </c>
      <c r="S544" s="66"/>
    </row>
    <row r="545" spans="18:19" x14ac:dyDescent="0.25">
      <c r="R545" s="66">
        <v>76.599999999999994</v>
      </c>
      <c r="S545" s="66"/>
    </row>
    <row r="546" spans="18:19" x14ac:dyDescent="0.25">
      <c r="R546" s="66">
        <v>59.5</v>
      </c>
      <c r="S546" s="66"/>
    </row>
    <row r="547" spans="18:19" x14ac:dyDescent="0.25">
      <c r="R547" s="66">
        <v>93.9</v>
      </c>
      <c r="S547" s="66"/>
    </row>
    <row r="548" spans="18:19" x14ac:dyDescent="0.25">
      <c r="R548" s="66">
        <v>91.2</v>
      </c>
      <c r="S548" s="66"/>
    </row>
    <row r="549" spans="18:19" x14ac:dyDescent="0.25">
      <c r="R549" s="66">
        <v>73.5</v>
      </c>
      <c r="S549" s="66"/>
    </row>
    <row r="550" spans="18:19" x14ac:dyDescent="0.25">
      <c r="R550" s="66">
        <v>66.400000000000006</v>
      </c>
      <c r="S550" s="66"/>
    </row>
    <row r="551" spans="18:19" x14ac:dyDescent="0.25">
      <c r="R551" s="66">
        <v>84.1</v>
      </c>
      <c r="S551" s="66"/>
    </row>
    <row r="552" spans="18:19" x14ac:dyDescent="0.25">
      <c r="R552" s="66">
        <v>73.8</v>
      </c>
      <c r="S552" s="66"/>
    </row>
    <row r="553" spans="18:19" x14ac:dyDescent="0.25">
      <c r="R553" s="66">
        <v>74.3</v>
      </c>
      <c r="S553" s="66"/>
    </row>
    <row r="554" spans="18:19" x14ac:dyDescent="0.25">
      <c r="R554" s="66">
        <v>56.1</v>
      </c>
      <c r="S554" s="66"/>
    </row>
    <row r="555" spans="18:19" x14ac:dyDescent="0.25">
      <c r="R555" s="66">
        <v>81.3</v>
      </c>
      <c r="S555" s="66"/>
    </row>
    <row r="556" spans="18:19" x14ac:dyDescent="0.25">
      <c r="R556" s="66">
        <v>87.8</v>
      </c>
      <c r="S556" s="66"/>
    </row>
    <row r="557" spans="18:19" x14ac:dyDescent="0.25">
      <c r="R557" s="66">
        <v>78.8</v>
      </c>
      <c r="S557" s="66"/>
    </row>
    <row r="558" spans="18:19" x14ac:dyDescent="0.25">
      <c r="R558" s="66">
        <v>103.4</v>
      </c>
      <c r="S558" s="66"/>
    </row>
    <row r="559" spans="18:19" x14ac:dyDescent="0.25">
      <c r="R559" s="66">
        <v>82.3</v>
      </c>
      <c r="S559" s="66"/>
    </row>
    <row r="560" spans="18:19" x14ac:dyDescent="0.25">
      <c r="R560" s="66">
        <v>83.4</v>
      </c>
      <c r="S560" s="66"/>
    </row>
    <row r="561" spans="18:19" x14ac:dyDescent="0.25">
      <c r="R561" s="66">
        <v>67.3</v>
      </c>
      <c r="S561" s="66"/>
    </row>
    <row r="562" spans="18:19" x14ac:dyDescent="0.25">
      <c r="R562" s="66">
        <v>71.3</v>
      </c>
      <c r="S562" s="66"/>
    </row>
    <row r="563" spans="18:19" x14ac:dyDescent="0.25">
      <c r="R563" s="66">
        <v>92.4</v>
      </c>
      <c r="S563" s="66"/>
    </row>
    <row r="564" spans="18:19" x14ac:dyDescent="0.25">
      <c r="R564" s="66">
        <v>76.400000000000006</v>
      </c>
      <c r="S564" s="66"/>
    </row>
    <row r="565" spans="18:19" x14ac:dyDescent="0.25">
      <c r="R565" s="66">
        <v>90.9</v>
      </c>
      <c r="S565" s="66"/>
    </row>
    <row r="566" spans="18:19" x14ac:dyDescent="0.25">
      <c r="R566" s="66">
        <v>55.9</v>
      </c>
      <c r="S566" s="66"/>
    </row>
    <row r="567" spans="18:19" x14ac:dyDescent="0.25">
      <c r="R567" s="66">
        <v>84.1</v>
      </c>
      <c r="S567" s="66"/>
    </row>
    <row r="568" spans="18:19" x14ac:dyDescent="0.25">
      <c r="R568" s="66">
        <v>68.8</v>
      </c>
      <c r="S568" s="66"/>
    </row>
    <row r="569" spans="18:19" x14ac:dyDescent="0.25">
      <c r="R569" s="66">
        <v>87.4</v>
      </c>
      <c r="S569" s="66"/>
    </row>
    <row r="570" spans="18:19" x14ac:dyDescent="0.25">
      <c r="R570" s="66">
        <v>92.3</v>
      </c>
      <c r="S570" s="66"/>
    </row>
    <row r="571" spans="18:19" x14ac:dyDescent="0.25">
      <c r="R571" s="66">
        <v>79.2</v>
      </c>
      <c r="S571" s="66"/>
    </row>
    <row r="572" spans="18:19" x14ac:dyDescent="0.25">
      <c r="R572" s="66">
        <v>102.3</v>
      </c>
      <c r="S572" s="66"/>
    </row>
    <row r="573" spans="18:19" x14ac:dyDescent="0.25">
      <c r="R573" s="66">
        <v>88.1</v>
      </c>
      <c r="S573" s="66"/>
    </row>
    <row r="574" spans="18:19" x14ac:dyDescent="0.25">
      <c r="R574" s="66">
        <v>78.400000000000006</v>
      </c>
      <c r="S574" s="66"/>
    </row>
    <row r="575" spans="18:19" x14ac:dyDescent="0.25">
      <c r="R575" s="66">
        <v>70.5</v>
      </c>
      <c r="S575" s="66"/>
    </row>
    <row r="576" spans="18:19" x14ac:dyDescent="0.25">
      <c r="R576" s="66">
        <v>101.3</v>
      </c>
      <c r="S576" s="66"/>
    </row>
    <row r="577" spans="18:19" x14ac:dyDescent="0.25">
      <c r="R577" s="66">
        <v>79.099999999999994</v>
      </c>
      <c r="S577" s="66"/>
    </row>
    <row r="578" spans="18:19" x14ac:dyDescent="0.25">
      <c r="R578" s="66">
        <v>54.2</v>
      </c>
      <c r="S578" s="66"/>
    </row>
    <row r="579" spans="18:19" x14ac:dyDescent="0.25">
      <c r="R579" s="66">
        <v>88.4</v>
      </c>
      <c r="S579" s="66"/>
    </row>
    <row r="580" spans="18:19" x14ac:dyDescent="0.25">
      <c r="R580" s="66">
        <v>78.2</v>
      </c>
      <c r="S580" s="66"/>
    </row>
    <row r="581" spans="18:19" x14ac:dyDescent="0.25">
      <c r="R581" s="66">
        <v>86</v>
      </c>
      <c r="S581" s="66"/>
    </row>
    <row r="582" spans="18:19" x14ac:dyDescent="0.25">
      <c r="R582" s="66">
        <v>62.1</v>
      </c>
      <c r="S582" s="66"/>
    </row>
    <row r="583" spans="18:19" x14ac:dyDescent="0.25">
      <c r="R583" s="66">
        <v>100.8</v>
      </c>
      <c r="S583" s="66"/>
    </row>
    <row r="584" spans="18:19" x14ac:dyDescent="0.25">
      <c r="R584" s="66">
        <v>88.5</v>
      </c>
      <c r="S584" s="66"/>
    </row>
    <row r="585" spans="18:19" x14ac:dyDescent="0.25">
      <c r="R585" s="66">
        <v>95.6</v>
      </c>
      <c r="S585" s="66"/>
    </row>
    <row r="586" spans="18:19" x14ac:dyDescent="0.25">
      <c r="R586" s="66">
        <v>112</v>
      </c>
      <c r="S586" s="66"/>
    </row>
    <row r="587" spans="18:19" x14ac:dyDescent="0.25">
      <c r="R587" s="66">
        <v>91.6</v>
      </c>
      <c r="S587" s="66"/>
    </row>
    <row r="588" spans="18:19" x14ac:dyDescent="0.25">
      <c r="R588" s="66">
        <v>72</v>
      </c>
      <c r="S588" s="66"/>
    </row>
    <row r="589" spans="18:19" x14ac:dyDescent="0.25">
      <c r="R589" s="66">
        <v>81.599999999999994</v>
      </c>
      <c r="S589" s="66"/>
    </row>
    <row r="590" spans="18:19" x14ac:dyDescent="0.25">
      <c r="R590" s="66">
        <v>100.3</v>
      </c>
      <c r="S590" s="66"/>
    </row>
    <row r="591" spans="18:19" x14ac:dyDescent="0.25">
      <c r="R591" s="66">
        <v>88.4</v>
      </c>
      <c r="S591" s="66"/>
    </row>
    <row r="592" spans="18:19" x14ac:dyDescent="0.25">
      <c r="R592" s="66">
        <v>81.599999999999994</v>
      </c>
      <c r="S592" s="66"/>
    </row>
    <row r="593" spans="18:19" x14ac:dyDescent="0.25">
      <c r="R593" s="66">
        <v>103.6</v>
      </c>
      <c r="S593" s="66"/>
    </row>
    <row r="594" spans="18:19" x14ac:dyDescent="0.25">
      <c r="R594" s="66">
        <v>91.5</v>
      </c>
      <c r="S594" s="66"/>
    </row>
    <row r="595" spans="18:19" x14ac:dyDescent="0.25">
      <c r="R595" s="66">
        <v>91.1</v>
      </c>
      <c r="S595" s="66"/>
    </row>
    <row r="596" spans="18:19" x14ac:dyDescent="0.25">
      <c r="R596" s="66">
        <v>85.3</v>
      </c>
      <c r="S596" s="66"/>
    </row>
    <row r="597" spans="18:19" x14ac:dyDescent="0.25">
      <c r="R597" s="66">
        <v>64.400000000000006</v>
      </c>
      <c r="S597" s="66"/>
    </row>
    <row r="598" spans="18:19" x14ac:dyDescent="0.25">
      <c r="R598" s="66">
        <v>85.8</v>
      </c>
      <c r="S598" s="66"/>
    </row>
    <row r="599" spans="18:19" x14ac:dyDescent="0.25">
      <c r="R599" s="66">
        <v>86.6</v>
      </c>
      <c r="S599" s="66"/>
    </row>
    <row r="600" spans="18:19" x14ac:dyDescent="0.25">
      <c r="R600" s="66">
        <v>82.9</v>
      </c>
      <c r="S600" s="66"/>
    </row>
    <row r="601" spans="18:19" x14ac:dyDescent="0.25">
      <c r="R601" s="66">
        <v>65.400000000000006</v>
      </c>
      <c r="S601" s="66"/>
    </row>
    <row r="602" spans="18:19" x14ac:dyDescent="0.25">
      <c r="R602" s="66">
        <v>82.5</v>
      </c>
      <c r="S602" s="66"/>
    </row>
    <row r="603" spans="18:19" x14ac:dyDescent="0.25">
      <c r="R603" s="66">
        <v>79</v>
      </c>
      <c r="S603" s="66"/>
    </row>
    <row r="604" spans="18:19" x14ac:dyDescent="0.25">
      <c r="R604" s="66">
        <v>77.8</v>
      </c>
      <c r="S604" s="66"/>
    </row>
    <row r="605" spans="18:19" x14ac:dyDescent="0.25">
      <c r="R605" s="66">
        <v>72.900000000000006</v>
      </c>
      <c r="S605" s="66"/>
    </row>
    <row r="606" spans="18:19" x14ac:dyDescent="0.25">
      <c r="R606" s="66">
        <v>74.099999999999994</v>
      </c>
      <c r="S606" s="66"/>
    </row>
    <row r="607" spans="18:19" x14ac:dyDescent="0.25">
      <c r="R607" s="66">
        <v>78.099999999999994</v>
      </c>
      <c r="S607" s="66"/>
    </row>
    <row r="608" spans="18:19" x14ac:dyDescent="0.25">
      <c r="R608" s="66">
        <v>107.2</v>
      </c>
      <c r="S608" s="66"/>
    </row>
    <row r="609" spans="18:19" x14ac:dyDescent="0.25">
      <c r="R609" s="66">
        <v>99.7</v>
      </c>
      <c r="S609" s="66"/>
    </row>
    <row r="610" spans="18:19" x14ac:dyDescent="0.25">
      <c r="R610" s="66">
        <v>78.3</v>
      </c>
      <c r="S610" s="66"/>
    </row>
    <row r="611" spans="18:19" x14ac:dyDescent="0.25">
      <c r="R611" s="66">
        <v>91.5</v>
      </c>
      <c r="S611" s="66"/>
    </row>
    <row r="612" spans="18:19" x14ac:dyDescent="0.25">
      <c r="R612" s="66">
        <v>83.1</v>
      </c>
      <c r="S612" s="66"/>
    </row>
    <row r="613" spans="18:19" x14ac:dyDescent="0.25">
      <c r="R613" s="66">
        <v>78.2</v>
      </c>
      <c r="S613" s="66"/>
    </row>
    <row r="614" spans="18:19" x14ac:dyDescent="0.25">
      <c r="R614" s="66">
        <v>123.7</v>
      </c>
      <c r="S614" s="66"/>
    </row>
    <row r="615" spans="18:19" x14ac:dyDescent="0.25">
      <c r="R615" s="66">
        <v>87.3</v>
      </c>
      <c r="S615" s="66"/>
    </row>
    <row r="616" spans="18:19" x14ac:dyDescent="0.25">
      <c r="R616" s="66">
        <v>82.1</v>
      </c>
      <c r="S616" s="66"/>
    </row>
    <row r="617" spans="18:19" x14ac:dyDescent="0.25">
      <c r="R617" s="66">
        <v>86.5</v>
      </c>
      <c r="S617" s="66"/>
    </row>
    <row r="618" spans="18:19" x14ac:dyDescent="0.25">
      <c r="R618" s="66">
        <v>80.400000000000006</v>
      </c>
      <c r="S618" s="66"/>
    </row>
    <row r="619" spans="18:19" x14ac:dyDescent="0.25">
      <c r="R619" s="66">
        <v>74.099999999999994</v>
      </c>
      <c r="S619" s="66"/>
    </row>
    <row r="620" spans="18:19" x14ac:dyDescent="0.25">
      <c r="R620" s="66">
        <v>56.8</v>
      </c>
      <c r="S620" s="66"/>
    </row>
    <row r="621" spans="18:19" x14ac:dyDescent="0.25">
      <c r="R621" s="66">
        <v>86.2</v>
      </c>
      <c r="S621" s="66"/>
    </row>
    <row r="622" spans="18:19" x14ac:dyDescent="0.25">
      <c r="R622" s="66">
        <v>94.7</v>
      </c>
      <c r="S622" s="66"/>
    </row>
    <row r="623" spans="18:19" x14ac:dyDescent="0.25">
      <c r="R623" s="66">
        <v>84.5</v>
      </c>
      <c r="S623" s="66"/>
    </row>
    <row r="624" spans="18:19" x14ac:dyDescent="0.25">
      <c r="R624" s="66">
        <v>64.900000000000006</v>
      </c>
      <c r="S624" s="66"/>
    </row>
    <row r="625" spans="18:19" x14ac:dyDescent="0.25">
      <c r="R625" s="66">
        <v>85.2</v>
      </c>
      <c r="S625" s="66"/>
    </row>
    <row r="626" spans="18:19" x14ac:dyDescent="0.25">
      <c r="R626" s="66">
        <v>95.5</v>
      </c>
      <c r="S626" s="66"/>
    </row>
    <row r="627" spans="18:19" x14ac:dyDescent="0.25">
      <c r="R627" s="66"/>
      <c r="S627" s="66"/>
    </row>
    <row r="628" spans="18:19" x14ac:dyDescent="0.25">
      <c r="R628" s="66"/>
      <c r="S628" s="66"/>
    </row>
    <row r="629" spans="18:19" x14ac:dyDescent="0.25">
      <c r="R629" s="66"/>
      <c r="S629" s="66"/>
    </row>
    <row r="630" spans="18:19" x14ac:dyDescent="0.25">
      <c r="R630" s="66"/>
      <c r="S630" s="66"/>
    </row>
    <row r="631" spans="18:19" x14ac:dyDescent="0.25">
      <c r="R631" s="66"/>
      <c r="S631" s="66"/>
    </row>
    <row r="632" spans="18:19" x14ac:dyDescent="0.25">
      <c r="R632" s="66"/>
      <c r="S632" s="66"/>
    </row>
    <row r="633" spans="18:19" x14ac:dyDescent="0.25">
      <c r="R633" s="66"/>
      <c r="S633" s="66"/>
    </row>
    <row r="634" spans="18:19" x14ac:dyDescent="0.25">
      <c r="R634" s="66"/>
      <c r="S634" s="66"/>
    </row>
    <row r="635" spans="18:19" x14ac:dyDescent="0.25">
      <c r="R635" s="66"/>
      <c r="S635" s="66"/>
    </row>
    <row r="636" spans="18:19" x14ac:dyDescent="0.25">
      <c r="R636" s="66"/>
      <c r="S636" s="66"/>
    </row>
    <row r="637" spans="18:19" x14ac:dyDescent="0.25">
      <c r="R637" s="66"/>
      <c r="S637" s="66"/>
    </row>
    <row r="638" spans="18:19" x14ac:dyDescent="0.25">
      <c r="R638" s="66"/>
      <c r="S638" s="66"/>
    </row>
    <row r="639" spans="18:19" x14ac:dyDescent="0.25">
      <c r="R639" s="66"/>
      <c r="S639" s="66"/>
    </row>
    <row r="640" spans="18:19" x14ac:dyDescent="0.25">
      <c r="R640" s="66"/>
      <c r="S640" s="66"/>
    </row>
    <row r="641" spans="18:19" x14ac:dyDescent="0.25">
      <c r="R641" s="66"/>
      <c r="S641" s="66"/>
    </row>
    <row r="642" spans="18:19" x14ac:dyDescent="0.25">
      <c r="R642" s="66"/>
      <c r="S642" s="66"/>
    </row>
    <row r="643" spans="18:19" x14ac:dyDescent="0.25">
      <c r="R643" s="66"/>
      <c r="S643" s="66"/>
    </row>
    <row r="644" spans="18:19" x14ac:dyDescent="0.25">
      <c r="R644" s="66"/>
      <c r="S644" s="66"/>
    </row>
    <row r="645" spans="18:19" x14ac:dyDescent="0.25">
      <c r="R645" s="66"/>
      <c r="S645" s="66"/>
    </row>
    <row r="646" spans="18:19" x14ac:dyDescent="0.25">
      <c r="R646" s="66"/>
      <c r="S646" s="66"/>
    </row>
    <row r="647" spans="18:19" x14ac:dyDescent="0.25">
      <c r="R647" s="66"/>
      <c r="S647" s="66"/>
    </row>
    <row r="648" spans="18:19" x14ac:dyDescent="0.25">
      <c r="R648" s="66"/>
      <c r="S648" s="66"/>
    </row>
    <row r="649" spans="18:19" x14ac:dyDescent="0.25">
      <c r="R649" s="66"/>
      <c r="S649" s="66"/>
    </row>
    <row r="650" spans="18:19" x14ac:dyDescent="0.25">
      <c r="R650" s="66"/>
      <c r="S650" s="66"/>
    </row>
    <row r="651" spans="18:19" x14ac:dyDescent="0.25">
      <c r="R651" s="66"/>
      <c r="S651" s="66"/>
    </row>
    <row r="652" spans="18:19" x14ac:dyDescent="0.25">
      <c r="R652" s="66"/>
      <c r="S652" s="66"/>
    </row>
    <row r="653" spans="18:19" x14ac:dyDescent="0.25">
      <c r="R653" s="66"/>
      <c r="S653" s="66"/>
    </row>
    <row r="654" spans="18:19" x14ac:dyDescent="0.25">
      <c r="R654" s="66"/>
      <c r="S654" s="66"/>
    </row>
    <row r="655" spans="18:19" x14ac:dyDescent="0.25">
      <c r="R655" s="66"/>
      <c r="S655" s="66"/>
    </row>
    <row r="656" spans="18:19" x14ac:dyDescent="0.25">
      <c r="R656" s="66"/>
      <c r="S656" s="66"/>
    </row>
    <row r="657" spans="18:19" x14ac:dyDescent="0.25">
      <c r="R657" s="66"/>
      <c r="S657" s="66"/>
    </row>
    <row r="658" spans="18:19" x14ac:dyDescent="0.25">
      <c r="R658" s="66"/>
      <c r="S658" s="66"/>
    </row>
    <row r="659" spans="18:19" x14ac:dyDescent="0.25">
      <c r="R659" s="66"/>
      <c r="S659" s="66"/>
    </row>
    <row r="660" spans="18:19" x14ac:dyDescent="0.25">
      <c r="R660" s="66"/>
      <c r="S660" s="66"/>
    </row>
    <row r="661" spans="18:19" x14ac:dyDescent="0.25">
      <c r="R661" s="66"/>
      <c r="S661" s="66"/>
    </row>
    <row r="662" spans="18:19" x14ac:dyDescent="0.25">
      <c r="R662" s="66"/>
      <c r="S662" s="66"/>
    </row>
    <row r="663" spans="18:19" x14ac:dyDescent="0.25">
      <c r="R663" s="66"/>
      <c r="S663" s="66"/>
    </row>
    <row r="664" spans="18:19" x14ac:dyDescent="0.25">
      <c r="R664" s="66"/>
      <c r="S664" s="66"/>
    </row>
    <row r="665" spans="18:19" x14ac:dyDescent="0.25">
      <c r="R665" s="66"/>
      <c r="S665" s="66"/>
    </row>
    <row r="666" spans="18:19" x14ac:dyDescent="0.25">
      <c r="R666" s="66"/>
      <c r="S666" s="66"/>
    </row>
    <row r="667" spans="18:19" x14ac:dyDescent="0.25">
      <c r="R667" s="66"/>
      <c r="S667" s="66"/>
    </row>
    <row r="668" spans="18:19" x14ac:dyDescent="0.25">
      <c r="R668" s="66"/>
      <c r="S668" s="66"/>
    </row>
    <row r="669" spans="18:19" x14ac:dyDescent="0.25">
      <c r="R669" s="66"/>
      <c r="S669" s="66"/>
    </row>
    <row r="670" spans="18:19" x14ac:dyDescent="0.25">
      <c r="R670" s="66"/>
      <c r="S670" s="66"/>
    </row>
    <row r="671" spans="18:19" x14ac:dyDescent="0.25">
      <c r="R671" s="66"/>
      <c r="S671" s="66"/>
    </row>
    <row r="672" spans="18:19" x14ac:dyDescent="0.25">
      <c r="R672" s="66"/>
      <c r="S672" s="66"/>
    </row>
    <row r="673" spans="18:19" x14ac:dyDescent="0.25">
      <c r="R673" s="66"/>
      <c r="S673" s="66"/>
    </row>
    <row r="674" spans="18:19" x14ac:dyDescent="0.25">
      <c r="R674" s="66"/>
      <c r="S674" s="66"/>
    </row>
    <row r="675" spans="18:19" x14ac:dyDescent="0.25">
      <c r="R675" s="66"/>
      <c r="S675" s="66"/>
    </row>
    <row r="676" spans="18:19" x14ac:dyDescent="0.25">
      <c r="R676" s="66"/>
      <c r="S676" s="66"/>
    </row>
    <row r="677" spans="18:19" x14ac:dyDescent="0.25">
      <c r="R677" s="66"/>
      <c r="S677" s="66"/>
    </row>
    <row r="678" spans="18:19" x14ac:dyDescent="0.25">
      <c r="R678" s="66"/>
      <c r="S678" s="66"/>
    </row>
    <row r="679" spans="18:19" x14ac:dyDescent="0.25">
      <c r="R679" s="66"/>
      <c r="S679" s="66"/>
    </row>
    <row r="680" spans="18:19" x14ac:dyDescent="0.25">
      <c r="R680" s="66"/>
      <c r="S680" s="66"/>
    </row>
    <row r="681" spans="18:19" x14ac:dyDescent="0.25">
      <c r="R681" s="66"/>
      <c r="S681" s="66"/>
    </row>
    <row r="682" spans="18:19" x14ac:dyDescent="0.25">
      <c r="R682" s="66"/>
      <c r="S682" s="66"/>
    </row>
    <row r="683" spans="18:19" x14ac:dyDescent="0.25">
      <c r="R683" s="66"/>
      <c r="S683" s="66"/>
    </row>
    <row r="684" spans="18:19" x14ac:dyDescent="0.25">
      <c r="R684" s="66"/>
      <c r="S684" s="66"/>
    </row>
    <row r="685" spans="18:19" x14ac:dyDescent="0.25">
      <c r="R685" s="66"/>
      <c r="S685" s="66"/>
    </row>
    <row r="686" spans="18:19" x14ac:dyDescent="0.25">
      <c r="R686" s="66"/>
      <c r="S686" s="66"/>
    </row>
    <row r="687" spans="18:19" x14ac:dyDescent="0.25">
      <c r="R687" s="66"/>
      <c r="S687" s="66"/>
    </row>
    <row r="688" spans="18:19" x14ac:dyDescent="0.25">
      <c r="R688" s="66"/>
      <c r="S688" s="66"/>
    </row>
    <row r="689" spans="18:19" x14ac:dyDescent="0.25">
      <c r="R689" s="66"/>
      <c r="S689" s="66"/>
    </row>
    <row r="690" spans="18:19" x14ac:dyDescent="0.25">
      <c r="R690" s="66"/>
      <c r="S690" s="66"/>
    </row>
    <row r="691" spans="18:19" x14ac:dyDescent="0.25">
      <c r="R691" s="66"/>
      <c r="S691" s="66"/>
    </row>
    <row r="692" spans="18:19" x14ac:dyDescent="0.25">
      <c r="R692" s="66"/>
      <c r="S692" s="66"/>
    </row>
    <row r="693" spans="18:19" x14ac:dyDescent="0.25">
      <c r="R693" s="66"/>
      <c r="S693" s="66"/>
    </row>
    <row r="694" spans="18:19" x14ac:dyDescent="0.25">
      <c r="R694" s="66"/>
      <c r="S694" s="66"/>
    </row>
    <row r="695" spans="18:19" x14ac:dyDescent="0.25">
      <c r="R695" s="66"/>
      <c r="S695" s="66"/>
    </row>
    <row r="696" spans="18:19" x14ac:dyDescent="0.25">
      <c r="R696" s="66"/>
      <c r="S696" s="66"/>
    </row>
    <row r="697" spans="18:19" x14ac:dyDescent="0.25">
      <c r="R697" s="66"/>
      <c r="S697" s="66"/>
    </row>
    <row r="698" spans="18:19" x14ac:dyDescent="0.25">
      <c r="R698" s="66"/>
      <c r="S698" s="66"/>
    </row>
    <row r="699" spans="18:19" x14ac:dyDescent="0.25">
      <c r="R699" s="66"/>
      <c r="S699" s="66"/>
    </row>
    <row r="700" spans="18:19" x14ac:dyDescent="0.25">
      <c r="R700" s="66"/>
      <c r="S700" s="66"/>
    </row>
    <row r="701" spans="18:19" x14ac:dyDescent="0.25">
      <c r="R701" s="66"/>
      <c r="S701" s="66"/>
    </row>
    <row r="702" spans="18:19" x14ac:dyDescent="0.25">
      <c r="R702" s="66"/>
      <c r="S702" s="66"/>
    </row>
    <row r="703" spans="18:19" x14ac:dyDescent="0.25">
      <c r="R703" s="66"/>
      <c r="S703" s="66"/>
    </row>
    <row r="704" spans="18:19" x14ac:dyDescent="0.25">
      <c r="R704" s="66"/>
      <c r="S704" s="66"/>
    </row>
    <row r="705" spans="18:19" x14ac:dyDescent="0.25">
      <c r="R705" s="66"/>
      <c r="S705" s="66"/>
    </row>
    <row r="706" spans="18:19" x14ac:dyDescent="0.25">
      <c r="R706" s="66"/>
      <c r="S706" s="66"/>
    </row>
    <row r="707" spans="18:19" x14ac:dyDescent="0.25">
      <c r="R707" s="66"/>
      <c r="S707" s="66"/>
    </row>
    <row r="708" spans="18:19" x14ac:dyDescent="0.25">
      <c r="R708" s="66"/>
      <c r="S708" s="66"/>
    </row>
    <row r="709" spans="18:19" x14ac:dyDescent="0.25">
      <c r="R709" s="66"/>
      <c r="S709" s="66"/>
    </row>
    <row r="710" spans="18:19" x14ac:dyDescent="0.25">
      <c r="R710" s="66"/>
      <c r="S710" s="66"/>
    </row>
    <row r="711" spans="18:19" x14ac:dyDescent="0.25">
      <c r="R711" s="66"/>
      <c r="S711" s="66"/>
    </row>
    <row r="712" spans="18:19" x14ac:dyDescent="0.25">
      <c r="R712" s="66"/>
      <c r="S712" s="66"/>
    </row>
    <row r="713" spans="18:19" x14ac:dyDescent="0.25">
      <c r="R713" s="66"/>
      <c r="S713" s="66"/>
    </row>
    <row r="714" spans="18:19" x14ac:dyDescent="0.25">
      <c r="R714" s="66"/>
      <c r="S714" s="66"/>
    </row>
    <row r="715" spans="18:19" x14ac:dyDescent="0.25">
      <c r="R715" s="66"/>
      <c r="S715" s="66"/>
    </row>
    <row r="716" spans="18:19" x14ac:dyDescent="0.25">
      <c r="R716" s="66"/>
      <c r="S716" s="66"/>
    </row>
    <row r="717" spans="18:19" x14ac:dyDescent="0.25">
      <c r="R717" s="66"/>
      <c r="S717" s="66"/>
    </row>
    <row r="718" spans="18:19" x14ac:dyDescent="0.25">
      <c r="R718" s="66"/>
      <c r="S718" s="66"/>
    </row>
    <row r="719" spans="18:19" x14ac:dyDescent="0.25">
      <c r="R719" s="66"/>
      <c r="S719" s="66"/>
    </row>
    <row r="720" spans="18:19" x14ac:dyDescent="0.25">
      <c r="R720" s="66"/>
      <c r="S720" s="66"/>
    </row>
    <row r="721" spans="18:19" x14ac:dyDescent="0.25">
      <c r="R721" s="66"/>
      <c r="S721" s="66"/>
    </row>
    <row r="722" spans="18:19" x14ac:dyDescent="0.25">
      <c r="R722" s="66"/>
      <c r="S722" s="66"/>
    </row>
    <row r="723" spans="18:19" x14ac:dyDescent="0.25">
      <c r="R723" s="66"/>
      <c r="S723" s="66"/>
    </row>
    <row r="724" spans="18:19" x14ac:dyDescent="0.25">
      <c r="R724" s="66"/>
      <c r="S724" s="66"/>
    </row>
    <row r="725" spans="18:19" x14ac:dyDescent="0.25">
      <c r="R725" s="66"/>
      <c r="S725" s="66"/>
    </row>
    <row r="726" spans="18:19" x14ac:dyDescent="0.25">
      <c r="R726" s="66"/>
      <c r="S726" s="66"/>
    </row>
    <row r="727" spans="18:19" x14ac:dyDescent="0.25">
      <c r="R727" s="66"/>
      <c r="S727" s="66"/>
    </row>
    <row r="728" spans="18:19" x14ac:dyDescent="0.25">
      <c r="R728" s="66"/>
      <c r="S728" s="66"/>
    </row>
    <row r="729" spans="18:19" x14ac:dyDescent="0.25">
      <c r="R729" s="66"/>
      <c r="S729" s="66"/>
    </row>
    <row r="730" spans="18:19" x14ac:dyDescent="0.25">
      <c r="R730" s="66"/>
      <c r="S730" s="66"/>
    </row>
    <row r="731" spans="18:19" x14ac:dyDescent="0.25">
      <c r="R731" s="66"/>
      <c r="S731" s="66"/>
    </row>
    <row r="732" spans="18:19" x14ac:dyDescent="0.25">
      <c r="R732" s="66"/>
      <c r="S732" s="66"/>
    </row>
    <row r="733" spans="18:19" x14ac:dyDescent="0.25">
      <c r="R733" s="66"/>
      <c r="S733" s="66"/>
    </row>
    <row r="734" spans="18:19" x14ac:dyDescent="0.25">
      <c r="R734" s="66"/>
      <c r="S734" s="66"/>
    </row>
    <row r="735" spans="18:19" x14ac:dyDescent="0.25">
      <c r="R735" s="66"/>
      <c r="S735" s="66"/>
    </row>
    <row r="736" spans="18:19" x14ac:dyDescent="0.25">
      <c r="R736" s="66"/>
      <c r="S736" s="66"/>
    </row>
    <row r="737" spans="18:19" x14ac:dyDescent="0.25">
      <c r="R737" s="66"/>
      <c r="S737" s="66"/>
    </row>
    <row r="738" spans="18:19" x14ac:dyDescent="0.25">
      <c r="R738" s="66"/>
      <c r="S738" s="66"/>
    </row>
    <row r="739" spans="18:19" x14ac:dyDescent="0.25">
      <c r="R739" s="66"/>
      <c r="S739" s="66"/>
    </row>
    <row r="740" spans="18:19" x14ac:dyDescent="0.25">
      <c r="R740" s="66"/>
      <c r="S740" s="66"/>
    </row>
    <row r="741" spans="18:19" x14ac:dyDescent="0.25">
      <c r="R741" s="66"/>
      <c r="S741" s="66"/>
    </row>
    <row r="742" spans="18:19" x14ac:dyDescent="0.25">
      <c r="R742" s="66"/>
      <c r="S742" s="66"/>
    </row>
    <row r="743" spans="18:19" x14ac:dyDescent="0.25">
      <c r="R743" s="66"/>
      <c r="S743" s="66"/>
    </row>
    <row r="744" spans="18:19" x14ac:dyDescent="0.25">
      <c r="R744" s="66"/>
      <c r="S744" s="66"/>
    </row>
    <row r="745" spans="18:19" x14ac:dyDescent="0.25">
      <c r="R745" s="66"/>
      <c r="S745" s="66"/>
    </row>
    <row r="746" spans="18:19" x14ac:dyDescent="0.25">
      <c r="R746" s="66"/>
      <c r="S746" s="66"/>
    </row>
    <row r="747" spans="18:19" x14ac:dyDescent="0.25">
      <c r="R747" s="66"/>
      <c r="S747" s="66"/>
    </row>
    <row r="748" spans="18:19" x14ac:dyDescent="0.25">
      <c r="R748" s="66"/>
      <c r="S748" s="66"/>
    </row>
    <row r="749" spans="18:19" x14ac:dyDescent="0.25">
      <c r="R749" s="66"/>
      <c r="S749" s="66"/>
    </row>
    <row r="750" spans="18:19" x14ac:dyDescent="0.25">
      <c r="R750" s="66"/>
      <c r="S750" s="66"/>
    </row>
    <row r="751" spans="18:19" x14ac:dyDescent="0.25">
      <c r="R751" s="66"/>
      <c r="S751" s="66"/>
    </row>
    <row r="752" spans="18:19" x14ac:dyDescent="0.25">
      <c r="R752" s="66"/>
      <c r="S752" s="66"/>
    </row>
    <row r="753" spans="18:19" x14ac:dyDescent="0.25">
      <c r="R753" s="66"/>
      <c r="S753" s="66"/>
    </row>
    <row r="754" spans="18:19" x14ac:dyDescent="0.25">
      <c r="R754" s="66"/>
      <c r="S754" s="66"/>
    </row>
    <row r="755" spans="18:19" x14ac:dyDescent="0.25">
      <c r="R755" s="66"/>
      <c r="S755" s="66"/>
    </row>
    <row r="756" spans="18:19" x14ac:dyDescent="0.25">
      <c r="R756" s="66"/>
      <c r="S756" s="66"/>
    </row>
    <row r="757" spans="18:19" x14ac:dyDescent="0.25">
      <c r="R757" s="66"/>
      <c r="S757" s="66"/>
    </row>
    <row r="758" spans="18:19" x14ac:dyDescent="0.25">
      <c r="R758" s="66"/>
      <c r="S758" s="66"/>
    </row>
    <row r="759" spans="18:19" x14ac:dyDescent="0.25">
      <c r="R759" s="66"/>
      <c r="S759" s="66"/>
    </row>
    <row r="760" spans="18:19" x14ac:dyDescent="0.25">
      <c r="R760" s="66"/>
      <c r="S760" s="66"/>
    </row>
    <row r="761" spans="18:19" x14ac:dyDescent="0.25">
      <c r="R761" s="66"/>
      <c r="S761" s="66"/>
    </row>
    <row r="762" spans="18:19" x14ac:dyDescent="0.25">
      <c r="R762" s="66"/>
      <c r="S762" s="66"/>
    </row>
    <row r="763" spans="18:19" x14ac:dyDescent="0.25">
      <c r="R763" s="66"/>
      <c r="S763" s="66"/>
    </row>
    <row r="764" spans="18:19" x14ac:dyDescent="0.25">
      <c r="R764" s="66"/>
      <c r="S764" s="66"/>
    </row>
    <row r="765" spans="18:19" x14ac:dyDescent="0.25">
      <c r="R765" s="66"/>
      <c r="S765" s="66"/>
    </row>
    <row r="766" spans="18:19" x14ac:dyDescent="0.25">
      <c r="R766" s="66"/>
      <c r="S766" s="66"/>
    </row>
    <row r="767" spans="18:19" x14ac:dyDescent="0.25">
      <c r="S767" s="66"/>
    </row>
    <row r="768" spans="18:19" x14ac:dyDescent="0.25">
      <c r="S768" s="66"/>
    </row>
    <row r="769" spans="19:19" x14ac:dyDescent="0.25">
      <c r="S769" s="66"/>
    </row>
    <row r="770" spans="19:19" x14ac:dyDescent="0.25">
      <c r="S770" s="66"/>
    </row>
    <row r="771" spans="19:19" x14ac:dyDescent="0.25">
      <c r="S771" s="66"/>
    </row>
    <row r="772" spans="19:19" x14ac:dyDescent="0.25">
      <c r="S772" s="66"/>
    </row>
    <row r="773" spans="19:19" x14ac:dyDescent="0.25">
      <c r="S773" s="66"/>
    </row>
    <row r="774" spans="19:19" x14ac:dyDescent="0.25">
      <c r="S774" s="66"/>
    </row>
    <row r="775" spans="19:19" x14ac:dyDescent="0.25">
      <c r="S775" s="66"/>
    </row>
    <row r="776" spans="19:19" x14ac:dyDescent="0.25">
      <c r="S776" s="66"/>
    </row>
    <row r="777" spans="19:19" x14ac:dyDescent="0.25">
      <c r="S777" s="66"/>
    </row>
    <row r="778" spans="19:19" x14ac:dyDescent="0.25">
      <c r="S778" s="66"/>
    </row>
    <row r="779" spans="19:19" x14ac:dyDescent="0.25">
      <c r="S779" s="66"/>
    </row>
    <row r="780" spans="19:19" x14ac:dyDescent="0.25">
      <c r="S780" s="66"/>
    </row>
    <row r="781" spans="19:19" x14ac:dyDescent="0.25">
      <c r="S781" s="66"/>
    </row>
    <row r="782" spans="19:19" x14ac:dyDescent="0.25">
      <c r="S782" s="66"/>
    </row>
    <row r="783" spans="19:19" x14ac:dyDescent="0.25">
      <c r="S783" s="66"/>
    </row>
    <row r="784" spans="19:19" x14ac:dyDescent="0.25">
      <c r="S784" s="66"/>
    </row>
    <row r="785" spans="19:19" x14ac:dyDescent="0.25">
      <c r="S785" s="66"/>
    </row>
    <row r="786" spans="19:19" x14ac:dyDescent="0.25">
      <c r="S786" s="66"/>
    </row>
    <row r="787" spans="19:19" x14ac:dyDescent="0.25">
      <c r="S787" s="66"/>
    </row>
    <row r="788" spans="19:19" x14ac:dyDescent="0.25">
      <c r="S788" s="66"/>
    </row>
    <row r="789" spans="19:19" x14ac:dyDescent="0.25">
      <c r="S789" s="66"/>
    </row>
    <row r="790" spans="19:19" x14ac:dyDescent="0.25">
      <c r="S790" s="66"/>
    </row>
    <row r="791" spans="19:19" x14ac:dyDescent="0.25">
      <c r="S791" s="66"/>
    </row>
    <row r="792" spans="19:19" x14ac:dyDescent="0.25">
      <c r="S792" s="66"/>
    </row>
    <row r="793" spans="19:19" x14ac:dyDescent="0.25">
      <c r="S793" s="66"/>
    </row>
    <row r="794" spans="19:19" x14ac:dyDescent="0.25">
      <c r="S794" s="66"/>
    </row>
    <row r="795" spans="19:19" x14ac:dyDescent="0.25">
      <c r="S795" s="66"/>
    </row>
    <row r="796" spans="19:19" x14ac:dyDescent="0.25">
      <c r="S796" s="66"/>
    </row>
    <row r="797" spans="19:19" x14ac:dyDescent="0.25">
      <c r="S797" s="66"/>
    </row>
    <row r="798" spans="19:19" x14ac:dyDescent="0.25">
      <c r="S798" s="66"/>
    </row>
    <row r="799" spans="19:19" x14ac:dyDescent="0.25">
      <c r="S799" s="66"/>
    </row>
    <row r="800" spans="19:19" x14ac:dyDescent="0.25">
      <c r="S800" s="66"/>
    </row>
    <row r="801" spans="19:19" x14ac:dyDescent="0.25">
      <c r="S801" s="66"/>
    </row>
    <row r="802" spans="19:19" x14ac:dyDescent="0.25">
      <c r="S802" s="66"/>
    </row>
    <row r="803" spans="19:19" x14ac:dyDescent="0.25">
      <c r="S803" s="66"/>
    </row>
    <row r="804" spans="19:19" x14ac:dyDescent="0.25">
      <c r="S804" s="66"/>
    </row>
    <row r="805" spans="19:19" x14ac:dyDescent="0.25">
      <c r="S805" s="66"/>
    </row>
    <row r="806" spans="19:19" x14ac:dyDescent="0.25">
      <c r="S806" s="66"/>
    </row>
    <row r="807" spans="19:19" x14ac:dyDescent="0.25">
      <c r="S807" s="66"/>
    </row>
    <row r="808" spans="19:19" x14ac:dyDescent="0.25">
      <c r="S808" s="66"/>
    </row>
    <row r="809" spans="19:19" x14ac:dyDescent="0.25">
      <c r="S809" s="66"/>
    </row>
    <row r="810" spans="19:19" x14ac:dyDescent="0.25">
      <c r="S810" s="66"/>
    </row>
    <row r="811" spans="19:19" x14ac:dyDescent="0.25">
      <c r="S811" s="66"/>
    </row>
    <row r="812" spans="19:19" x14ac:dyDescent="0.25">
      <c r="S812" s="66"/>
    </row>
    <row r="813" spans="19:19" x14ac:dyDescent="0.25">
      <c r="S813" s="66"/>
    </row>
    <row r="814" spans="19:19" x14ac:dyDescent="0.25">
      <c r="S814" s="66"/>
    </row>
    <row r="815" spans="19:19" x14ac:dyDescent="0.25">
      <c r="S815" s="66"/>
    </row>
    <row r="816" spans="19:19" x14ac:dyDescent="0.25">
      <c r="S816" s="66"/>
    </row>
    <row r="817" spans="19:19" x14ac:dyDescent="0.25">
      <c r="S817" s="66"/>
    </row>
    <row r="818" spans="19:19" x14ac:dyDescent="0.25">
      <c r="S818" s="66"/>
    </row>
    <row r="819" spans="19:19" x14ac:dyDescent="0.25">
      <c r="S819" s="66"/>
    </row>
    <row r="820" spans="19:19" x14ac:dyDescent="0.25">
      <c r="S820" s="66"/>
    </row>
    <row r="821" spans="19:19" x14ac:dyDescent="0.25">
      <c r="S821" s="66"/>
    </row>
    <row r="822" spans="19:19" x14ac:dyDescent="0.25">
      <c r="S822" s="66"/>
    </row>
    <row r="823" spans="19:19" x14ac:dyDescent="0.25">
      <c r="S823" s="66"/>
    </row>
    <row r="824" spans="19:19" x14ac:dyDescent="0.25">
      <c r="S824" s="66"/>
    </row>
    <row r="825" spans="19:19" x14ac:dyDescent="0.25">
      <c r="S825" s="66"/>
    </row>
    <row r="826" spans="19:19" x14ac:dyDescent="0.25">
      <c r="S826" s="66"/>
    </row>
    <row r="827" spans="19:19" x14ac:dyDescent="0.25">
      <c r="S827" s="66"/>
    </row>
    <row r="828" spans="19:19" x14ac:dyDescent="0.25">
      <c r="S828" s="66"/>
    </row>
    <row r="829" spans="19:19" x14ac:dyDescent="0.25">
      <c r="S829" s="66"/>
    </row>
    <row r="830" spans="19:19" x14ac:dyDescent="0.25">
      <c r="S830" s="66"/>
    </row>
    <row r="831" spans="19:19" x14ac:dyDescent="0.25">
      <c r="S831" s="66"/>
    </row>
    <row r="832" spans="19:19" x14ac:dyDescent="0.25">
      <c r="S832" s="66"/>
    </row>
    <row r="833" spans="19:19" x14ac:dyDescent="0.25">
      <c r="S833" s="66"/>
    </row>
    <row r="834" spans="19:19" x14ac:dyDescent="0.25">
      <c r="S834" s="66"/>
    </row>
    <row r="835" spans="19:19" x14ac:dyDescent="0.25">
      <c r="S835" s="66"/>
    </row>
    <row r="836" spans="19:19" x14ac:dyDescent="0.25">
      <c r="S836" s="66"/>
    </row>
    <row r="837" spans="19:19" x14ac:dyDescent="0.25">
      <c r="S837" s="66"/>
    </row>
    <row r="838" spans="19:19" x14ac:dyDescent="0.25">
      <c r="S838" s="66"/>
    </row>
    <row r="839" spans="19:19" x14ac:dyDescent="0.25">
      <c r="S839" s="66"/>
    </row>
    <row r="840" spans="19:19" x14ac:dyDescent="0.25">
      <c r="S840" s="66"/>
    </row>
    <row r="841" spans="19:19" x14ac:dyDescent="0.25">
      <c r="S841" s="66"/>
    </row>
    <row r="842" spans="19:19" x14ac:dyDescent="0.25">
      <c r="S842" s="66"/>
    </row>
    <row r="843" spans="19:19" x14ac:dyDescent="0.25">
      <c r="S843" s="66"/>
    </row>
    <row r="844" spans="19:19" x14ac:dyDescent="0.25">
      <c r="S844" s="66"/>
    </row>
    <row r="845" spans="19:19" x14ac:dyDescent="0.25">
      <c r="S845" s="66"/>
    </row>
    <row r="846" spans="19:19" x14ac:dyDescent="0.25">
      <c r="S846" s="66"/>
    </row>
    <row r="847" spans="19:19" x14ac:dyDescent="0.25">
      <c r="S847" s="66"/>
    </row>
    <row r="848" spans="19:19" x14ac:dyDescent="0.25">
      <c r="S848" s="66"/>
    </row>
    <row r="849" spans="19:19" x14ac:dyDescent="0.25">
      <c r="S849" s="66"/>
    </row>
    <row r="850" spans="19:19" x14ac:dyDescent="0.25">
      <c r="S850" s="66"/>
    </row>
    <row r="851" spans="19:19" x14ac:dyDescent="0.25">
      <c r="S851" s="66"/>
    </row>
    <row r="852" spans="19:19" x14ac:dyDescent="0.25">
      <c r="S852" s="66"/>
    </row>
    <row r="853" spans="19:19" x14ac:dyDescent="0.25">
      <c r="S853" s="66"/>
    </row>
    <row r="854" spans="19:19" x14ac:dyDescent="0.25">
      <c r="S854" s="66"/>
    </row>
    <row r="855" spans="19:19" x14ac:dyDescent="0.25">
      <c r="S855" s="66"/>
    </row>
    <row r="856" spans="19:19" x14ac:dyDescent="0.25">
      <c r="S856" s="66"/>
    </row>
    <row r="857" spans="19:19" x14ac:dyDescent="0.25">
      <c r="S857" s="66"/>
    </row>
    <row r="858" spans="19:19" x14ac:dyDescent="0.25">
      <c r="S858" s="66"/>
    </row>
    <row r="859" spans="19:19" x14ac:dyDescent="0.25">
      <c r="S859" s="66"/>
    </row>
    <row r="860" spans="19:19" x14ac:dyDescent="0.25">
      <c r="S860" s="66"/>
    </row>
    <row r="861" spans="19:19" x14ac:dyDescent="0.25">
      <c r="S861" s="66"/>
    </row>
    <row r="862" spans="19:19" x14ac:dyDescent="0.25">
      <c r="S862" s="66"/>
    </row>
    <row r="863" spans="19:19" x14ac:dyDescent="0.25">
      <c r="S863" s="66"/>
    </row>
    <row r="864" spans="19:19" x14ac:dyDescent="0.25">
      <c r="S864" s="66"/>
    </row>
    <row r="865" spans="19:19" x14ac:dyDescent="0.25">
      <c r="S865" s="66"/>
    </row>
    <row r="866" spans="19:19" x14ac:dyDescent="0.25">
      <c r="S866" s="66"/>
    </row>
    <row r="867" spans="19:19" x14ac:dyDescent="0.25">
      <c r="S867" s="66"/>
    </row>
    <row r="868" spans="19:19" x14ac:dyDescent="0.25">
      <c r="S868" s="66"/>
    </row>
    <row r="869" spans="19:19" x14ac:dyDescent="0.25">
      <c r="S869" s="66"/>
    </row>
    <row r="870" spans="19:19" x14ac:dyDescent="0.25">
      <c r="S870" s="66"/>
    </row>
    <row r="871" spans="19:19" x14ac:dyDescent="0.25">
      <c r="S871" s="66"/>
    </row>
    <row r="872" spans="19:19" x14ac:dyDescent="0.25">
      <c r="S872" s="66"/>
    </row>
    <row r="873" spans="19:19" x14ac:dyDescent="0.25">
      <c r="S873" s="66"/>
    </row>
    <row r="874" spans="19:19" x14ac:dyDescent="0.25">
      <c r="S874" s="66"/>
    </row>
    <row r="875" spans="19:19" x14ac:dyDescent="0.25">
      <c r="S875" s="66"/>
    </row>
    <row r="876" spans="19:19" x14ac:dyDescent="0.25">
      <c r="S876" s="66"/>
    </row>
    <row r="877" spans="19:19" x14ac:dyDescent="0.25">
      <c r="S877" s="66"/>
    </row>
    <row r="878" spans="19:19" x14ac:dyDescent="0.25">
      <c r="S878" s="66"/>
    </row>
    <row r="879" spans="19:19" x14ac:dyDescent="0.25">
      <c r="S879" s="66"/>
    </row>
    <row r="880" spans="19:19" x14ac:dyDescent="0.25">
      <c r="S880" s="66"/>
    </row>
    <row r="881" spans="19:19" x14ac:dyDescent="0.25">
      <c r="S881" s="66"/>
    </row>
    <row r="882" spans="19:19" x14ac:dyDescent="0.25">
      <c r="S882" s="66"/>
    </row>
    <row r="883" spans="19:19" x14ac:dyDescent="0.25">
      <c r="S883" s="66"/>
    </row>
    <row r="884" spans="19:19" x14ac:dyDescent="0.25">
      <c r="S884" s="66"/>
    </row>
    <row r="885" spans="19:19" x14ac:dyDescent="0.25">
      <c r="S885" s="66"/>
    </row>
    <row r="886" spans="19:19" x14ac:dyDescent="0.25">
      <c r="S886" s="66"/>
    </row>
    <row r="887" spans="19:19" x14ac:dyDescent="0.25">
      <c r="S887" s="66"/>
    </row>
    <row r="888" spans="19:19" x14ac:dyDescent="0.25">
      <c r="S888" s="66"/>
    </row>
    <row r="889" spans="19:19" x14ac:dyDescent="0.25">
      <c r="S889" s="66"/>
    </row>
    <row r="890" spans="19:19" x14ac:dyDescent="0.25">
      <c r="S890" s="66"/>
    </row>
    <row r="891" spans="19:19" x14ac:dyDescent="0.25">
      <c r="S891" s="66"/>
    </row>
    <row r="892" spans="19:19" x14ac:dyDescent="0.25">
      <c r="S892" s="66"/>
    </row>
    <row r="893" spans="19:19" x14ac:dyDescent="0.25">
      <c r="S893" s="66"/>
    </row>
    <row r="894" spans="19:19" x14ac:dyDescent="0.25">
      <c r="S894" s="66"/>
    </row>
    <row r="895" spans="19:19" x14ac:dyDescent="0.25">
      <c r="S895" s="66"/>
    </row>
    <row r="896" spans="19:19" x14ac:dyDescent="0.25">
      <c r="S896" s="66"/>
    </row>
    <row r="897" spans="19:19" x14ac:dyDescent="0.25">
      <c r="S897" s="66"/>
    </row>
    <row r="898" spans="19:19" x14ac:dyDescent="0.25">
      <c r="S898" s="66"/>
    </row>
    <row r="899" spans="19:19" x14ac:dyDescent="0.25">
      <c r="S899" s="66"/>
    </row>
    <row r="900" spans="19:19" x14ac:dyDescent="0.25">
      <c r="S900" s="66"/>
    </row>
    <row r="901" spans="19:19" x14ac:dyDescent="0.25">
      <c r="S901" s="66"/>
    </row>
    <row r="902" spans="19:19" x14ac:dyDescent="0.25">
      <c r="S902" s="66"/>
    </row>
    <row r="903" spans="19:19" x14ac:dyDescent="0.25">
      <c r="S903" s="66"/>
    </row>
    <row r="904" spans="19:19" x14ac:dyDescent="0.25">
      <c r="S904" s="66"/>
    </row>
    <row r="905" spans="19:19" x14ac:dyDescent="0.25">
      <c r="S905" s="66"/>
    </row>
    <row r="906" spans="19:19" x14ac:dyDescent="0.25">
      <c r="S906" s="66"/>
    </row>
    <row r="907" spans="19:19" x14ac:dyDescent="0.25">
      <c r="S907" s="66"/>
    </row>
    <row r="908" spans="19:19" x14ac:dyDescent="0.25">
      <c r="S908" s="66"/>
    </row>
    <row r="909" spans="19:19" x14ac:dyDescent="0.25">
      <c r="S909" s="66"/>
    </row>
    <row r="910" spans="19:19" x14ac:dyDescent="0.25">
      <c r="S910" s="66"/>
    </row>
    <row r="911" spans="19:19" x14ac:dyDescent="0.25">
      <c r="S911" s="66"/>
    </row>
    <row r="912" spans="19:19" x14ac:dyDescent="0.25">
      <c r="S912" s="66"/>
    </row>
    <row r="913" spans="19:19" x14ac:dyDescent="0.25">
      <c r="S913" s="66"/>
    </row>
    <row r="914" spans="19:19" x14ac:dyDescent="0.25">
      <c r="S914" s="66"/>
    </row>
    <row r="915" spans="19:19" x14ac:dyDescent="0.25">
      <c r="S915" s="66"/>
    </row>
    <row r="916" spans="19:19" x14ac:dyDescent="0.25">
      <c r="S916" s="66"/>
    </row>
    <row r="917" spans="19:19" x14ac:dyDescent="0.25">
      <c r="S917" s="66"/>
    </row>
    <row r="918" spans="19:19" x14ac:dyDescent="0.25">
      <c r="S918" s="66"/>
    </row>
    <row r="919" spans="19:19" x14ac:dyDescent="0.25">
      <c r="S919" s="66"/>
    </row>
    <row r="920" spans="19:19" x14ac:dyDescent="0.25">
      <c r="S920" s="66"/>
    </row>
    <row r="921" spans="19:19" x14ac:dyDescent="0.25">
      <c r="S921" s="66"/>
    </row>
  </sheetData>
  <mergeCells count="1">
    <mergeCell ref="C1:D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6"/>
  <sheetViews>
    <sheetView workbookViewId="0">
      <selection activeCell="S35" sqref="S35"/>
    </sheetView>
  </sheetViews>
  <sheetFormatPr defaultRowHeight="15" x14ac:dyDescent="0.25"/>
  <sheetData>
    <row r="1" spans="1:16" x14ac:dyDescent="0.25">
      <c r="A1" s="58" t="s">
        <v>1</v>
      </c>
      <c r="B1" s="8" t="s">
        <v>2</v>
      </c>
      <c r="C1" s="32" t="s">
        <v>17</v>
      </c>
      <c r="D1" s="32" t="s">
        <v>95</v>
      </c>
      <c r="E1" s="93" t="s">
        <v>94</v>
      </c>
      <c r="F1" s="32" t="s">
        <v>61</v>
      </c>
      <c r="G1" s="8" t="s">
        <v>3</v>
      </c>
      <c r="H1" s="26" t="s">
        <v>22</v>
      </c>
      <c r="I1" s="34" t="s">
        <v>18</v>
      </c>
      <c r="J1" s="8" t="s">
        <v>19</v>
      </c>
      <c r="K1" s="7" t="s">
        <v>0</v>
      </c>
      <c r="L1" s="7" t="s">
        <v>33</v>
      </c>
      <c r="M1" s="7" t="s">
        <v>9</v>
      </c>
      <c r="N1" s="7" t="s">
        <v>8</v>
      </c>
      <c r="O1" s="7" t="s">
        <v>20</v>
      </c>
      <c r="P1" s="15" t="s">
        <v>31</v>
      </c>
    </row>
    <row r="2" spans="1:16" x14ac:dyDescent="0.25">
      <c r="A2" s="14">
        <v>41046</v>
      </c>
      <c r="B2" s="36">
        <v>0.20371527777777776</v>
      </c>
      <c r="C2" s="33">
        <f>A2+B2</f>
        <v>41046.203715277778</v>
      </c>
      <c r="D2" s="33">
        <f t="shared" ref="D2:D65" si="0">A2+(1/24)*E2</f>
        <v>41046.166666666664</v>
      </c>
      <c r="E2" s="37">
        <f t="shared" ref="E2:E65" si="1">VALUE(TEXT(C2,"hh"))</f>
        <v>4</v>
      </c>
      <c r="F2" s="33">
        <f t="shared" ref="F2:F65" si="2">MROUND(C2,0.125)</f>
        <v>41046.25</v>
      </c>
      <c r="G2" s="66" t="s">
        <v>16</v>
      </c>
      <c r="H2" s="66">
        <f t="shared" ref="H2:H65" si="3">IF(G2="Up", 1, -1)</f>
        <v>1</v>
      </c>
      <c r="I2" s="66">
        <v>9.6300000000000008</v>
      </c>
      <c r="J2" s="66">
        <v>39.299999999999997</v>
      </c>
      <c r="K2" s="66">
        <v>2</v>
      </c>
      <c r="L2" s="66">
        <v>1</v>
      </c>
      <c r="M2" s="66">
        <f>VLOOKUP(L2,'Stratification Schemes'!$J$2:$L$3,2,TRUE)</f>
        <v>3.33</v>
      </c>
      <c r="N2" s="66">
        <f>VLOOKUP(L2,'Stratification Schemes'!$J$2:$L$3,3,TRUE)</f>
        <v>10.42</v>
      </c>
      <c r="O2" s="66">
        <f t="shared" ref="O2:O65" si="4">IF(AND(I2&gt;M2,I2&lt;N2),1*H2,2*H2)</f>
        <v>1</v>
      </c>
      <c r="P2" s="66" t="s">
        <v>53</v>
      </c>
    </row>
    <row r="3" spans="1:16" x14ac:dyDescent="0.25">
      <c r="A3" s="14">
        <v>41049</v>
      </c>
      <c r="B3" s="13">
        <v>0.49299768518518516</v>
      </c>
      <c r="C3" s="33">
        <f>A3+B3</f>
        <v>41049.492997685185</v>
      </c>
      <c r="D3" s="33">
        <f t="shared" si="0"/>
        <v>41049.458333333336</v>
      </c>
      <c r="E3" s="37">
        <f t="shared" si="1"/>
        <v>11</v>
      </c>
      <c r="F3" s="33">
        <f t="shared" si="2"/>
        <v>41049.5</v>
      </c>
      <c r="G3" s="66" t="s">
        <v>16</v>
      </c>
      <c r="H3" s="66">
        <f t="shared" si="3"/>
        <v>1</v>
      </c>
      <c r="I3" s="66">
        <v>7.05</v>
      </c>
      <c r="J3" s="66">
        <v>34.6</v>
      </c>
      <c r="K3" s="66">
        <v>2</v>
      </c>
      <c r="L3" s="66">
        <v>1</v>
      </c>
      <c r="M3" s="66">
        <f>VLOOKUP(L3,'Stratification Schemes'!$J$2:$L$3,2,TRUE)</f>
        <v>3.33</v>
      </c>
      <c r="N3" s="66">
        <f>VLOOKUP(L3,'Stratification Schemes'!$J$2:$L$3,3,TRUE)</f>
        <v>10.42</v>
      </c>
      <c r="O3" s="66">
        <f t="shared" si="4"/>
        <v>1</v>
      </c>
      <c r="P3" s="66" t="s">
        <v>53</v>
      </c>
    </row>
    <row r="4" spans="1:16" x14ac:dyDescent="0.25">
      <c r="A4" s="14">
        <v>41051</v>
      </c>
      <c r="B4" s="13">
        <v>9.4745370370370383E-2</v>
      </c>
      <c r="C4" s="33">
        <f>A4+B4</f>
        <v>41051.09474537037</v>
      </c>
      <c r="D4" s="33">
        <f t="shared" si="0"/>
        <v>41051.083333333336</v>
      </c>
      <c r="E4" s="37">
        <f t="shared" si="1"/>
        <v>2</v>
      </c>
      <c r="F4" s="33">
        <f t="shared" si="2"/>
        <v>41051.125</v>
      </c>
      <c r="G4" s="66" t="s">
        <v>16</v>
      </c>
      <c r="H4" s="66">
        <f t="shared" si="3"/>
        <v>1</v>
      </c>
      <c r="I4" s="66">
        <v>5.63</v>
      </c>
      <c r="J4" s="66">
        <v>87.3</v>
      </c>
      <c r="K4" s="66">
        <v>2</v>
      </c>
      <c r="L4" s="66">
        <v>1</v>
      </c>
      <c r="M4" s="66">
        <f>VLOOKUP(L4,'Stratification Schemes'!$J$2:$L$3,2,TRUE)</f>
        <v>3.33</v>
      </c>
      <c r="N4" s="66">
        <f>VLOOKUP(L4,'Stratification Schemes'!$J$2:$L$3,3,TRUE)</f>
        <v>10.42</v>
      </c>
      <c r="O4" s="66">
        <f t="shared" si="4"/>
        <v>1</v>
      </c>
      <c r="P4" s="66" t="s">
        <v>53</v>
      </c>
    </row>
    <row r="5" spans="1:16" x14ac:dyDescent="0.25">
      <c r="A5" s="59">
        <v>41051</v>
      </c>
      <c r="B5" s="13">
        <v>0.83526620370370364</v>
      </c>
      <c r="C5" s="33">
        <f>B5+A5</f>
        <v>41051.835266203707</v>
      </c>
      <c r="D5" s="33">
        <f t="shared" si="0"/>
        <v>41051.833333333336</v>
      </c>
      <c r="E5" s="37">
        <f t="shared" si="1"/>
        <v>20</v>
      </c>
      <c r="F5" s="33">
        <f t="shared" si="2"/>
        <v>41051.875</v>
      </c>
      <c r="G5" s="66" t="s">
        <v>16</v>
      </c>
      <c r="H5" s="66">
        <f t="shared" si="3"/>
        <v>1</v>
      </c>
      <c r="I5" s="35">
        <v>2.36</v>
      </c>
      <c r="J5" s="66">
        <v>31.1</v>
      </c>
      <c r="K5" s="66">
        <v>1</v>
      </c>
      <c r="L5" s="66">
        <v>1</v>
      </c>
      <c r="M5" s="66">
        <f>VLOOKUP(L5,'Stratification Schemes'!$J$2:$L$3,2,TRUE)</f>
        <v>3.33</v>
      </c>
      <c r="N5" s="66">
        <f>VLOOKUP(L5,'Stratification Schemes'!$J$2:$L$3,3,TRUE)</f>
        <v>10.42</v>
      </c>
      <c r="O5" s="66">
        <f t="shared" si="4"/>
        <v>2</v>
      </c>
      <c r="P5" s="66" t="s">
        <v>53</v>
      </c>
    </row>
    <row r="6" spans="1:16" x14ac:dyDescent="0.25">
      <c r="A6" s="14">
        <v>41055</v>
      </c>
      <c r="B6" s="13">
        <v>0.12430555555555556</v>
      </c>
      <c r="C6" s="33">
        <f>A6+B6</f>
        <v>41055.124305555553</v>
      </c>
      <c r="D6" s="33">
        <f t="shared" si="0"/>
        <v>41055.083333333336</v>
      </c>
      <c r="E6" s="37">
        <f t="shared" si="1"/>
        <v>2</v>
      </c>
      <c r="F6" s="33">
        <f t="shared" si="2"/>
        <v>41055.125</v>
      </c>
      <c r="G6" s="66" t="s">
        <v>16</v>
      </c>
      <c r="H6" s="66">
        <f t="shared" si="3"/>
        <v>1</v>
      </c>
      <c r="I6" s="66">
        <v>15.91</v>
      </c>
      <c r="J6" s="66">
        <v>75.2</v>
      </c>
      <c r="K6" s="66">
        <v>2</v>
      </c>
      <c r="L6" s="66">
        <v>2</v>
      </c>
      <c r="M6" s="66">
        <f>VLOOKUP(L6,'Stratification Schemes'!$J$2:$L$3,2,TRUE)</f>
        <v>9.59</v>
      </c>
      <c r="N6" s="66">
        <f>VLOOKUP(L6,'Stratification Schemes'!$J$2:$L$3,3,TRUE)</f>
        <v>10.42</v>
      </c>
      <c r="O6" s="66">
        <f t="shared" si="4"/>
        <v>2</v>
      </c>
      <c r="P6" s="66" t="s">
        <v>53</v>
      </c>
    </row>
    <row r="7" spans="1:16" x14ac:dyDescent="0.25">
      <c r="A7" s="14">
        <v>41057</v>
      </c>
      <c r="B7" s="13">
        <v>0.12472222222222222</v>
      </c>
      <c r="C7" s="33">
        <f>A7+B7</f>
        <v>41057.124722222223</v>
      </c>
      <c r="D7" s="33">
        <f t="shared" si="0"/>
        <v>41057.083333333336</v>
      </c>
      <c r="E7" s="37">
        <f t="shared" si="1"/>
        <v>2</v>
      </c>
      <c r="F7" s="33">
        <f t="shared" si="2"/>
        <v>41057.125</v>
      </c>
      <c r="G7" s="66" t="s">
        <v>16</v>
      </c>
      <c r="H7" s="66">
        <f t="shared" si="3"/>
        <v>1</v>
      </c>
      <c r="I7" s="66">
        <v>9.93</v>
      </c>
      <c r="J7" s="66">
        <v>64.7</v>
      </c>
      <c r="K7" s="66">
        <v>2</v>
      </c>
      <c r="L7" s="66">
        <v>2</v>
      </c>
      <c r="M7" s="66">
        <f>VLOOKUP(L7,'Stratification Schemes'!$J$2:$L$3,2,TRUE)</f>
        <v>9.59</v>
      </c>
      <c r="N7" s="66">
        <f>VLOOKUP(L7,'Stratification Schemes'!$J$2:$L$3,3,TRUE)</f>
        <v>10.42</v>
      </c>
      <c r="O7" s="66">
        <f t="shared" si="4"/>
        <v>1</v>
      </c>
      <c r="P7" s="66" t="s">
        <v>53</v>
      </c>
    </row>
    <row r="8" spans="1:16" x14ac:dyDescent="0.25">
      <c r="A8" s="59">
        <v>41057</v>
      </c>
      <c r="B8" s="13">
        <v>0.12513888888888888</v>
      </c>
      <c r="C8" s="33">
        <f>B8+A8</f>
        <v>41057.125138888892</v>
      </c>
      <c r="D8" s="33">
        <f t="shared" si="0"/>
        <v>41057.125</v>
      </c>
      <c r="E8" s="37">
        <f t="shared" si="1"/>
        <v>3</v>
      </c>
      <c r="F8" s="33">
        <f t="shared" si="2"/>
        <v>41057.125</v>
      </c>
      <c r="G8" s="66" t="s">
        <v>16</v>
      </c>
      <c r="H8" s="66">
        <f t="shared" si="3"/>
        <v>1</v>
      </c>
      <c r="I8" s="35">
        <v>6.98</v>
      </c>
      <c r="J8" s="66">
        <v>66.599999999999994</v>
      </c>
      <c r="K8" s="66">
        <v>1</v>
      </c>
      <c r="L8" s="66">
        <v>2</v>
      </c>
      <c r="M8" s="66">
        <f>VLOOKUP(L8,'Stratification Schemes'!$J$2:$L$3,2,TRUE)</f>
        <v>9.59</v>
      </c>
      <c r="N8" s="66">
        <f>VLOOKUP(L8,'Stratification Schemes'!$J$2:$L$3,3,TRUE)</f>
        <v>10.42</v>
      </c>
      <c r="O8" s="66">
        <f t="shared" si="4"/>
        <v>2</v>
      </c>
      <c r="P8" s="66" t="s">
        <v>53</v>
      </c>
    </row>
    <row r="9" spans="1:16" x14ac:dyDescent="0.25">
      <c r="A9" s="59">
        <v>41058</v>
      </c>
      <c r="B9" s="13">
        <v>0.11269675925925926</v>
      </c>
      <c r="C9" s="33">
        <f>B9+A9</f>
        <v>41058.112696759257</v>
      </c>
      <c r="D9" s="33">
        <f t="shared" si="0"/>
        <v>41058.083333333336</v>
      </c>
      <c r="E9" s="37">
        <f t="shared" si="1"/>
        <v>2</v>
      </c>
      <c r="F9" s="33">
        <f t="shared" si="2"/>
        <v>41058.125</v>
      </c>
      <c r="G9" s="66" t="s">
        <v>16</v>
      </c>
      <c r="H9" s="66">
        <f t="shared" si="3"/>
        <v>1</v>
      </c>
      <c r="I9" s="35">
        <v>7.31</v>
      </c>
      <c r="J9" s="66">
        <v>62.8</v>
      </c>
      <c r="K9" s="66">
        <v>1</v>
      </c>
      <c r="L9" s="66">
        <v>2</v>
      </c>
      <c r="M9" s="66">
        <f>VLOOKUP(L9,'Stratification Schemes'!$J$2:$L$3,2,TRUE)</f>
        <v>9.59</v>
      </c>
      <c r="N9" s="66">
        <f>VLOOKUP(L9,'Stratification Schemes'!$J$2:$L$3,3,TRUE)</f>
        <v>10.42</v>
      </c>
      <c r="O9" s="66">
        <f t="shared" si="4"/>
        <v>2</v>
      </c>
      <c r="P9" s="66" t="s">
        <v>53</v>
      </c>
    </row>
    <row r="10" spans="1:16" x14ac:dyDescent="0.25">
      <c r="A10" s="14">
        <v>41059</v>
      </c>
      <c r="B10" s="13">
        <v>3.243055555555556E-2</v>
      </c>
      <c r="C10" s="33">
        <f t="shared" ref="C10:C15" si="5">A10+B10</f>
        <v>41059.032430555555</v>
      </c>
      <c r="D10" s="33">
        <f t="shared" si="0"/>
        <v>41059</v>
      </c>
      <c r="E10" s="37">
        <f t="shared" si="1"/>
        <v>0</v>
      </c>
      <c r="F10" s="33">
        <f t="shared" si="2"/>
        <v>41059</v>
      </c>
      <c r="G10" s="66" t="s">
        <v>16</v>
      </c>
      <c r="H10" s="66">
        <f t="shared" si="3"/>
        <v>1</v>
      </c>
      <c r="I10" s="66">
        <v>14.49</v>
      </c>
      <c r="J10" s="66">
        <v>93.1</v>
      </c>
      <c r="K10" s="66">
        <v>2</v>
      </c>
      <c r="L10" s="66">
        <v>2</v>
      </c>
      <c r="M10" s="66">
        <f>VLOOKUP(L10,'Stratification Schemes'!$J$2:$L$3,2,TRUE)</f>
        <v>9.59</v>
      </c>
      <c r="N10" s="66">
        <f>VLOOKUP(L10,'Stratification Schemes'!$J$2:$L$3,3,TRUE)</f>
        <v>10.42</v>
      </c>
      <c r="O10" s="66">
        <f t="shared" si="4"/>
        <v>2</v>
      </c>
      <c r="P10" s="66" t="s">
        <v>53</v>
      </c>
    </row>
    <row r="11" spans="1:16" x14ac:dyDescent="0.25">
      <c r="A11" s="14">
        <v>41059</v>
      </c>
      <c r="B11" s="13">
        <v>0.11983796296296297</v>
      </c>
      <c r="C11" s="33">
        <f t="shared" si="5"/>
        <v>41059.119837962964</v>
      </c>
      <c r="D11" s="33">
        <f t="shared" si="0"/>
        <v>41059.083333333336</v>
      </c>
      <c r="E11" s="37">
        <f t="shared" si="1"/>
        <v>2</v>
      </c>
      <c r="F11" s="33">
        <f t="shared" si="2"/>
        <v>41059.125</v>
      </c>
      <c r="G11" s="66" t="s">
        <v>16</v>
      </c>
      <c r="H11" s="66">
        <f t="shared" si="3"/>
        <v>1</v>
      </c>
      <c r="I11" s="66">
        <v>15.22</v>
      </c>
      <c r="J11" s="66">
        <v>80.400000000000006</v>
      </c>
      <c r="K11" s="66">
        <v>2</v>
      </c>
      <c r="L11" s="66">
        <v>2</v>
      </c>
      <c r="M11" s="66">
        <f>VLOOKUP(L11,'Stratification Schemes'!$J$2:$L$3,2,TRUE)</f>
        <v>9.59</v>
      </c>
      <c r="N11" s="66">
        <f>VLOOKUP(L11,'Stratification Schemes'!$J$2:$L$3,3,TRUE)</f>
        <v>10.42</v>
      </c>
      <c r="O11" s="66">
        <f t="shared" si="4"/>
        <v>2</v>
      </c>
      <c r="P11" s="66" t="s">
        <v>53</v>
      </c>
    </row>
    <row r="12" spans="1:16" x14ac:dyDescent="0.25">
      <c r="A12" s="14">
        <v>41059</v>
      </c>
      <c r="B12" s="13">
        <v>0.139375</v>
      </c>
      <c r="C12" s="33">
        <f t="shared" si="5"/>
        <v>41059.139374999999</v>
      </c>
      <c r="D12" s="33">
        <f t="shared" si="0"/>
        <v>41059.125</v>
      </c>
      <c r="E12" s="37">
        <f t="shared" si="1"/>
        <v>3</v>
      </c>
      <c r="F12" s="33">
        <f t="shared" si="2"/>
        <v>41059.125</v>
      </c>
      <c r="G12" s="66" t="s">
        <v>16</v>
      </c>
      <c r="H12" s="66">
        <f t="shared" si="3"/>
        <v>1</v>
      </c>
      <c r="I12" s="66">
        <v>14.42</v>
      </c>
      <c r="J12" s="66">
        <v>91.5</v>
      </c>
      <c r="K12" s="66">
        <v>2</v>
      </c>
      <c r="L12" s="66">
        <v>2</v>
      </c>
      <c r="M12" s="66">
        <f>VLOOKUP(L12,'Stratification Schemes'!$J$2:$L$3,2,TRUE)</f>
        <v>9.59</v>
      </c>
      <c r="N12" s="66">
        <f>VLOOKUP(L12,'Stratification Schemes'!$J$2:$L$3,3,TRUE)</f>
        <v>10.42</v>
      </c>
      <c r="O12" s="66">
        <f t="shared" si="4"/>
        <v>2</v>
      </c>
      <c r="P12" s="66" t="s">
        <v>53</v>
      </c>
    </row>
    <row r="13" spans="1:16" x14ac:dyDescent="0.25">
      <c r="A13" s="14">
        <v>41061</v>
      </c>
      <c r="B13" s="13">
        <v>0.14335648148148147</v>
      </c>
      <c r="C13" s="33">
        <f t="shared" si="5"/>
        <v>41061.14335648148</v>
      </c>
      <c r="D13" s="33">
        <f t="shared" si="0"/>
        <v>41061.125</v>
      </c>
      <c r="E13" s="37">
        <f t="shared" si="1"/>
        <v>3</v>
      </c>
      <c r="F13" s="33">
        <f t="shared" si="2"/>
        <v>41061.125</v>
      </c>
      <c r="G13" s="66" t="s">
        <v>16</v>
      </c>
      <c r="H13" s="66">
        <f t="shared" si="3"/>
        <v>1</v>
      </c>
      <c r="I13" s="66">
        <v>11.18</v>
      </c>
      <c r="J13" s="66">
        <v>102.2</v>
      </c>
      <c r="K13" s="66">
        <v>2</v>
      </c>
      <c r="L13" s="66">
        <v>2</v>
      </c>
      <c r="M13" s="66">
        <f>VLOOKUP(L13,'Stratification Schemes'!$J$2:$L$3,2,TRUE)</f>
        <v>9.59</v>
      </c>
      <c r="N13" s="66">
        <f>VLOOKUP(L13,'Stratification Schemes'!$J$2:$L$3,3,TRUE)</f>
        <v>10.42</v>
      </c>
      <c r="O13" s="66">
        <f t="shared" si="4"/>
        <v>2</v>
      </c>
      <c r="P13" s="66" t="s">
        <v>53</v>
      </c>
    </row>
    <row r="14" spans="1:16" x14ac:dyDescent="0.25">
      <c r="A14" s="14">
        <v>41062</v>
      </c>
      <c r="B14" s="13">
        <v>8.2442129629629629E-2</v>
      </c>
      <c r="C14" s="33">
        <f t="shared" si="5"/>
        <v>41062.082442129627</v>
      </c>
      <c r="D14" s="33">
        <f t="shared" si="0"/>
        <v>41062.041666666664</v>
      </c>
      <c r="E14" s="37">
        <f t="shared" si="1"/>
        <v>1</v>
      </c>
      <c r="F14" s="33">
        <f t="shared" si="2"/>
        <v>41062.125</v>
      </c>
      <c r="G14" s="66" t="s">
        <v>16</v>
      </c>
      <c r="H14" s="66">
        <f t="shared" si="3"/>
        <v>1</v>
      </c>
      <c r="I14" s="66">
        <v>12.84</v>
      </c>
      <c r="J14" s="66">
        <v>126.8</v>
      </c>
      <c r="K14" s="66">
        <v>2</v>
      </c>
      <c r="L14" s="66">
        <v>2</v>
      </c>
      <c r="M14" s="66">
        <f>VLOOKUP(L14,'Stratification Schemes'!$J$2:$L$3,2,TRUE)</f>
        <v>9.59</v>
      </c>
      <c r="N14" s="66">
        <f>VLOOKUP(L14,'Stratification Schemes'!$J$2:$L$3,3,TRUE)</f>
        <v>10.42</v>
      </c>
      <c r="O14" s="66">
        <f t="shared" si="4"/>
        <v>2</v>
      </c>
      <c r="P14" s="66" t="s">
        <v>53</v>
      </c>
    </row>
    <row r="15" spans="1:16" x14ac:dyDescent="0.25">
      <c r="A15" s="14">
        <v>41062</v>
      </c>
      <c r="B15" s="13">
        <v>0.26086805555555553</v>
      </c>
      <c r="C15" s="33">
        <f t="shared" si="5"/>
        <v>41062.260868055557</v>
      </c>
      <c r="D15" s="33">
        <f t="shared" si="0"/>
        <v>41062.25</v>
      </c>
      <c r="E15" s="37">
        <f t="shared" si="1"/>
        <v>6</v>
      </c>
      <c r="F15" s="33">
        <f t="shared" si="2"/>
        <v>41062.25</v>
      </c>
      <c r="G15" s="66" t="s">
        <v>16</v>
      </c>
      <c r="H15" s="66">
        <f t="shared" si="3"/>
        <v>1</v>
      </c>
      <c r="I15" s="66">
        <v>10.3</v>
      </c>
      <c r="J15" s="66">
        <v>100.6</v>
      </c>
      <c r="K15" s="66">
        <v>2</v>
      </c>
      <c r="L15" s="66">
        <v>2</v>
      </c>
      <c r="M15" s="66">
        <f>VLOOKUP(L15,'Stratification Schemes'!$J$2:$L$3,2,TRUE)</f>
        <v>9.59</v>
      </c>
      <c r="N15" s="66">
        <f>VLOOKUP(L15,'Stratification Schemes'!$J$2:$L$3,3,TRUE)</f>
        <v>10.42</v>
      </c>
      <c r="O15" s="66">
        <f t="shared" si="4"/>
        <v>1</v>
      </c>
      <c r="P15" s="66" t="s">
        <v>53</v>
      </c>
    </row>
    <row r="16" spans="1:16" x14ac:dyDescent="0.25">
      <c r="A16" s="59">
        <v>41062</v>
      </c>
      <c r="B16" s="13">
        <v>0.98600694444444448</v>
      </c>
      <c r="C16" s="33">
        <f>B16+A16</f>
        <v>41062.986006944448</v>
      </c>
      <c r="D16" s="33">
        <f t="shared" si="0"/>
        <v>41062.958333333336</v>
      </c>
      <c r="E16" s="37">
        <f t="shared" si="1"/>
        <v>23</v>
      </c>
      <c r="F16" s="33">
        <f t="shared" si="2"/>
        <v>41063</v>
      </c>
      <c r="G16" s="66" t="s">
        <v>16</v>
      </c>
      <c r="H16" s="66">
        <f t="shared" si="3"/>
        <v>1</v>
      </c>
      <c r="I16" s="35">
        <v>4.3499999999999996</v>
      </c>
      <c r="J16" s="66">
        <v>38.1</v>
      </c>
      <c r="K16" s="66">
        <v>1</v>
      </c>
      <c r="L16" s="66">
        <v>2</v>
      </c>
      <c r="M16" s="66">
        <f>VLOOKUP(L16,'Stratification Schemes'!$J$2:$L$3,2,TRUE)</f>
        <v>9.59</v>
      </c>
      <c r="N16" s="66">
        <f>VLOOKUP(L16,'Stratification Schemes'!$J$2:$L$3,3,TRUE)</f>
        <v>10.42</v>
      </c>
      <c r="O16" s="66">
        <f t="shared" si="4"/>
        <v>2</v>
      </c>
      <c r="P16" s="66" t="s">
        <v>53</v>
      </c>
    </row>
    <row r="17" spans="1:16" x14ac:dyDescent="0.25">
      <c r="A17" s="14">
        <v>41063</v>
      </c>
      <c r="B17" s="13">
        <v>6.0729166666666667E-2</v>
      </c>
      <c r="C17" s="33">
        <f t="shared" ref="C17:C23" si="6">A17+B17</f>
        <v>41063.060729166667</v>
      </c>
      <c r="D17" s="33">
        <f t="shared" si="0"/>
        <v>41063.041666666664</v>
      </c>
      <c r="E17" s="37">
        <f t="shared" si="1"/>
        <v>1</v>
      </c>
      <c r="F17" s="33">
        <f t="shared" si="2"/>
        <v>41063</v>
      </c>
      <c r="G17" s="66" t="s">
        <v>16</v>
      </c>
      <c r="H17" s="66">
        <f t="shared" si="3"/>
        <v>1</v>
      </c>
      <c r="I17" s="66">
        <v>15.38</v>
      </c>
      <c r="J17" s="66">
        <v>123.9</v>
      </c>
      <c r="K17" s="66">
        <v>2</v>
      </c>
      <c r="L17" s="66">
        <v>2</v>
      </c>
      <c r="M17" s="66">
        <f>VLOOKUP(L17,'Stratification Schemes'!$J$2:$L$3,2,TRUE)</f>
        <v>9.59</v>
      </c>
      <c r="N17" s="66">
        <f>VLOOKUP(L17,'Stratification Schemes'!$J$2:$L$3,3,TRUE)</f>
        <v>10.42</v>
      </c>
      <c r="O17" s="66">
        <f t="shared" si="4"/>
        <v>2</v>
      </c>
      <c r="P17" s="66" t="s">
        <v>53</v>
      </c>
    </row>
    <row r="18" spans="1:16" x14ac:dyDescent="0.25">
      <c r="A18" s="14">
        <v>41063</v>
      </c>
      <c r="B18" s="13">
        <v>7.8599537037037037E-2</v>
      </c>
      <c r="C18" s="33">
        <f t="shared" si="6"/>
        <v>41063.078599537039</v>
      </c>
      <c r="D18" s="33">
        <f t="shared" si="0"/>
        <v>41063.041666666664</v>
      </c>
      <c r="E18" s="37">
        <f t="shared" si="1"/>
        <v>1</v>
      </c>
      <c r="F18" s="33">
        <f t="shared" si="2"/>
        <v>41063.125</v>
      </c>
      <c r="G18" s="66" t="s">
        <v>16</v>
      </c>
      <c r="H18" s="66">
        <f t="shared" si="3"/>
        <v>1</v>
      </c>
      <c r="I18" s="66">
        <v>13.03</v>
      </c>
      <c r="J18" s="66">
        <v>127.8</v>
      </c>
      <c r="K18" s="66">
        <v>2</v>
      </c>
      <c r="L18" s="66">
        <v>2</v>
      </c>
      <c r="M18" s="66">
        <f>VLOOKUP(L18,'Stratification Schemes'!$J$2:$L$3,2,TRUE)</f>
        <v>9.59</v>
      </c>
      <c r="N18" s="66">
        <f>VLOOKUP(L18,'Stratification Schemes'!$J$2:$L$3,3,TRUE)</f>
        <v>10.42</v>
      </c>
      <c r="O18" s="66">
        <f t="shared" si="4"/>
        <v>2</v>
      </c>
      <c r="P18" s="66" t="s">
        <v>53</v>
      </c>
    </row>
    <row r="19" spans="1:16" x14ac:dyDescent="0.25">
      <c r="A19" s="14">
        <v>41063</v>
      </c>
      <c r="B19" s="13">
        <v>0.16376157407407407</v>
      </c>
      <c r="C19" s="33">
        <f t="shared" si="6"/>
        <v>41063.163761574076</v>
      </c>
      <c r="D19" s="33">
        <f t="shared" si="0"/>
        <v>41063.125</v>
      </c>
      <c r="E19" s="37">
        <f t="shared" si="1"/>
        <v>3</v>
      </c>
      <c r="F19" s="33">
        <f t="shared" si="2"/>
        <v>41063.125</v>
      </c>
      <c r="G19" s="66" t="s">
        <v>16</v>
      </c>
      <c r="H19" s="66">
        <f t="shared" si="3"/>
        <v>1</v>
      </c>
      <c r="I19" s="66">
        <v>12.69</v>
      </c>
      <c r="J19" s="66">
        <v>109.2</v>
      </c>
      <c r="K19" s="66">
        <v>2</v>
      </c>
      <c r="L19" s="66">
        <v>2</v>
      </c>
      <c r="M19" s="66">
        <f>VLOOKUP(L19,'Stratification Schemes'!$J$2:$L$3,2,TRUE)</f>
        <v>9.59</v>
      </c>
      <c r="N19" s="66">
        <f>VLOOKUP(L19,'Stratification Schemes'!$J$2:$L$3,3,TRUE)</f>
        <v>10.42</v>
      </c>
      <c r="O19" s="66">
        <f t="shared" si="4"/>
        <v>2</v>
      </c>
      <c r="P19" s="66" t="s">
        <v>53</v>
      </c>
    </row>
    <row r="20" spans="1:16" x14ac:dyDescent="0.25">
      <c r="A20" s="14">
        <v>41063</v>
      </c>
      <c r="B20" s="13">
        <v>0.62427083333333333</v>
      </c>
      <c r="C20" s="33">
        <f t="shared" si="6"/>
        <v>41063.62427083333</v>
      </c>
      <c r="D20" s="33">
        <f t="shared" si="0"/>
        <v>41063.583333333336</v>
      </c>
      <c r="E20" s="37">
        <f t="shared" si="1"/>
        <v>14</v>
      </c>
      <c r="F20" s="33">
        <f t="shared" si="2"/>
        <v>41063.625</v>
      </c>
      <c r="G20" s="66" t="s">
        <v>16</v>
      </c>
      <c r="H20" s="66">
        <f t="shared" si="3"/>
        <v>1</v>
      </c>
      <c r="I20" s="66">
        <v>12.99</v>
      </c>
      <c r="J20" s="66">
        <v>116.5</v>
      </c>
      <c r="K20" s="66">
        <v>2</v>
      </c>
      <c r="L20" s="66">
        <v>2</v>
      </c>
      <c r="M20" s="66">
        <f>VLOOKUP(L20,'Stratification Schemes'!$J$2:$L$3,2,TRUE)</f>
        <v>9.59</v>
      </c>
      <c r="N20" s="66">
        <f>VLOOKUP(L20,'Stratification Schemes'!$J$2:$L$3,3,TRUE)</f>
        <v>10.42</v>
      </c>
      <c r="O20" s="66">
        <f t="shared" si="4"/>
        <v>2</v>
      </c>
      <c r="P20" s="66" t="s">
        <v>53</v>
      </c>
    </row>
    <row r="21" spans="1:16" x14ac:dyDescent="0.25">
      <c r="A21" s="14">
        <v>41063</v>
      </c>
      <c r="B21" s="13">
        <v>0.64538194444444441</v>
      </c>
      <c r="C21" s="33">
        <f t="shared" si="6"/>
        <v>41063.645381944443</v>
      </c>
      <c r="D21" s="33">
        <f t="shared" si="0"/>
        <v>41063.625</v>
      </c>
      <c r="E21" s="37">
        <f t="shared" si="1"/>
        <v>15</v>
      </c>
      <c r="F21" s="33">
        <f t="shared" si="2"/>
        <v>41063.625</v>
      </c>
      <c r="G21" s="66" t="s">
        <v>16</v>
      </c>
      <c r="H21" s="66">
        <f t="shared" si="3"/>
        <v>1</v>
      </c>
      <c r="I21" s="66">
        <v>12.18</v>
      </c>
      <c r="J21" s="66">
        <v>117.3</v>
      </c>
      <c r="K21" s="66">
        <v>2</v>
      </c>
      <c r="L21" s="66">
        <v>2</v>
      </c>
      <c r="M21" s="66">
        <f>VLOOKUP(L21,'Stratification Schemes'!$J$2:$L$3,2,TRUE)</f>
        <v>9.59</v>
      </c>
      <c r="N21" s="66">
        <f>VLOOKUP(L21,'Stratification Schemes'!$J$2:$L$3,3,TRUE)</f>
        <v>10.42</v>
      </c>
      <c r="O21" s="66">
        <f t="shared" si="4"/>
        <v>2</v>
      </c>
      <c r="P21" s="66" t="s">
        <v>53</v>
      </c>
    </row>
    <row r="22" spans="1:16" x14ac:dyDescent="0.25">
      <c r="A22" s="14">
        <v>41063</v>
      </c>
      <c r="B22" s="13">
        <v>0.70222222222222219</v>
      </c>
      <c r="C22" s="33">
        <f t="shared" si="6"/>
        <v>41063.702222222222</v>
      </c>
      <c r="D22" s="33">
        <f t="shared" si="0"/>
        <v>41063.666666666664</v>
      </c>
      <c r="E22" s="37">
        <f t="shared" si="1"/>
        <v>16</v>
      </c>
      <c r="F22" s="33">
        <f t="shared" si="2"/>
        <v>41063.75</v>
      </c>
      <c r="G22" s="66" t="s">
        <v>16</v>
      </c>
      <c r="H22" s="66">
        <f t="shared" si="3"/>
        <v>1</v>
      </c>
      <c r="I22" s="66">
        <v>10.220000000000001</v>
      </c>
      <c r="J22" s="66">
        <v>102.9</v>
      </c>
      <c r="K22" s="66">
        <v>2</v>
      </c>
      <c r="L22" s="66">
        <v>2</v>
      </c>
      <c r="M22" s="66">
        <f>VLOOKUP(L22,'Stratification Schemes'!$J$2:$L$3,2,TRUE)</f>
        <v>9.59</v>
      </c>
      <c r="N22" s="66">
        <f>VLOOKUP(L22,'Stratification Schemes'!$J$2:$L$3,3,TRUE)</f>
        <v>10.42</v>
      </c>
      <c r="O22" s="66">
        <f t="shared" si="4"/>
        <v>1</v>
      </c>
      <c r="P22" s="66" t="s">
        <v>53</v>
      </c>
    </row>
    <row r="23" spans="1:16" x14ac:dyDescent="0.25">
      <c r="A23" s="14">
        <v>41064</v>
      </c>
      <c r="B23" s="13">
        <v>0.12415509259259259</v>
      </c>
      <c r="C23" s="33">
        <f t="shared" si="6"/>
        <v>41064.124155092592</v>
      </c>
      <c r="D23" s="33">
        <f t="shared" si="0"/>
        <v>41064.083333333336</v>
      </c>
      <c r="E23" s="37">
        <f t="shared" si="1"/>
        <v>2</v>
      </c>
      <c r="F23" s="33">
        <f t="shared" si="2"/>
        <v>41064.125</v>
      </c>
      <c r="G23" s="66" t="s">
        <v>16</v>
      </c>
      <c r="H23" s="66">
        <f t="shared" si="3"/>
        <v>1</v>
      </c>
      <c r="I23" s="66">
        <v>11.25</v>
      </c>
      <c r="J23" s="66">
        <v>128.30000000000001</v>
      </c>
      <c r="K23" s="66">
        <v>2</v>
      </c>
      <c r="L23" s="66">
        <v>2</v>
      </c>
      <c r="M23" s="66">
        <f>VLOOKUP(L23,'Stratification Schemes'!$J$2:$L$3,2,TRUE)</f>
        <v>9.59</v>
      </c>
      <c r="N23" s="66">
        <f>VLOOKUP(L23,'Stratification Schemes'!$J$2:$L$3,3,TRUE)</f>
        <v>10.42</v>
      </c>
      <c r="O23" s="66">
        <f t="shared" si="4"/>
        <v>2</v>
      </c>
      <c r="P23" s="66" t="s">
        <v>53</v>
      </c>
    </row>
    <row r="24" spans="1:16" x14ac:dyDescent="0.25">
      <c r="A24" s="59">
        <v>41064</v>
      </c>
      <c r="B24" s="13">
        <v>0.13251157407407407</v>
      </c>
      <c r="C24" s="33">
        <f>B24+A24</f>
        <v>41064.132511574076</v>
      </c>
      <c r="D24" s="33">
        <f t="shared" si="0"/>
        <v>41064.125</v>
      </c>
      <c r="E24" s="37">
        <f t="shared" si="1"/>
        <v>3</v>
      </c>
      <c r="F24" s="33">
        <f t="shared" si="2"/>
        <v>41064.125</v>
      </c>
      <c r="G24" s="66" t="s">
        <v>16</v>
      </c>
      <c r="H24" s="66">
        <f t="shared" si="3"/>
        <v>1</v>
      </c>
      <c r="I24" s="35">
        <v>5.77</v>
      </c>
      <c r="J24" s="66">
        <v>79.400000000000006</v>
      </c>
      <c r="K24" s="66">
        <v>1</v>
      </c>
      <c r="L24" s="66">
        <v>2</v>
      </c>
      <c r="M24" s="66">
        <f>VLOOKUP(L24,'Stratification Schemes'!$J$2:$L$3,2,TRUE)</f>
        <v>9.59</v>
      </c>
      <c r="N24" s="66">
        <f>VLOOKUP(L24,'Stratification Schemes'!$J$2:$L$3,3,TRUE)</f>
        <v>10.42</v>
      </c>
      <c r="O24" s="66">
        <f t="shared" si="4"/>
        <v>2</v>
      </c>
      <c r="P24" s="66" t="s">
        <v>53</v>
      </c>
    </row>
    <row r="25" spans="1:16" x14ac:dyDescent="0.25">
      <c r="A25" s="14">
        <v>41064</v>
      </c>
      <c r="B25" s="13">
        <v>0.46879629629629632</v>
      </c>
      <c r="C25" s="33">
        <f>A25+B25</f>
        <v>41064.4687962963</v>
      </c>
      <c r="D25" s="33">
        <f t="shared" si="0"/>
        <v>41064.458333333336</v>
      </c>
      <c r="E25" s="37">
        <f t="shared" si="1"/>
        <v>11</v>
      </c>
      <c r="F25" s="33">
        <f t="shared" si="2"/>
        <v>41064.5</v>
      </c>
      <c r="G25" s="66" t="s">
        <v>16</v>
      </c>
      <c r="H25" s="66">
        <f t="shared" si="3"/>
        <v>1</v>
      </c>
      <c r="I25" s="66">
        <v>10.79</v>
      </c>
      <c r="J25" s="66">
        <v>120.5</v>
      </c>
      <c r="K25" s="66">
        <v>2</v>
      </c>
      <c r="L25" s="66">
        <v>2</v>
      </c>
      <c r="M25" s="66">
        <f>VLOOKUP(L25,'Stratification Schemes'!$J$2:$L$3,2,TRUE)</f>
        <v>9.59</v>
      </c>
      <c r="N25" s="66">
        <f>VLOOKUP(L25,'Stratification Schemes'!$J$2:$L$3,3,TRUE)</f>
        <v>10.42</v>
      </c>
      <c r="O25" s="66">
        <f t="shared" si="4"/>
        <v>2</v>
      </c>
      <c r="P25" s="66" t="s">
        <v>53</v>
      </c>
    </row>
    <row r="26" spans="1:16" x14ac:dyDescent="0.25">
      <c r="A26" s="14">
        <v>41065</v>
      </c>
      <c r="B26" s="13">
        <v>6.1678240740740742E-2</v>
      </c>
      <c r="C26" s="33">
        <f>A26+B26</f>
        <v>41065.061678240738</v>
      </c>
      <c r="D26" s="33">
        <f t="shared" si="0"/>
        <v>41065.041666666664</v>
      </c>
      <c r="E26" s="37">
        <f t="shared" si="1"/>
        <v>1</v>
      </c>
      <c r="F26" s="33">
        <f t="shared" si="2"/>
        <v>41065</v>
      </c>
      <c r="G26" s="66" t="s">
        <v>16</v>
      </c>
      <c r="H26" s="66">
        <f t="shared" si="3"/>
        <v>1</v>
      </c>
      <c r="I26" s="66">
        <v>10.33</v>
      </c>
      <c r="J26" s="66">
        <v>86.2</v>
      </c>
      <c r="K26" s="66">
        <v>2</v>
      </c>
      <c r="L26" s="66">
        <v>2</v>
      </c>
      <c r="M26" s="66">
        <f>VLOOKUP(L26,'Stratification Schemes'!$J$2:$L$3,2,TRUE)</f>
        <v>9.59</v>
      </c>
      <c r="N26" s="66">
        <f>VLOOKUP(L26,'Stratification Schemes'!$J$2:$L$3,3,TRUE)</f>
        <v>10.42</v>
      </c>
      <c r="O26" s="66">
        <f t="shared" si="4"/>
        <v>1</v>
      </c>
      <c r="P26" s="66" t="s">
        <v>53</v>
      </c>
    </row>
    <row r="27" spans="1:16" x14ac:dyDescent="0.25">
      <c r="A27" s="59">
        <v>41065</v>
      </c>
      <c r="B27" s="13">
        <v>0.4883912037037037</v>
      </c>
      <c r="C27" s="33">
        <f>B27+A27</f>
        <v>41065.488391203704</v>
      </c>
      <c r="D27" s="33">
        <f t="shared" si="0"/>
        <v>41065.458333333336</v>
      </c>
      <c r="E27" s="37">
        <f t="shared" si="1"/>
        <v>11</v>
      </c>
      <c r="F27" s="33">
        <f t="shared" si="2"/>
        <v>41065.5</v>
      </c>
      <c r="G27" s="66" t="s">
        <v>16</v>
      </c>
      <c r="H27" s="66">
        <f t="shared" si="3"/>
        <v>1</v>
      </c>
      <c r="I27" s="35">
        <v>9.4700000000000006</v>
      </c>
      <c r="J27" s="66">
        <v>87.6</v>
      </c>
      <c r="K27" s="66">
        <v>1</v>
      </c>
      <c r="L27" s="66">
        <v>2</v>
      </c>
      <c r="M27" s="66">
        <f>VLOOKUP(L27,'Stratification Schemes'!$J$2:$L$3,2,TRUE)</f>
        <v>9.59</v>
      </c>
      <c r="N27" s="66">
        <f>VLOOKUP(L27,'Stratification Schemes'!$J$2:$L$3,3,TRUE)</f>
        <v>10.42</v>
      </c>
      <c r="O27" s="66">
        <f t="shared" si="4"/>
        <v>2</v>
      </c>
      <c r="P27" s="66" t="s">
        <v>53</v>
      </c>
    </row>
    <row r="28" spans="1:16" x14ac:dyDescent="0.25">
      <c r="A28" s="14">
        <v>41065</v>
      </c>
      <c r="B28" s="13">
        <v>0.5621180555555555</v>
      </c>
      <c r="C28" s="33">
        <f>A28+B28</f>
        <v>41065.562118055554</v>
      </c>
      <c r="D28" s="33">
        <f t="shared" si="0"/>
        <v>41065.541666666664</v>
      </c>
      <c r="E28" s="37">
        <f t="shared" si="1"/>
        <v>13</v>
      </c>
      <c r="F28" s="33">
        <f t="shared" si="2"/>
        <v>41065.5</v>
      </c>
      <c r="G28" s="66" t="s">
        <v>16</v>
      </c>
      <c r="H28" s="66">
        <f t="shared" si="3"/>
        <v>1</v>
      </c>
      <c r="I28" s="66">
        <v>13.03</v>
      </c>
      <c r="J28" s="66">
        <v>115.2</v>
      </c>
      <c r="K28" s="66">
        <v>2</v>
      </c>
      <c r="L28" s="66">
        <v>2</v>
      </c>
      <c r="M28" s="66">
        <f>VLOOKUP(L28,'Stratification Schemes'!$J$2:$L$3,2,TRUE)</f>
        <v>9.59</v>
      </c>
      <c r="N28" s="66">
        <f>VLOOKUP(L28,'Stratification Schemes'!$J$2:$L$3,3,TRUE)</f>
        <v>10.42</v>
      </c>
      <c r="O28" s="66">
        <f t="shared" si="4"/>
        <v>2</v>
      </c>
      <c r="P28" s="66" t="s">
        <v>53</v>
      </c>
    </row>
    <row r="29" spans="1:16" x14ac:dyDescent="0.25">
      <c r="A29" s="14">
        <v>41065</v>
      </c>
      <c r="B29" s="13">
        <v>0.74651620370370375</v>
      </c>
      <c r="C29" s="33">
        <f>A29+B29</f>
        <v>41065.746516203704</v>
      </c>
      <c r="D29" s="33">
        <f t="shared" si="0"/>
        <v>41065.708333333336</v>
      </c>
      <c r="E29" s="37">
        <f t="shared" si="1"/>
        <v>17</v>
      </c>
      <c r="F29" s="33">
        <f t="shared" si="2"/>
        <v>41065.75</v>
      </c>
      <c r="G29" s="66" t="s">
        <v>16</v>
      </c>
      <c r="H29" s="66">
        <f t="shared" si="3"/>
        <v>1</v>
      </c>
      <c r="I29" s="66">
        <v>14.74</v>
      </c>
      <c r="J29" s="66">
        <v>105.7</v>
      </c>
      <c r="K29" s="66">
        <v>2</v>
      </c>
      <c r="L29" s="66">
        <v>2</v>
      </c>
      <c r="M29" s="66">
        <f>VLOOKUP(L29,'Stratification Schemes'!$J$2:$L$3,2,TRUE)</f>
        <v>9.59</v>
      </c>
      <c r="N29" s="66">
        <f>VLOOKUP(L29,'Stratification Schemes'!$J$2:$L$3,3,TRUE)</f>
        <v>10.42</v>
      </c>
      <c r="O29" s="66">
        <f t="shared" si="4"/>
        <v>2</v>
      </c>
      <c r="P29" s="66" t="s">
        <v>53</v>
      </c>
    </row>
    <row r="30" spans="1:16" x14ac:dyDescent="0.25">
      <c r="A30" s="14">
        <v>41065</v>
      </c>
      <c r="B30" s="13">
        <v>0.76194444444444442</v>
      </c>
      <c r="C30" s="33">
        <f>A30+B30</f>
        <v>41065.761944444443</v>
      </c>
      <c r="D30" s="33">
        <f t="shared" si="0"/>
        <v>41065.75</v>
      </c>
      <c r="E30" s="37">
        <f t="shared" si="1"/>
        <v>18</v>
      </c>
      <c r="F30" s="33">
        <f t="shared" si="2"/>
        <v>41065.75</v>
      </c>
      <c r="G30" s="66" t="s">
        <v>16</v>
      </c>
      <c r="H30" s="66">
        <f t="shared" si="3"/>
        <v>1</v>
      </c>
      <c r="I30" s="66">
        <v>12.58</v>
      </c>
      <c r="J30" s="66">
        <v>107.9</v>
      </c>
      <c r="K30" s="66">
        <v>2</v>
      </c>
      <c r="L30" s="66">
        <v>2</v>
      </c>
      <c r="M30" s="66">
        <f>VLOOKUP(L30,'Stratification Schemes'!$J$2:$L$3,2,TRUE)</f>
        <v>9.59</v>
      </c>
      <c r="N30" s="66">
        <f>VLOOKUP(L30,'Stratification Schemes'!$J$2:$L$3,3,TRUE)</f>
        <v>10.42</v>
      </c>
      <c r="O30" s="66">
        <f t="shared" si="4"/>
        <v>2</v>
      </c>
      <c r="P30" s="66" t="s">
        <v>53</v>
      </c>
    </row>
    <row r="31" spans="1:16" x14ac:dyDescent="0.25">
      <c r="A31" s="59">
        <v>41066</v>
      </c>
      <c r="B31" s="13">
        <v>1.712962962962963E-3</v>
      </c>
      <c r="C31" s="33">
        <f>B31+A31</f>
        <v>41066.001712962963</v>
      </c>
      <c r="D31" s="33">
        <f t="shared" si="0"/>
        <v>41066</v>
      </c>
      <c r="E31" s="37">
        <f t="shared" si="1"/>
        <v>0</v>
      </c>
      <c r="F31" s="33">
        <f t="shared" si="2"/>
        <v>41066</v>
      </c>
      <c r="G31" s="66" t="s">
        <v>16</v>
      </c>
      <c r="H31" s="66">
        <f t="shared" si="3"/>
        <v>1</v>
      </c>
      <c r="I31" s="35">
        <v>3.07</v>
      </c>
      <c r="J31" s="66">
        <v>42.3</v>
      </c>
      <c r="K31" s="66">
        <v>1</v>
      </c>
      <c r="L31" s="66">
        <v>2</v>
      </c>
      <c r="M31" s="66">
        <f>VLOOKUP(L31,'Stratification Schemes'!$J$2:$L$3,2,TRUE)</f>
        <v>9.59</v>
      </c>
      <c r="N31" s="66">
        <f>VLOOKUP(L31,'Stratification Schemes'!$J$2:$L$3,3,TRUE)</f>
        <v>10.42</v>
      </c>
      <c r="O31" s="66">
        <f t="shared" si="4"/>
        <v>2</v>
      </c>
      <c r="P31" s="66" t="s">
        <v>53</v>
      </c>
    </row>
    <row r="32" spans="1:16" x14ac:dyDescent="0.25">
      <c r="A32" s="59">
        <v>41066</v>
      </c>
      <c r="B32" s="13">
        <v>4.8900462962962965E-2</v>
      </c>
      <c r="C32" s="33">
        <f>B32+A32</f>
        <v>41066.048900462964</v>
      </c>
      <c r="D32" s="33">
        <f t="shared" si="0"/>
        <v>41066.041666666664</v>
      </c>
      <c r="E32" s="37">
        <f t="shared" si="1"/>
        <v>1</v>
      </c>
      <c r="F32" s="33">
        <f t="shared" si="2"/>
        <v>41066</v>
      </c>
      <c r="G32" s="66" t="s">
        <v>16</v>
      </c>
      <c r="H32" s="66">
        <f t="shared" si="3"/>
        <v>1</v>
      </c>
      <c r="I32" s="35">
        <v>5.9</v>
      </c>
      <c r="J32" s="66">
        <v>49.1</v>
      </c>
      <c r="K32" s="66">
        <v>1</v>
      </c>
      <c r="L32" s="66">
        <v>2</v>
      </c>
      <c r="M32" s="66">
        <f>VLOOKUP(L32,'Stratification Schemes'!$J$2:$L$3,2,TRUE)</f>
        <v>9.59</v>
      </c>
      <c r="N32" s="66">
        <f>VLOOKUP(L32,'Stratification Schemes'!$J$2:$L$3,3,TRUE)</f>
        <v>10.42</v>
      </c>
      <c r="O32" s="66">
        <f t="shared" si="4"/>
        <v>2</v>
      </c>
      <c r="P32" s="66" t="s">
        <v>53</v>
      </c>
    </row>
    <row r="33" spans="1:16" x14ac:dyDescent="0.25">
      <c r="A33" s="59">
        <v>41066</v>
      </c>
      <c r="B33" s="13">
        <v>4.9155092592592597E-2</v>
      </c>
      <c r="C33" s="33">
        <f>B33+A33</f>
        <v>41066.049155092594</v>
      </c>
      <c r="D33" s="33">
        <f t="shared" si="0"/>
        <v>41066.041666666664</v>
      </c>
      <c r="E33" s="37">
        <f t="shared" si="1"/>
        <v>1</v>
      </c>
      <c r="F33" s="33">
        <f t="shared" si="2"/>
        <v>41066</v>
      </c>
      <c r="G33" s="66" t="s">
        <v>16</v>
      </c>
      <c r="H33" s="66">
        <f t="shared" si="3"/>
        <v>1</v>
      </c>
      <c r="I33" s="35">
        <v>5.47</v>
      </c>
      <c r="J33" s="66">
        <v>73.5</v>
      </c>
      <c r="K33" s="66">
        <v>1</v>
      </c>
      <c r="L33" s="66">
        <v>2</v>
      </c>
      <c r="M33" s="66">
        <f>VLOOKUP(L33,'Stratification Schemes'!$J$2:$L$3,2,TRUE)</f>
        <v>9.59</v>
      </c>
      <c r="N33" s="66">
        <f>VLOOKUP(L33,'Stratification Schemes'!$J$2:$L$3,3,TRUE)</f>
        <v>10.42</v>
      </c>
      <c r="O33" s="66">
        <f t="shared" si="4"/>
        <v>2</v>
      </c>
      <c r="P33" s="66" t="s">
        <v>53</v>
      </c>
    </row>
    <row r="34" spans="1:16" x14ac:dyDescent="0.25">
      <c r="A34" s="14">
        <v>41066</v>
      </c>
      <c r="B34" s="13">
        <v>5.4571759259259257E-2</v>
      </c>
      <c r="C34" s="33">
        <f>A34+B34</f>
        <v>41066.054571759261</v>
      </c>
      <c r="D34" s="33">
        <f t="shared" si="0"/>
        <v>41066.041666666664</v>
      </c>
      <c r="E34" s="37">
        <f t="shared" si="1"/>
        <v>1</v>
      </c>
      <c r="F34" s="33">
        <f t="shared" si="2"/>
        <v>41066</v>
      </c>
      <c r="G34" s="66" t="s">
        <v>16</v>
      </c>
      <c r="H34" s="66">
        <f t="shared" si="3"/>
        <v>1</v>
      </c>
      <c r="I34" s="66">
        <v>10.6</v>
      </c>
      <c r="J34" s="66">
        <v>72.5</v>
      </c>
      <c r="K34" s="66">
        <v>2</v>
      </c>
      <c r="L34" s="66">
        <v>2</v>
      </c>
      <c r="M34" s="66">
        <f>VLOOKUP(L34,'Stratification Schemes'!$J$2:$L$3,2,TRUE)</f>
        <v>9.59</v>
      </c>
      <c r="N34" s="66">
        <f>VLOOKUP(L34,'Stratification Schemes'!$J$2:$L$3,3,TRUE)</f>
        <v>10.42</v>
      </c>
      <c r="O34" s="66">
        <f t="shared" si="4"/>
        <v>2</v>
      </c>
      <c r="P34" s="66" t="s">
        <v>53</v>
      </c>
    </row>
    <row r="35" spans="1:16" x14ac:dyDescent="0.25">
      <c r="A35" s="59">
        <v>41066</v>
      </c>
      <c r="B35" s="13">
        <v>0.12768518518518518</v>
      </c>
      <c r="C35" s="33">
        <f>B35+A35</f>
        <v>41066.127685185187</v>
      </c>
      <c r="D35" s="33">
        <f t="shared" si="0"/>
        <v>41066.125</v>
      </c>
      <c r="E35" s="37">
        <f t="shared" si="1"/>
        <v>3</v>
      </c>
      <c r="F35" s="33">
        <f t="shared" si="2"/>
        <v>41066.125</v>
      </c>
      <c r="G35" s="66" t="s">
        <v>16</v>
      </c>
      <c r="H35" s="66">
        <f t="shared" si="3"/>
        <v>1</v>
      </c>
      <c r="I35" s="35">
        <v>3.53</v>
      </c>
      <c r="J35" s="66">
        <v>48.8</v>
      </c>
      <c r="K35" s="66">
        <v>1</v>
      </c>
      <c r="L35" s="66">
        <v>2</v>
      </c>
      <c r="M35" s="66">
        <f>VLOOKUP(L35,'Stratification Schemes'!$J$2:$L$3,2,TRUE)</f>
        <v>9.59</v>
      </c>
      <c r="N35" s="66">
        <f>VLOOKUP(L35,'Stratification Schemes'!$J$2:$L$3,3,TRUE)</f>
        <v>10.42</v>
      </c>
      <c r="O35" s="66">
        <f t="shared" si="4"/>
        <v>2</v>
      </c>
      <c r="P35" s="66" t="s">
        <v>53</v>
      </c>
    </row>
    <row r="36" spans="1:16" x14ac:dyDescent="0.25">
      <c r="A36" s="14">
        <v>41066</v>
      </c>
      <c r="B36" s="13">
        <v>0.13603009259259261</v>
      </c>
      <c r="C36" s="33">
        <f t="shared" ref="C36:C42" si="7">A36+B36</f>
        <v>41066.136030092595</v>
      </c>
      <c r="D36" s="33">
        <f t="shared" si="0"/>
        <v>41066.125</v>
      </c>
      <c r="E36" s="37">
        <f t="shared" si="1"/>
        <v>3</v>
      </c>
      <c r="F36" s="33">
        <f t="shared" si="2"/>
        <v>41066.125</v>
      </c>
      <c r="G36" s="66" t="s">
        <v>16</v>
      </c>
      <c r="H36" s="66">
        <f t="shared" si="3"/>
        <v>1</v>
      </c>
      <c r="I36" s="66">
        <v>13.81</v>
      </c>
      <c r="J36" s="66">
        <v>90.1</v>
      </c>
      <c r="K36" s="66">
        <v>2</v>
      </c>
      <c r="L36" s="66">
        <v>2</v>
      </c>
      <c r="M36" s="66">
        <f>VLOOKUP(L36,'Stratification Schemes'!$J$2:$L$3,2,TRUE)</f>
        <v>9.59</v>
      </c>
      <c r="N36" s="66">
        <f>VLOOKUP(L36,'Stratification Schemes'!$J$2:$L$3,3,TRUE)</f>
        <v>10.42</v>
      </c>
      <c r="O36" s="66">
        <f t="shared" si="4"/>
        <v>2</v>
      </c>
      <c r="P36" s="66" t="s">
        <v>53</v>
      </c>
    </row>
    <row r="37" spans="1:16" x14ac:dyDescent="0.25">
      <c r="A37" s="14">
        <v>41066</v>
      </c>
      <c r="B37" s="13">
        <v>0.32839120370370373</v>
      </c>
      <c r="C37" s="33">
        <f t="shared" si="7"/>
        <v>41066.3283912037</v>
      </c>
      <c r="D37" s="33">
        <f t="shared" si="0"/>
        <v>41066.291666666664</v>
      </c>
      <c r="E37" s="37">
        <f t="shared" si="1"/>
        <v>7</v>
      </c>
      <c r="F37" s="33">
        <f t="shared" si="2"/>
        <v>41066.375</v>
      </c>
      <c r="G37" s="66" t="s">
        <v>16</v>
      </c>
      <c r="H37" s="66">
        <f t="shared" si="3"/>
        <v>1</v>
      </c>
      <c r="I37" s="66">
        <v>11.45</v>
      </c>
      <c r="J37" s="66">
        <v>66.900000000000006</v>
      </c>
      <c r="K37" s="66">
        <v>2</v>
      </c>
      <c r="L37" s="66">
        <v>2</v>
      </c>
      <c r="M37" s="66">
        <f>VLOOKUP(L37,'Stratification Schemes'!$J$2:$L$3,2,TRUE)</f>
        <v>9.59</v>
      </c>
      <c r="N37" s="66">
        <f>VLOOKUP(L37,'Stratification Schemes'!$J$2:$L$3,3,TRUE)</f>
        <v>10.42</v>
      </c>
      <c r="O37" s="66">
        <f t="shared" si="4"/>
        <v>2</v>
      </c>
      <c r="P37" s="66" t="s">
        <v>53</v>
      </c>
    </row>
    <row r="38" spans="1:16" x14ac:dyDescent="0.25">
      <c r="A38" s="14">
        <v>41066</v>
      </c>
      <c r="B38" s="13">
        <v>0.35391203703703705</v>
      </c>
      <c r="C38" s="33">
        <f t="shared" si="7"/>
        <v>41066.353912037041</v>
      </c>
      <c r="D38" s="33">
        <f t="shared" si="0"/>
        <v>41066.333333333336</v>
      </c>
      <c r="E38" s="37">
        <f t="shared" si="1"/>
        <v>8</v>
      </c>
      <c r="F38" s="33">
        <f t="shared" si="2"/>
        <v>41066.375</v>
      </c>
      <c r="G38" s="66" t="s">
        <v>16</v>
      </c>
      <c r="H38" s="66">
        <f t="shared" si="3"/>
        <v>1</v>
      </c>
      <c r="I38" s="66">
        <v>9.82</v>
      </c>
      <c r="J38" s="66">
        <v>65.099999999999994</v>
      </c>
      <c r="K38" s="66">
        <v>2</v>
      </c>
      <c r="L38" s="66">
        <v>2</v>
      </c>
      <c r="M38" s="66">
        <f>VLOOKUP(L38,'Stratification Schemes'!$J$2:$L$3,2,TRUE)</f>
        <v>9.59</v>
      </c>
      <c r="N38" s="66">
        <f>VLOOKUP(L38,'Stratification Schemes'!$J$2:$L$3,3,TRUE)</f>
        <v>10.42</v>
      </c>
      <c r="O38" s="66">
        <f t="shared" si="4"/>
        <v>1</v>
      </c>
      <c r="P38" s="66" t="s">
        <v>53</v>
      </c>
    </row>
    <row r="39" spans="1:16" x14ac:dyDescent="0.25">
      <c r="A39" s="14">
        <v>41066</v>
      </c>
      <c r="B39" s="13">
        <v>0.42936342592592597</v>
      </c>
      <c r="C39" s="33">
        <f t="shared" si="7"/>
        <v>41066.429363425923</v>
      </c>
      <c r="D39" s="33">
        <f t="shared" si="0"/>
        <v>41066.416666666664</v>
      </c>
      <c r="E39" s="37">
        <f t="shared" si="1"/>
        <v>10</v>
      </c>
      <c r="F39" s="33">
        <f t="shared" si="2"/>
        <v>41066.375</v>
      </c>
      <c r="G39" s="66" t="s">
        <v>16</v>
      </c>
      <c r="H39" s="66">
        <f t="shared" si="3"/>
        <v>1</v>
      </c>
      <c r="I39" s="66">
        <v>14.63</v>
      </c>
      <c r="J39" s="66">
        <v>74.2</v>
      </c>
      <c r="K39" s="66">
        <v>2</v>
      </c>
      <c r="L39" s="66">
        <v>2</v>
      </c>
      <c r="M39" s="66">
        <f>VLOOKUP(L39,'Stratification Schemes'!$J$2:$L$3,2,TRUE)</f>
        <v>9.59</v>
      </c>
      <c r="N39" s="66">
        <f>VLOOKUP(L39,'Stratification Schemes'!$J$2:$L$3,3,TRUE)</f>
        <v>10.42</v>
      </c>
      <c r="O39" s="66">
        <f t="shared" si="4"/>
        <v>2</v>
      </c>
      <c r="P39" s="66" t="s">
        <v>53</v>
      </c>
    </row>
    <row r="40" spans="1:16" x14ac:dyDescent="0.25">
      <c r="A40" s="14">
        <v>41066</v>
      </c>
      <c r="B40" s="13">
        <v>0.74021990740740751</v>
      </c>
      <c r="C40" s="33">
        <f t="shared" si="7"/>
        <v>41066.740219907406</v>
      </c>
      <c r="D40" s="33">
        <f t="shared" si="0"/>
        <v>41066.708333333336</v>
      </c>
      <c r="E40" s="37">
        <f t="shared" si="1"/>
        <v>17</v>
      </c>
      <c r="F40" s="33">
        <f t="shared" si="2"/>
        <v>41066.75</v>
      </c>
      <c r="G40" s="66" t="s">
        <v>16</v>
      </c>
      <c r="H40" s="66">
        <f t="shared" si="3"/>
        <v>1</v>
      </c>
      <c r="I40" s="66">
        <v>14.76</v>
      </c>
      <c r="J40" s="66">
        <v>79.099999999999994</v>
      </c>
      <c r="K40" s="66">
        <v>2</v>
      </c>
      <c r="L40" s="66">
        <v>2</v>
      </c>
      <c r="M40" s="66">
        <f>VLOOKUP(L40,'Stratification Schemes'!$J$2:$L$3,2,TRUE)</f>
        <v>9.59</v>
      </c>
      <c r="N40" s="66">
        <f>VLOOKUP(L40,'Stratification Schemes'!$J$2:$L$3,3,TRUE)</f>
        <v>10.42</v>
      </c>
      <c r="O40" s="66">
        <f t="shared" si="4"/>
        <v>2</v>
      </c>
      <c r="P40" s="66" t="s">
        <v>53</v>
      </c>
    </row>
    <row r="41" spans="1:16" x14ac:dyDescent="0.25">
      <c r="A41" s="14">
        <v>41066</v>
      </c>
      <c r="B41" s="13">
        <v>0.96908564814814813</v>
      </c>
      <c r="C41" s="33">
        <f t="shared" si="7"/>
        <v>41066.969085648147</v>
      </c>
      <c r="D41" s="33">
        <f t="shared" si="0"/>
        <v>41066.958333333336</v>
      </c>
      <c r="E41" s="37">
        <f t="shared" si="1"/>
        <v>23</v>
      </c>
      <c r="F41" s="33">
        <f t="shared" si="2"/>
        <v>41067</v>
      </c>
      <c r="G41" s="66" t="s">
        <v>16</v>
      </c>
      <c r="H41" s="66">
        <f t="shared" si="3"/>
        <v>1</v>
      </c>
      <c r="I41" s="66">
        <v>11.96</v>
      </c>
      <c r="J41" s="66">
        <v>84.5</v>
      </c>
      <c r="K41" s="66">
        <v>2</v>
      </c>
      <c r="L41" s="66">
        <v>2</v>
      </c>
      <c r="M41" s="66">
        <f>VLOOKUP(L41,'Stratification Schemes'!$J$2:$L$3,2,TRUE)</f>
        <v>9.59</v>
      </c>
      <c r="N41" s="66">
        <f>VLOOKUP(L41,'Stratification Schemes'!$J$2:$L$3,3,TRUE)</f>
        <v>10.42</v>
      </c>
      <c r="O41" s="66">
        <f t="shared" si="4"/>
        <v>2</v>
      </c>
      <c r="P41" s="66" t="s">
        <v>53</v>
      </c>
    </row>
    <row r="42" spans="1:16" x14ac:dyDescent="0.25">
      <c r="A42" s="14">
        <v>41067</v>
      </c>
      <c r="B42" s="13">
        <v>3.5798611111111107E-2</v>
      </c>
      <c r="C42" s="33">
        <f t="shared" si="7"/>
        <v>41067.035798611112</v>
      </c>
      <c r="D42" s="33">
        <f t="shared" si="0"/>
        <v>41067</v>
      </c>
      <c r="E42" s="37">
        <f t="shared" si="1"/>
        <v>0</v>
      </c>
      <c r="F42" s="33">
        <f t="shared" si="2"/>
        <v>41067</v>
      </c>
      <c r="G42" s="66" t="s">
        <v>16</v>
      </c>
      <c r="H42" s="66">
        <f t="shared" si="3"/>
        <v>1</v>
      </c>
      <c r="I42" s="66">
        <v>15.6</v>
      </c>
      <c r="J42" s="66">
        <v>99.4</v>
      </c>
      <c r="K42" s="66">
        <v>2</v>
      </c>
      <c r="L42" s="66">
        <v>2</v>
      </c>
      <c r="M42" s="66">
        <f>VLOOKUP(L42,'Stratification Schemes'!$J$2:$L$3,2,TRUE)</f>
        <v>9.59</v>
      </c>
      <c r="N42" s="66">
        <f>VLOOKUP(L42,'Stratification Schemes'!$J$2:$L$3,3,TRUE)</f>
        <v>10.42</v>
      </c>
      <c r="O42" s="66">
        <f t="shared" si="4"/>
        <v>2</v>
      </c>
      <c r="P42" s="66" t="s">
        <v>53</v>
      </c>
    </row>
    <row r="43" spans="1:16" x14ac:dyDescent="0.25">
      <c r="A43" s="59">
        <v>41067</v>
      </c>
      <c r="B43" s="13">
        <v>0.10607638888888889</v>
      </c>
      <c r="C43" s="33">
        <f>B43+A43</f>
        <v>41067.106076388889</v>
      </c>
      <c r="D43" s="33">
        <f t="shared" si="0"/>
        <v>41067.083333333336</v>
      </c>
      <c r="E43" s="37">
        <f t="shared" si="1"/>
        <v>2</v>
      </c>
      <c r="F43" s="33">
        <f t="shared" si="2"/>
        <v>41067.125</v>
      </c>
      <c r="G43" s="66" t="s">
        <v>16</v>
      </c>
      <c r="H43" s="66">
        <f t="shared" si="3"/>
        <v>1</v>
      </c>
      <c r="I43" s="35">
        <v>5.33</v>
      </c>
      <c r="J43" s="66">
        <v>70.900000000000006</v>
      </c>
      <c r="K43" s="66">
        <v>1</v>
      </c>
      <c r="L43" s="66">
        <v>2</v>
      </c>
      <c r="M43" s="66">
        <f>VLOOKUP(L43,'Stratification Schemes'!$J$2:$L$3,2,TRUE)</f>
        <v>9.59</v>
      </c>
      <c r="N43" s="66">
        <f>VLOOKUP(L43,'Stratification Schemes'!$J$2:$L$3,3,TRUE)</f>
        <v>10.42</v>
      </c>
      <c r="O43" s="66">
        <f t="shared" si="4"/>
        <v>2</v>
      </c>
      <c r="P43" s="66" t="s">
        <v>53</v>
      </c>
    </row>
    <row r="44" spans="1:16" x14ac:dyDescent="0.25">
      <c r="A44" s="59">
        <v>41067</v>
      </c>
      <c r="B44" s="13">
        <v>0.20966435185185184</v>
      </c>
      <c r="C44" s="33">
        <f>B44+A44</f>
        <v>41067.209664351853</v>
      </c>
      <c r="D44" s="33">
        <f t="shared" si="0"/>
        <v>41067.208333333336</v>
      </c>
      <c r="E44" s="37">
        <f t="shared" si="1"/>
        <v>5</v>
      </c>
      <c r="F44" s="33">
        <f t="shared" si="2"/>
        <v>41067.25</v>
      </c>
      <c r="G44" s="66" t="s">
        <v>16</v>
      </c>
      <c r="H44" s="66">
        <f t="shared" si="3"/>
        <v>1</v>
      </c>
      <c r="I44" s="35">
        <v>5.7</v>
      </c>
      <c r="J44" s="66">
        <v>109.7</v>
      </c>
      <c r="K44" s="66">
        <v>1</v>
      </c>
      <c r="L44" s="66">
        <v>2</v>
      </c>
      <c r="M44" s="66">
        <f>VLOOKUP(L44,'Stratification Schemes'!$J$2:$L$3,2,TRUE)</f>
        <v>9.59</v>
      </c>
      <c r="N44" s="66">
        <f>VLOOKUP(L44,'Stratification Schemes'!$J$2:$L$3,3,TRUE)</f>
        <v>10.42</v>
      </c>
      <c r="O44" s="66">
        <f t="shared" si="4"/>
        <v>2</v>
      </c>
      <c r="P44" s="66" t="s">
        <v>53</v>
      </c>
    </row>
    <row r="45" spans="1:16" x14ac:dyDescent="0.25">
      <c r="A45" s="59">
        <v>41067</v>
      </c>
      <c r="B45" s="13">
        <v>0.21650462962962966</v>
      </c>
      <c r="C45" s="33">
        <f>B45+A45</f>
        <v>41067.216504629629</v>
      </c>
      <c r="D45" s="33">
        <f t="shared" si="0"/>
        <v>41067.208333333336</v>
      </c>
      <c r="E45" s="37">
        <f t="shared" si="1"/>
        <v>5</v>
      </c>
      <c r="F45" s="33">
        <f t="shared" si="2"/>
        <v>41067.25</v>
      </c>
      <c r="G45" s="66" t="s">
        <v>16</v>
      </c>
      <c r="H45" s="66">
        <f t="shared" si="3"/>
        <v>1</v>
      </c>
      <c r="I45" s="35">
        <v>8.19</v>
      </c>
      <c r="J45" s="66">
        <v>70.400000000000006</v>
      </c>
      <c r="K45" s="66">
        <v>1</v>
      </c>
      <c r="L45" s="66">
        <v>2</v>
      </c>
      <c r="M45" s="66">
        <f>VLOOKUP(L45,'Stratification Schemes'!$J$2:$L$3,2,TRUE)</f>
        <v>9.59</v>
      </c>
      <c r="N45" s="66">
        <f>VLOOKUP(L45,'Stratification Schemes'!$J$2:$L$3,3,TRUE)</f>
        <v>10.42</v>
      </c>
      <c r="O45" s="66">
        <f t="shared" si="4"/>
        <v>2</v>
      </c>
      <c r="P45" s="66" t="s">
        <v>53</v>
      </c>
    </row>
    <row r="46" spans="1:16" x14ac:dyDescent="0.25">
      <c r="A46" s="14">
        <v>41067</v>
      </c>
      <c r="B46" s="13">
        <v>0.22576388888888888</v>
      </c>
      <c r="C46" s="33">
        <f>A46+B46</f>
        <v>41067.225763888891</v>
      </c>
      <c r="D46" s="33">
        <f t="shared" si="0"/>
        <v>41067.208333333336</v>
      </c>
      <c r="E46" s="37">
        <f t="shared" si="1"/>
        <v>5</v>
      </c>
      <c r="F46" s="33">
        <f t="shared" si="2"/>
        <v>41067.25</v>
      </c>
      <c r="G46" s="66" t="s">
        <v>16</v>
      </c>
      <c r="H46" s="66">
        <f t="shared" si="3"/>
        <v>1</v>
      </c>
      <c r="I46" s="66">
        <v>10.029999999999999</v>
      </c>
      <c r="J46" s="66">
        <v>59.6</v>
      </c>
      <c r="K46" s="66">
        <v>2</v>
      </c>
      <c r="L46" s="66">
        <v>2</v>
      </c>
      <c r="M46" s="66">
        <f>VLOOKUP(L46,'Stratification Schemes'!$J$2:$L$3,2,TRUE)</f>
        <v>9.59</v>
      </c>
      <c r="N46" s="66">
        <f>VLOOKUP(L46,'Stratification Schemes'!$J$2:$L$3,3,TRUE)</f>
        <v>10.42</v>
      </c>
      <c r="O46" s="66">
        <f t="shared" si="4"/>
        <v>1</v>
      </c>
      <c r="P46" s="66" t="s">
        <v>53</v>
      </c>
    </row>
    <row r="47" spans="1:16" x14ac:dyDescent="0.25">
      <c r="A47" s="59">
        <v>41067</v>
      </c>
      <c r="B47" s="13">
        <v>0.25482638888888892</v>
      </c>
      <c r="C47" s="33">
        <f>B47+A47</f>
        <v>41067.254826388889</v>
      </c>
      <c r="D47" s="33">
        <f t="shared" si="0"/>
        <v>41067.25</v>
      </c>
      <c r="E47" s="37">
        <f t="shared" si="1"/>
        <v>6</v>
      </c>
      <c r="F47" s="33">
        <f t="shared" si="2"/>
        <v>41067.25</v>
      </c>
      <c r="G47" s="66" t="s">
        <v>16</v>
      </c>
      <c r="H47" s="66">
        <f t="shared" si="3"/>
        <v>1</v>
      </c>
      <c r="I47" s="35">
        <v>5.69</v>
      </c>
      <c r="J47" s="66">
        <v>57.9</v>
      </c>
      <c r="K47" s="66">
        <v>1</v>
      </c>
      <c r="L47" s="66">
        <v>2</v>
      </c>
      <c r="M47" s="66">
        <f>VLOOKUP(L47,'Stratification Schemes'!$J$2:$L$3,2,TRUE)</f>
        <v>9.59</v>
      </c>
      <c r="N47" s="66">
        <f>VLOOKUP(L47,'Stratification Schemes'!$J$2:$L$3,3,TRUE)</f>
        <v>10.42</v>
      </c>
      <c r="O47" s="66">
        <f t="shared" si="4"/>
        <v>2</v>
      </c>
      <c r="P47" s="66" t="s">
        <v>53</v>
      </c>
    </row>
    <row r="48" spans="1:16" x14ac:dyDescent="0.25">
      <c r="A48" s="14">
        <v>41067</v>
      </c>
      <c r="B48" s="13">
        <v>0.30888888888888888</v>
      </c>
      <c r="C48" s="33">
        <f t="shared" ref="C48:C79" si="8">A48+B48</f>
        <v>41067.308888888889</v>
      </c>
      <c r="D48" s="33">
        <f t="shared" si="0"/>
        <v>41067.291666666664</v>
      </c>
      <c r="E48" s="37">
        <f t="shared" si="1"/>
        <v>7</v>
      </c>
      <c r="F48" s="33">
        <f t="shared" si="2"/>
        <v>41067.25</v>
      </c>
      <c r="G48" s="66" t="s">
        <v>16</v>
      </c>
      <c r="H48" s="66">
        <f t="shared" si="3"/>
        <v>1</v>
      </c>
      <c r="I48" s="66">
        <v>13.74</v>
      </c>
      <c r="J48" s="66">
        <v>88.6</v>
      </c>
      <c r="K48" s="66">
        <v>2</v>
      </c>
      <c r="L48" s="66">
        <v>2</v>
      </c>
      <c r="M48" s="66">
        <f>VLOOKUP(L48,'Stratification Schemes'!$J$2:$L$3,2,TRUE)</f>
        <v>9.59</v>
      </c>
      <c r="N48" s="66">
        <f>VLOOKUP(L48,'Stratification Schemes'!$J$2:$L$3,3,TRUE)</f>
        <v>10.42</v>
      </c>
      <c r="O48" s="66">
        <f t="shared" si="4"/>
        <v>2</v>
      </c>
      <c r="P48" s="66" t="s">
        <v>53</v>
      </c>
    </row>
    <row r="49" spans="1:16" x14ac:dyDescent="0.25">
      <c r="A49" s="14">
        <v>41067</v>
      </c>
      <c r="B49" s="13">
        <v>0.44909722222222226</v>
      </c>
      <c r="C49" s="33">
        <f t="shared" si="8"/>
        <v>41067.449097222219</v>
      </c>
      <c r="D49" s="33">
        <f t="shared" si="0"/>
        <v>41067.416666666664</v>
      </c>
      <c r="E49" s="37">
        <f t="shared" si="1"/>
        <v>10</v>
      </c>
      <c r="F49" s="33">
        <f t="shared" si="2"/>
        <v>41067.5</v>
      </c>
      <c r="G49" s="66" t="s">
        <v>16</v>
      </c>
      <c r="H49" s="66">
        <f t="shared" si="3"/>
        <v>1</v>
      </c>
      <c r="I49" s="66">
        <v>15.86</v>
      </c>
      <c r="J49" s="66">
        <v>82.9</v>
      </c>
      <c r="K49" s="66">
        <v>2</v>
      </c>
      <c r="L49" s="66">
        <v>2</v>
      </c>
      <c r="M49" s="66">
        <f>VLOOKUP(L49,'Stratification Schemes'!$J$2:$L$3,2,TRUE)</f>
        <v>9.59</v>
      </c>
      <c r="N49" s="66">
        <f>VLOOKUP(L49,'Stratification Schemes'!$J$2:$L$3,3,TRUE)</f>
        <v>10.42</v>
      </c>
      <c r="O49" s="66">
        <f t="shared" si="4"/>
        <v>2</v>
      </c>
      <c r="P49" s="66" t="s">
        <v>53</v>
      </c>
    </row>
    <row r="50" spans="1:16" x14ac:dyDescent="0.25">
      <c r="A50" s="59">
        <v>41067</v>
      </c>
      <c r="B50" s="13">
        <v>0.65055555555555555</v>
      </c>
      <c r="C50" s="33">
        <f t="shared" si="8"/>
        <v>41067.650555555556</v>
      </c>
      <c r="D50" s="33">
        <f t="shared" si="0"/>
        <v>41067.625</v>
      </c>
      <c r="E50" s="37">
        <f t="shared" si="1"/>
        <v>15</v>
      </c>
      <c r="F50" s="33">
        <f t="shared" si="2"/>
        <v>41067.625</v>
      </c>
      <c r="G50" s="66" t="s">
        <v>16</v>
      </c>
      <c r="H50" s="66">
        <f t="shared" si="3"/>
        <v>1</v>
      </c>
      <c r="I50" s="35">
        <v>2.77</v>
      </c>
      <c r="J50" s="66">
        <v>36.299999999999997</v>
      </c>
      <c r="K50" s="66">
        <v>1</v>
      </c>
      <c r="L50" s="66">
        <v>2</v>
      </c>
      <c r="M50" s="66">
        <f>VLOOKUP(L50,'Stratification Schemes'!$J$2:$L$3,2,TRUE)</f>
        <v>9.59</v>
      </c>
      <c r="N50" s="66">
        <f>VLOOKUP(L50,'Stratification Schemes'!$J$2:$L$3,3,TRUE)</f>
        <v>10.42</v>
      </c>
      <c r="O50" s="66">
        <f t="shared" si="4"/>
        <v>2</v>
      </c>
      <c r="P50" s="66" t="s">
        <v>53</v>
      </c>
    </row>
    <row r="51" spans="1:16" x14ac:dyDescent="0.25">
      <c r="A51" s="14">
        <v>41067</v>
      </c>
      <c r="B51" s="13">
        <v>0.76991898148148152</v>
      </c>
      <c r="C51" s="33">
        <f t="shared" si="8"/>
        <v>41067.769918981481</v>
      </c>
      <c r="D51" s="33">
        <f t="shared" si="0"/>
        <v>41067.75</v>
      </c>
      <c r="E51" s="37">
        <f t="shared" si="1"/>
        <v>18</v>
      </c>
      <c r="F51" s="33">
        <f t="shared" si="2"/>
        <v>41067.75</v>
      </c>
      <c r="G51" s="66" t="s">
        <v>16</v>
      </c>
      <c r="H51" s="66">
        <f t="shared" si="3"/>
        <v>1</v>
      </c>
      <c r="I51" s="66">
        <v>14.3</v>
      </c>
      <c r="J51" s="66">
        <v>108.6</v>
      </c>
      <c r="K51" s="66">
        <v>2</v>
      </c>
      <c r="L51" s="66">
        <v>2</v>
      </c>
      <c r="M51" s="66">
        <f>VLOOKUP(L51,'Stratification Schemes'!$J$2:$L$3,2,TRUE)</f>
        <v>9.59</v>
      </c>
      <c r="N51" s="66">
        <f>VLOOKUP(L51,'Stratification Schemes'!$J$2:$L$3,3,TRUE)</f>
        <v>10.42</v>
      </c>
      <c r="O51" s="66">
        <f t="shared" si="4"/>
        <v>2</v>
      </c>
      <c r="P51" s="66" t="s">
        <v>53</v>
      </c>
    </row>
    <row r="52" spans="1:16" x14ac:dyDescent="0.25">
      <c r="A52" s="14">
        <v>41067</v>
      </c>
      <c r="B52" s="13">
        <v>0.97453703703703709</v>
      </c>
      <c r="C52" s="33">
        <f t="shared" si="8"/>
        <v>41067.974537037036</v>
      </c>
      <c r="D52" s="33">
        <f t="shared" si="0"/>
        <v>41067.958333333336</v>
      </c>
      <c r="E52" s="37">
        <f t="shared" si="1"/>
        <v>23</v>
      </c>
      <c r="F52" s="33">
        <f t="shared" si="2"/>
        <v>41068</v>
      </c>
      <c r="G52" s="66" t="s">
        <v>16</v>
      </c>
      <c r="H52" s="66">
        <f t="shared" si="3"/>
        <v>1</v>
      </c>
      <c r="I52" s="66">
        <v>14.62</v>
      </c>
      <c r="J52" s="66">
        <v>105.5</v>
      </c>
      <c r="K52" s="66">
        <v>2</v>
      </c>
      <c r="L52" s="66">
        <v>2</v>
      </c>
      <c r="M52" s="66">
        <f>VLOOKUP(L52,'Stratification Schemes'!$J$2:$L$3,2,TRUE)</f>
        <v>9.59</v>
      </c>
      <c r="N52" s="66">
        <f>VLOOKUP(L52,'Stratification Schemes'!$J$2:$L$3,3,TRUE)</f>
        <v>10.42</v>
      </c>
      <c r="O52" s="66">
        <f t="shared" si="4"/>
        <v>2</v>
      </c>
      <c r="P52" s="66" t="s">
        <v>53</v>
      </c>
    </row>
    <row r="53" spans="1:16" x14ac:dyDescent="0.25">
      <c r="A53" s="14">
        <v>41068</v>
      </c>
      <c r="B53" s="13">
        <v>3.5231481481481482E-2</v>
      </c>
      <c r="C53" s="33">
        <f t="shared" si="8"/>
        <v>41068.035231481481</v>
      </c>
      <c r="D53" s="33">
        <f t="shared" si="0"/>
        <v>41068</v>
      </c>
      <c r="E53" s="37">
        <f t="shared" si="1"/>
        <v>0</v>
      </c>
      <c r="F53" s="33">
        <f t="shared" si="2"/>
        <v>41068</v>
      </c>
      <c r="G53" s="66" t="s">
        <v>16</v>
      </c>
      <c r="H53" s="66">
        <f t="shared" si="3"/>
        <v>1</v>
      </c>
      <c r="I53" s="66">
        <v>16.18</v>
      </c>
      <c r="J53" s="66">
        <v>83.5</v>
      </c>
      <c r="K53" s="66">
        <v>2</v>
      </c>
      <c r="L53" s="66">
        <v>2</v>
      </c>
      <c r="M53" s="66">
        <f>VLOOKUP(L53,'Stratification Schemes'!$J$2:$L$3,2,TRUE)</f>
        <v>9.59</v>
      </c>
      <c r="N53" s="66">
        <f>VLOOKUP(L53,'Stratification Schemes'!$J$2:$L$3,3,TRUE)</f>
        <v>10.42</v>
      </c>
      <c r="O53" s="66">
        <f t="shared" si="4"/>
        <v>2</v>
      </c>
      <c r="P53" s="66" t="s">
        <v>53</v>
      </c>
    </row>
    <row r="54" spans="1:16" x14ac:dyDescent="0.25">
      <c r="A54" s="14">
        <v>41068</v>
      </c>
      <c r="B54" s="13">
        <v>3.5856481481481482E-2</v>
      </c>
      <c r="C54" s="33">
        <f t="shared" si="8"/>
        <v>41068.035856481481</v>
      </c>
      <c r="D54" s="33">
        <f t="shared" si="0"/>
        <v>41068</v>
      </c>
      <c r="E54" s="37">
        <f t="shared" si="1"/>
        <v>0</v>
      </c>
      <c r="F54" s="33">
        <f t="shared" si="2"/>
        <v>41068</v>
      </c>
      <c r="G54" s="66" t="s">
        <v>16</v>
      </c>
      <c r="H54" s="66">
        <f t="shared" si="3"/>
        <v>1</v>
      </c>
      <c r="I54" s="66">
        <v>15.97</v>
      </c>
      <c r="J54" s="66">
        <v>58.6</v>
      </c>
      <c r="K54" s="66">
        <v>2</v>
      </c>
      <c r="L54" s="66">
        <v>2</v>
      </c>
      <c r="M54" s="66">
        <f>VLOOKUP(L54,'Stratification Schemes'!$J$2:$L$3,2,TRUE)</f>
        <v>9.59</v>
      </c>
      <c r="N54" s="66">
        <f>VLOOKUP(L54,'Stratification Schemes'!$J$2:$L$3,3,TRUE)</f>
        <v>10.42</v>
      </c>
      <c r="O54" s="66">
        <f t="shared" si="4"/>
        <v>2</v>
      </c>
      <c r="P54" s="66" t="s">
        <v>53</v>
      </c>
    </row>
    <row r="55" spans="1:16" x14ac:dyDescent="0.25">
      <c r="A55" s="14">
        <v>41068</v>
      </c>
      <c r="B55" s="13">
        <v>3.6770833333333336E-2</v>
      </c>
      <c r="C55" s="33">
        <f t="shared" si="8"/>
        <v>41068.036770833336</v>
      </c>
      <c r="D55" s="33">
        <f t="shared" si="0"/>
        <v>41068</v>
      </c>
      <c r="E55" s="37">
        <f t="shared" si="1"/>
        <v>0</v>
      </c>
      <c r="F55" s="33">
        <f t="shared" si="2"/>
        <v>41068</v>
      </c>
      <c r="G55" s="66" t="s">
        <v>23</v>
      </c>
      <c r="H55" s="66">
        <f t="shared" si="3"/>
        <v>-1</v>
      </c>
      <c r="I55" s="66">
        <v>11.4</v>
      </c>
      <c r="J55" s="66">
        <v>79</v>
      </c>
      <c r="K55" s="66">
        <v>2</v>
      </c>
      <c r="L55" s="66">
        <v>2</v>
      </c>
      <c r="M55" s="66">
        <f>VLOOKUP(L55,'Stratification Schemes'!$J$2:$L$3,2,TRUE)</f>
        <v>9.59</v>
      </c>
      <c r="N55" s="66">
        <f>VLOOKUP(L55,'Stratification Schemes'!$J$2:$L$3,3,TRUE)</f>
        <v>10.42</v>
      </c>
      <c r="O55" s="66">
        <f t="shared" si="4"/>
        <v>-2</v>
      </c>
      <c r="P55" s="66" t="s">
        <v>53</v>
      </c>
    </row>
    <row r="56" spans="1:16" x14ac:dyDescent="0.25">
      <c r="A56" s="14">
        <v>41068</v>
      </c>
      <c r="B56" s="13">
        <v>3.8287037037037036E-2</v>
      </c>
      <c r="C56" s="33">
        <f t="shared" si="8"/>
        <v>41068.038287037038</v>
      </c>
      <c r="D56" s="33">
        <f t="shared" si="0"/>
        <v>41068</v>
      </c>
      <c r="E56" s="37">
        <f t="shared" si="1"/>
        <v>0</v>
      </c>
      <c r="F56" s="33">
        <f t="shared" si="2"/>
        <v>41068</v>
      </c>
      <c r="G56" s="66" t="s">
        <v>16</v>
      </c>
      <c r="H56" s="66">
        <f t="shared" si="3"/>
        <v>1</v>
      </c>
      <c r="I56" s="66">
        <v>17.07</v>
      </c>
      <c r="J56" s="66">
        <v>50.7</v>
      </c>
      <c r="K56" s="66">
        <v>2</v>
      </c>
      <c r="L56" s="66">
        <v>2</v>
      </c>
      <c r="M56" s="66">
        <f>VLOOKUP(L56,'Stratification Schemes'!$J$2:$L$3,2,TRUE)</f>
        <v>9.59</v>
      </c>
      <c r="N56" s="66">
        <f>VLOOKUP(L56,'Stratification Schemes'!$J$2:$L$3,3,TRUE)</f>
        <v>10.42</v>
      </c>
      <c r="O56" s="66">
        <f t="shared" si="4"/>
        <v>2</v>
      </c>
      <c r="P56" s="66" t="s">
        <v>53</v>
      </c>
    </row>
    <row r="57" spans="1:16" x14ac:dyDescent="0.25">
      <c r="A57" s="59">
        <v>41068</v>
      </c>
      <c r="B57" s="13">
        <v>4.8113425925925928E-2</v>
      </c>
      <c r="C57" s="33">
        <f t="shared" si="8"/>
        <v>41068.048113425924</v>
      </c>
      <c r="D57" s="33">
        <f t="shared" si="0"/>
        <v>41068.041666666664</v>
      </c>
      <c r="E57" s="37">
        <f t="shared" si="1"/>
        <v>1</v>
      </c>
      <c r="F57" s="33">
        <f t="shared" si="2"/>
        <v>41068</v>
      </c>
      <c r="G57" s="66" t="s">
        <v>16</v>
      </c>
      <c r="H57" s="66">
        <f t="shared" si="3"/>
        <v>1</v>
      </c>
      <c r="I57" s="35">
        <v>2.64</v>
      </c>
      <c r="J57" s="66">
        <v>46.7</v>
      </c>
      <c r="K57" s="66">
        <v>1</v>
      </c>
      <c r="L57" s="66">
        <v>2</v>
      </c>
      <c r="M57" s="66">
        <f>VLOOKUP(L57,'Stratification Schemes'!$J$2:$L$3,2,TRUE)</f>
        <v>9.59</v>
      </c>
      <c r="N57" s="66">
        <f>VLOOKUP(L57,'Stratification Schemes'!$J$2:$L$3,3,TRUE)</f>
        <v>10.42</v>
      </c>
      <c r="O57" s="66">
        <f t="shared" si="4"/>
        <v>2</v>
      </c>
      <c r="P57" s="66" t="s">
        <v>53</v>
      </c>
    </row>
    <row r="58" spans="1:16" x14ac:dyDescent="0.25">
      <c r="A58" s="14">
        <v>41068</v>
      </c>
      <c r="B58" s="13">
        <v>9.5532407407407413E-2</v>
      </c>
      <c r="C58" s="33">
        <f t="shared" si="8"/>
        <v>41068.095532407409</v>
      </c>
      <c r="D58" s="33">
        <f t="shared" si="0"/>
        <v>41068.083333333336</v>
      </c>
      <c r="E58" s="37">
        <f t="shared" si="1"/>
        <v>2</v>
      </c>
      <c r="F58" s="33">
        <f t="shared" si="2"/>
        <v>41068.125</v>
      </c>
      <c r="G58" s="66" t="s">
        <v>16</v>
      </c>
      <c r="H58" s="66">
        <f t="shared" si="3"/>
        <v>1</v>
      </c>
      <c r="I58" s="66">
        <v>16.16</v>
      </c>
      <c r="J58" s="66">
        <v>70.3</v>
      </c>
      <c r="K58" s="66">
        <v>2</v>
      </c>
      <c r="L58" s="66">
        <v>2</v>
      </c>
      <c r="M58" s="66">
        <f>VLOOKUP(L58,'Stratification Schemes'!$J$2:$L$3,2,TRUE)</f>
        <v>9.59</v>
      </c>
      <c r="N58" s="66">
        <f>VLOOKUP(L58,'Stratification Schemes'!$J$2:$L$3,3,TRUE)</f>
        <v>10.42</v>
      </c>
      <c r="O58" s="66">
        <f t="shared" si="4"/>
        <v>2</v>
      </c>
      <c r="P58" s="66" t="s">
        <v>53</v>
      </c>
    </row>
    <row r="59" spans="1:16" x14ac:dyDescent="0.25">
      <c r="A59" s="14">
        <v>41068</v>
      </c>
      <c r="B59" s="13">
        <v>9.554398148148148E-2</v>
      </c>
      <c r="C59" s="33">
        <f t="shared" si="8"/>
        <v>41068.095543981479</v>
      </c>
      <c r="D59" s="33">
        <f t="shared" si="0"/>
        <v>41068.083333333336</v>
      </c>
      <c r="E59" s="37">
        <f t="shared" si="1"/>
        <v>2</v>
      </c>
      <c r="F59" s="33">
        <f t="shared" si="2"/>
        <v>41068.125</v>
      </c>
      <c r="G59" s="66" t="s">
        <v>16</v>
      </c>
      <c r="H59" s="66">
        <f t="shared" si="3"/>
        <v>1</v>
      </c>
      <c r="I59" s="66">
        <v>13.1</v>
      </c>
      <c r="J59" s="66">
        <v>113.3</v>
      </c>
      <c r="K59" s="66">
        <v>2</v>
      </c>
      <c r="L59" s="66">
        <v>2</v>
      </c>
      <c r="M59" s="66">
        <f>VLOOKUP(L59,'Stratification Schemes'!$J$2:$L$3,2,TRUE)</f>
        <v>9.59</v>
      </c>
      <c r="N59" s="66">
        <f>VLOOKUP(L59,'Stratification Schemes'!$J$2:$L$3,3,TRUE)</f>
        <v>10.42</v>
      </c>
      <c r="O59" s="66">
        <f t="shared" si="4"/>
        <v>2</v>
      </c>
      <c r="P59" s="66" t="s">
        <v>53</v>
      </c>
    </row>
    <row r="60" spans="1:16" x14ac:dyDescent="0.25">
      <c r="A60" s="59">
        <v>41068</v>
      </c>
      <c r="B60" s="13">
        <v>0.12774305555555557</v>
      </c>
      <c r="C60" s="33">
        <f t="shared" si="8"/>
        <v>41068.127743055556</v>
      </c>
      <c r="D60" s="33">
        <f t="shared" si="0"/>
        <v>41068.125</v>
      </c>
      <c r="E60" s="37">
        <f t="shared" si="1"/>
        <v>3</v>
      </c>
      <c r="F60" s="33">
        <f t="shared" si="2"/>
        <v>41068.125</v>
      </c>
      <c r="G60" s="66" t="s">
        <v>16</v>
      </c>
      <c r="H60" s="66">
        <f t="shared" si="3"/>
        <v>1</v>
      </c>
      <c r="I60" s="35">
        <v>5.66</v>
      </c>
      <c r="J60" s="66">
        <v>78.5</v>
      </c>
      <c r="K60" s="66">
        <v>1</v>
      </c>
      <c r="L60" s="66">
        <v>2</v>
      </c>
      <c r="M60" s="66">
        <f>VLOOKUP(L60,'Stratification Schemes'!$J$2:$L$3,2,TRUE)</f>
        <v>9.59</v>
      </c>
      <c r="N60" s="66">
        <f>VLOOKUP(L60,'Stratification Schemes'!$J$2:$L$3,3,TRUE)</f>
        <v>10.42</v>
      </c>
      <c r="O60" s="66">
        <f t="shared" si="4"/>
        <v>2</v>
      </c>
      <c r="P60" s="66" t="s">
        <v>53</v>
      </c>
    </row>
    <row r="61" spans="1:16" x14ac:dyDescent="0.25">
      <c r="A61" s="59">
        <v>41068</v>
      </c>
      <c r="B61" s="13">
        <v>0.12909722222222222</v>
      </c>
      <c r="C61" s="33">
        <f t="shared" si="8"/>
        <v>41068.12909722222</v>
      </c>
      <c r="D61" s="33">
        <f t="shared" si="0"/>
        <v>41068.125</v>
      </c>
      <c r="E61" s="37">
        <f t="shared" si="1"/>
        <v>3</v>
      </c>
      <c r="F61" s="33">
        <f t="shared" si="2"/>
        <v>41068.125</v>
      </c>
      <c r="G61" s="66" t="s">
        <v>16</v>
      </c>
      <c r="H61" s="66">
        <f t="shared" si="3"/>
        <v>1</v>
      </c>
      <c r="I61" s="35">
        <v>2.63</v>
      </c>
      <c r="J61" s="66">
        <v>47.5</v>
      </c>
      <c r="K61" s="66">
        <v>1</v>
      </c>
      <c r="L61" s="66">
        <v>2</v>
      </c>
      <c r="M61" s="66">
        <f>VLOOKUP(L61,'Stratification Schemes'!$J$2:$L$3,2,TRUE)</f>
        <v>9.59</v>
      </c>
      <c r="N61" s="66">
        <f>VLOOKUP(L61,'Stratification Schemes'!$J$2:$L$3,3,TRUE)</f>
        <v>10.42</v>
      </c>
      <c r="O61" s="66">
        <f t="shared" si="4"/>
        <v>2</v>
      </c>
      <c r="P61" s="66" t="s">
        <v>53</v>
      </c>
    </row>
    <row r="62" spans="1:16" x14ac:dyDescent="0.25">
      <c r="A62" s="59">
        <v>41068</v>
      </c>
      <c r="B62" s="13">
        <v>0.6466319444444445</v>
      </c>
      <c r="C62" s="33">
        <f t="shared" si="8"/>
        <v>41068.646631944444</v>
      </c>
      <c r="D62" s="33">
        <f t="shared" si="0"/>
        <v>41068.625</v>
      </c>
      <c r="E62" s="37">
        <f t="shared" si="1"/>
        <v>15</v>
      </c>
      <c r="F62" s="33">
        <f t="shared" si="2"/>
        <v>41068.625</v>
      </c>
      <c r="G62" s="66" t="s">
        <v>16</v>
      </c>
      <c r="H62" s="66">
        <f t="shared" si="3"/>
        <v>1</v>
      </c>
      <c r="I62" s="35">
        <v>4.22</v>
      </c>
      <c r="J62" s="66">
        <v>42.1</v>
      </c>
      <c r="K62" s="66">
        <v>1</v>
      </c>
      <c r="L62" s="66">
        <v>2</v>
      </c>
      <c r="M62" s="66">
        <f>VLOOKUP(L62,'Stratification Schemes'!$J$2:$L$3,2,TRUE)</f>
        <v>9.59</v>
      </c>
      <c r="N62" s="66">
        <f>VLOOKUP(L62,'Stratification Schemes'!$J$2:$L$3,3,TRUE)</f>
        <v>10.42</v>
      </c>
      <c r="O62" s="66">
        <f t="shared" si="4"/>
        <v>2</v>
      </c>
      <c r="P62" s="66" t="s">
        <v>53</v>
      </c>
    </row>
    <row r="63" spans="1:16" x14ac:dyDescent="0.25">
      <c r="A63" s="59">
        <v>41068</v>
      </c>
      <c r="B63" s="13">
        <v>0.7572916666666667</v>
      </c>
      <c r="C63" s="33">
        <f t="shared" si="8"/>
        <v>41068.757291666669</v>
      </c>
      <c r="D63" s="33">
        <f t="shared" si="0"/>
        <v>41068.75</v>
      </c>
      <c r="E63" s="37">
        <f t="shared" si="1"/>
        <v>18</v>
      </c>
      <c r="F63" s="33">
        <f t="shared" si="2"/>
        <v>41068.75</v>
      </c>
      <c r="G63" s="66" t="s">
        <v>16</v>
      </c>
      <c r="H63" s="66">
        <f t="shared" si="3"/>
        <v>1</v>
      </c>
      <c r="I63" s="35">
        <v>2.54</v>
      </c>
      <c r="J63" s="66">
        <v>52.2</v>
      </c>
      <c r="K63" s="66">
        <v>1</v>
      </c>
      <c r="L63" s="66">
        <v>2</v>
      </c>
      <c r="M63" s="66">
        <f>VLOOKUP(L63,'Stratification Schemes'!$J$2:$L$3,2,TRUE)</f>
        <v>9.59</v>
      </c>
      <c r="N63" s="66">
        <f>VLOOKUP(L63,'Stratification Schemes'!$J$2:$L$3,3,TRUE)</f>
        <v>10.42</v>
      </c>
      <c r="O63" s="66">
        <f t="shared" si="4"/>
        <v>2</v>
      </c>
      <c r="P63" s="66" t="s">
        <v>53</v>
      </c>
    </row>
    <row r="64" spans="1:16" x14ac:dyDescent="0.25">
      <c r="A64" s="59">
        <v>41068</v>
      </c>
      <c r="B64" s="13">
        <v>0.75932870370370376</v>
      </c>
      <c r="C64" s="33">
        <f t="shared" si="8"/>
        <v>41068.759328703702</v>
      </c>
      <c r="D64" s="33">
        <f t="shared" si="0"/>
        <v>41068.75</v>
      </c>
      <c r="E64" s="37">
        <f t="shared" si="1"/>
        <v>18</v>
      </c>
      <c r="F64" s="33">
        <f t="shared" si="2"/>
        <v>41068.75</v>
      </c>
      <c r="G64" s="66" t="s">
        <v>16</v>
      </c>
      <c r="H64" s="66">
        <f t="shared" si="3"/>
        <v>1</v>
      </c>
      <c r="I64" s="35">
        <v>4.43</v>
      </c>
      <c r="J64" s="66">
        <v>74.599999999999994</v>
      </c>
      <c r="K64" s="66">
        <v>1</v>
      </c>
      <c r="L64" s="66">
        <v>2</v>
      </c>
      <c r="M64" s="66">
        <f>VLOOKUP(L64,'Stratification Schemes'!$J$2:$L$3,2,TRUE)</f>
        <v>9.59</v>
      </c>
      <c r="N64" s="66">
        <f>VLOOKUP(L64,'Stratification Schemes'!$J$2:$L$3,3,TRUE)</f>
        <v>10.42</v>
      </c>
      <c r="O64" s="66">
        <f t="shared" si="4"/>
        <v>2</v>
      </c>
      <c r="P64" s="66" t="s">
        <v>53</v>
      </c>
    </row>
    <row r="65" spans="1:16" x14ac:dyDescent="0.25">
      <c r="A65" s="59">
        <v>41069</v>
      </c>
      <c r="B65" s="13">
        <v>2.704861111111111E-2</v>
      </c>
      <c r="C65" s="33">
        <f t="shared" si="8"/>
        <v>41069.027048611111</v>
      </c>
      <c r="D65" s="33">
        <f t="shared" si="0"/>
        <v>41069</v>
      </c>
      <c r="E65" s="37">
        <f t="shared" si="1"/>
        <v>0</v>
      </c>
      <c r="F65" s="33">
        <f t="shared" si="2"/>
        <v>41069</v>
      </c>
      <c r="G65" s="66" t="s">
        <v>16</v>
      </c>
      <c r="H65" s="66">
        <f t="shared" si="3"/>
        <v>1</v>
      </c>
      <c r="I65" s="35">
        <v>1.31</v>
      </c>
      <c r="J65" s="66">
        <v>48.9</v>
      </c>
      <c r="K65" s="66">
        <v>1</v>
      </c>
      <c r="L65" s="66">
        <v>2</v>
      </c>
      <c r="M65" s="66">
        <f>VLOOKUP(L65,'Stratification Schemes'!$J$2:$L$3,2,TRUE)</f>
        <v>9.59</v>
      </c>
      <c r="N65" s="66">
        <f>VLOOKUP(L65,'Stratification Schemes'!$J$2:$L$3,3,TRUE)</f>
        <v>10.42</v>
      </c>
      <c r="O65" s="66">
        <f t="shared" si="4"/>
        <v>2</v>
      </c>
      <c r="P65" s="66" t="s">
        <v>53</v>
      </c>
    </row>
    <row r="66" spans="1:16" x14ac:dyDescent="0.25">
      <c r="A66" s="59">
        <v>41069</v>
      </c>
      <c r="B66" s="13">
        <v>6.6701388888888893E-2</v>
      </c>
      <c r="C66" s="33">
        <f t="shared" si="8"/>
        <v>41069.066701388889</v>
      </c>
      <c r="D66" s="33">
        <f t="shared" ref="D66:D129" si="9">A66+(1/24)*E66</f>
        <v>41069.041666666664</v>
      </c>
      <c r="E66" s="37">
        <f t="shared" ref="E66:E129" si="10">VALUE(TEXT(C66,"hh"))</f>
        <v>1</v>
      </c>
      <c r="F66" s="33">
        <f t="shared" ref="F66:F129" si="11">MROUND(C66,0.125)</f>
        <v>41069.125</v>
      </c>
      <c r="G66" s="66" t="s">
        <v>16</v>
      </c>
      <c r="H66" s="66">
        <f t="shared" ref="H66:H129" si="12">IF(G66="Up", 1, -1)</f>
        <v>1</v>
      </c>
      <c r="I66" s="35">
        <v>2.64</v>
      </c>
      <c r="J66" s="66">
        <v>95.2</v>
      </c>
      <c r="K66" s="66">
        <v>1</v>
      </c>
      <c r="L66" s="66">
        <v>2</v>
      </c>
      <c r="M66" s="66">
        <f>VLOOKUP(L66,'Stratification Schemes'!$J$2:$L$3,2,TRUE)</f>
        <v>9.59</v>
      </c>
      <c r="N66" s="66">
        <f>VLOOKUP(L66,'Stratification Schemes'!$J$2:$L$3,3,TRUE)</f>
        <v>10.42</v>
      </c>
      <c r="O66" s="66">
        <f t="shared" ref="O66:O129" si="13">IF(AND(I66&gt;M66,I66&lt;N66),1*H66,2*H66)</f>
        <v>2</v>
      </c>
      <c r="P66" s="66" t="s">
        <v>53</v>
      </c>
    </row>
    <row r="67" spans="1:16" x14ac:dyDescent="0.25">
      <c r="A67" s="14">
        <v>41069</v>
      </c>
      <c r="B67" s="13">
        <v>7.9444444444444443E-2</v>
      </c>
      <c r="C67" s="33">
        <f t="shared" si="8"/>
        <v>41069.079444444447</v>
      </c>
      <c r="D67" s="33">
        <f t="shared" si="9"/>
        <v>41069.041666666664</v>
      </c>
      <c r="E67" s="37">
        <f t="shared" si="10"/>
        <v>1</v>
      </c>
      <c r="F67" s="33">
        <f t="shared" si="11"/>
        <v>41069.125</v>
      </c>
      <c r="G67" s="66" t="s">
        <v>16</v>
      </c>
      <c r="H67" s="66">
        <f t="shared" si="12"/>
        <v>1</v>
      </c>
      <c r="I67" s="66">
        <v>15.53</v>
      </c>
      <c r="J67" s="66">
        <v>75.400000000000006</v>
      </c>
      <c r="K67" s="66">
        <v>2</v>
      </c>
      <c r="L67" s="66">
        <v>2</v>
      </c>
      <c r="M67" s="66">
        <f>VLOOKUP(L67,'Stratification Schemes'!$J$2:$L$3,2,TRUE)</f>
        <v>9.59</v>
      </c>
      <c r="N67" s="66">
        <f>VLOOKUP(L67,'Stratification Schemes'!$J$2:$L$3,3,TRUE)</f>
        <v>10.42</v>
      </c>
      <c r="O67" s="66">
        <f t="shared" si="13"/>
        <v>2</v>
      </c>
      <c r="P67" s="66" t="s">
        <v>53</v>
      </c>
    </row>
    <row r="68" spans="1:16" x14ac:dyDescent="0.25">
      <c r="A68" s="14">
        <v>41069</v>
      </c>
      <c r="B68" s="13">
        <v>7.9594907407407406E-2</v>
      </c>
      <c r="C68" s="33">
        <f t="shared" si="8"/>
        <v>41069.079594907409</v>
      </c>
      <c r="D68" s="33">
        <f t="shared" si="9"/>
        <v>41069.041666666664</v>
      </c>
      <c r="E68" s="37">
        <f t="shared" si="10"/>
        <v>1</v>
      </c>
      <c r="F68" s="33">
        <f t="shared" si="11"/>
        <v>41069.125</v>
      </c>
      <c r="G68" s="66" t="s">
        <v>16</v>
      </c>
      <c r="H68" s="66">
        <f t="shared" si="12"/>
        <v>1</v>
      </c>
      <c r="I68" s="66">
        <v>14.9</v>
      </c>
      <c r="J68" s="66">
        <v>68.400000000000006</v>
      </c>
      <c r="K68" s="66">
        <v>2</v>
      </c>
      <c r="L68" s="66">
        <v>2</v>
      </c>
      <c r="M68" s="66">
        <f>VLOOKUP(L68,'Stratification Schemes'!$J$2:$L$3,2,TRUE)</f>
        <v>9.59</v>
      </c>
      <c r="N68" s="66">
        <f>VLOOKUP(L68,'Stratification Schemes'!$J$2:$L$3,3,TRUE)</f>
        <v>10.42</v>
      </c>
      <c r="O68" s="66">
        <f t="shared" si="13"/>
        <v>2</v>
      </c>
      <c r="P68" s="66" t="s">
        <v>53</v>
      </c>
    </row>
    <row r="69" spans="1:16" x14ac:dyDescent="0.25">
      <c r="A69" s="14">
        <v>41069</v>
      </c>
      <c r="B69" s="13">
        <v>0.11646990740740741</v>
      </c>
      <c r="C69" s="33">
        <f t="shared" si="8"/>
        <v>41069.116469907407</v>
      </c>
      <c r="D69" s="33">
        <f t="shared" si="9"/>
        <v>41069.083333333336</v>
      </c>
      <c r="E69" s="37">
        <f t="shared" si="10"/>
        <v>2</v>
      </c>
      <c r="F69" s="33">
        <f t="shared" si="11"/>
        <v>41069.125</v>
      </c>
      <c r="G69" s="66" t="s">
        <v>16</v>
      </c>
      <c r="H69" s="66">
        <f t="shared" si="12"/>
        <v>1</v>
      </c>
      <c r="I69" s="66">
        <v>15.31</v>
      </c>
      <c r="J69" s="66">
        <v>94</v>
      </c>
      <c r="K69" s="66">
        <v>2</v>
      </c>
      <c r="L69" s="66">
        <v>2</v>
      </c>
      <c r="M69" s="66">
        <f>VLOOKUP(L69,'Stratification Schemes'!$J$2:$L$3,2,TRUE)</f>
        <v>9.59</v>
      </c>
      <c r="N69" s="66">
        <f>VLOOKUP(L69,'Stratification Schemes'!$J$2:$L$3,3,TRUE)</f>
        <v>10.42</v>
      </c>
      <c r="O69" s="66">
        <f t="shared" si="13"/>
        <v>2</v>
      </c>
      <c r="P69" s="66" t="s">
        <v>53</v>
      </c>
    </row>
    <row r="70" spans="1:16" x14ac:dyDescent="0.25">
      <c r="A70" s="59">
        <v>41069</v>
      </c>
      <c r="B70" s="13">
        <v>0.14856481481481482</v>
      </c>
      <c r="C70" s="33">
        <f t="shared" si="8"/>
        <v>41069.148564814815</v>
      </c>
      <c r="D70" s="33">
        <f t="shared" si="9"/>
        <v>41069.125</v>
      </c>
      <c r="E70" s="37">
        <f t="shared" si="10"/>
        <v>3</v>
      </c>
      <c r="F70" s="33">
        <f t="shared" si="11"/>
        <v>41069.125</v>
      </c>
      <c r="G70" s="66" t="s">
        <v>16</v>
      </c>
      <c r="H70" s="66">
        <f t="shared" si="12"/>
        <v>1</v>
      </c>
      <c r="I70" s="35">
        <v>4.45</v>
      </c>
      <c r="J70" s="66">
        <v>91.9</v>
      </c>
      <c r="K70" s="66">
        <v>1</v>
      </c>
      <c r="L70" s="66">
        <v>2</v>
      </c>
      <c r="M70" s="66">
        <f>VLOOKUP(L70,'Stratification Schemes'!$J$2:$L$3,2,TRUE)</f>
        <v>9.59</v>
      </c>
      <c r="N70" s="66">
        <f>VLOOKUP(L70,'Stratification Schemes'!$J$2:$L$3,3,TRUE)</f>
        <v>10.42</v>
      </c>
      <c r="O70" s="66">
        <f t="shared" si="13"/>
        <v>2</v>
      </c>
      <c r="P70" s="66" t="s">
        <v>53</v>
      </c>
    </row>
    <row r="71" spans="1:16" x14ac:dyDescent="0.25">
      <c r="A71" s="14">
        <v>41069</v>
      </c>
      <c r="B71" s="13">
        <v>0.19999999999999998</v>
      </c>
      <c r="C71" s="33">
        <f t="shared" si="8"/>
        <v>41069.199999999997</v>
      </c>
      <c r="D71" s="33">
        <f t="shared" si="9"/>
        <v>41069.166666666664</v>
      </c>
      <c r="E71" s="37">
        <f t="shared" si="10"/>
        <v>4</v>
      </c>
      <c r="F71" s="33">
        <f t="shared" si="11"/>
        <v>41069.25</v>
      </c>
      <c r="G71" s="66" t="s">
        <v>16</v>
      </c>
      <c r="H71" s="66">
        <f t="shared" si="12"/>
        <v>1</v>
      </c>
      <c r="I71" s="66">
        <v>10.15</v>
      </c>
      <c r="J71" s="66">
        <v>58.1</v>
      </c>
      <c r="K71" s="66">
        <v>2</v>
      </c>
      <c r="L71" s="66">
        <v>2</v>
      </c>
      <c r="M71" s="66">
        <f>VLOOKUP(L71,'Stratification Schemes'!$J$2:$L$3,2,TRUE)</f>
        <v>9.59</v>
      </c>
      <c r="N71" s="66">
        <f>VLOOKUP(L71,'Stratification Schemes'!$J$2:$L$3,3,TRUE)</f>
        <v>10.42</v>
      </c>
      <c r="O71" s="66">
        <f t="shared" si="13"/>
        <v>1</v>
      </c>
      <c r="P71" s="66" t="s">
        <v>53</v>
      </c>
    </row>
    <row r="72" spans="1:16" x14ac:dyDescent="0.25">
      <c r="A72" s="14">
        <v>41069</v>
      </c>
      <c r="B72" s="13">
        <v>0.30739583333333337</v>
      </c>
      <c r="C72" s="33">
        <f t="shared" si="8"/>
        <v>41069.307395833333</v>
      </c>
      <c r="D72" s="33">
        <f t="shared" si="9"/>
        <v>41069.291666666664</v>
      </c>
      <c r="E72" s="37">
        <f t="shared" si="10"/>
        <v>7</v>
      </c>
      <c r="F72" s="33">
        <f t="shared" si="11"/>
        <v>41069.25</v>
      </c>
      <c r="G72" s="66" t="s">
        <v>16</v>
      </c>
      <c r="H72" s="66">
        <f t="shared" si="12"/>
        <v>1</v>
      </c>
      <c r="I72" s="66">
        <v>14.55</v>
      </c>
      <c r="J72" s="66">
        <v>101.9</v>
      </c>
      <c r="K72" s="66">
        <v>2</v>
      </c>
      <c r="L72" s="66">
        <v>2</v>
      </c>
      <c r="M72" s="66">
        <f>VLOOKUP(L72,'Stratification Schemes'!$J$2:$L$3,2,TRUE)</f>
        <v>9.59</v>
      </c>
      <c r="N72" s="66">
        <f>VLOOKUP(L72,'Stratification Schemes'!$J$2:$L$3,3,TRUE)</f>
        <v>10.42</v>
      </c>
      <c r="O72" s="66">
        <f t="shared" si="13"/>
        <v>2</v>
      </c>
      <c r="P72" s="66" t="s">
        <v>53</v>
      </c>
    </row>
    <row r="73" spans="1:16" x14ac:dyDescent="0.25">
      <c r="A73" s="14">
        <v>41069</v>
      </c>
      <c r="B73" s="13">
        <v>0.34637731481481482</v>
      </c>
      <c r="C73" s="33">
        <f t="shared" si="8"/>
        <v>41069.346377314818</v>
      </c>
      <c r="D73" s="33">
        <f t="shared" si="9"/>
        <v>41069.333333333336</v>
      </c>
      <c r="E73" s="37">
        <f t="shared" si="10"/>
        <v>8</v>
      </c>
      <c r="F73" s="33">
        <f t="shared" si="11"/>
        <v>41069.375</v>
      </c>
      <c r="G73" s="66" t="s">
        <v>16</v>
      </c>
      <c r="H73" s="66">
        <f t="shared" si="12"/>
        <v>1</v>
      </c>
      <c r="I73" s="66">
        <v>16.41</v>
      </c>
      <c r="J73" s="66">
        <v>62.6</v>
      </c>
      <c r="K73" s="66">
        <v>2</v>
      </c>
      <c r="L73" s="66">
        <v>2</v>
      </c>
      <c r="M73" s="66">
        <f>VLOOKUP(L73,'Stratification Schemes'!$J$2:$L$3,2,TRUE)</f>
        <v>9.59</v>
      </c>
      <c r="N73" s="66">
        <f>VLOOKUP(L73,'Stratification Schemes'!$J$2:$L$3,3,TRUE)</f>
        <v>10.42</v>
      </c>
      <c r="O73" s="66">
        <f t="shared" si="13"/>
        <v>2</v>
      </c>
      <c r="P73" s="66" t="s">
        <v>53</v>
      </c>
    </row>
    <row r="74" spans="1:16" x14ac:dyDescent="0.25">
      <c r="A74" s="59">
        <v>41069</v>
      </c>
      <c r="B74" s="13">
        <v>0.35760416666666667</v>
      </c>
      <c r="C74" s="33">
        <f t="shared" si="8"/>
        <v>41069.357604166667</v>
      </c>
      <c r="D74" s="33">
        <f t="shared" si="9"/>
        <v>41069.333333333336</v>
      </c>
      <c r="E74" s="37">
        <f t="shared" si="10"/>
        <v>8</v>
      </c>
      <c r="F74" s="33">
        <f t="shared" si="11"/>
        <v>41069.375</v>
      </c>
      <c r="G74" s="66" t="s">
        <v>16</v>
      </c>
      <c r="H74" s="66">
        <f t="shared" si="12"/>
        <v>1</v>
      </c>
      <c r="I74" s="35">
        <v>3.01</v>
      </c>
      <c r="J74" s="66">
        <v>39.6</v>
      </c>
      <c r="K74" s="66">
        <v>1</v>
      </c>
      <c r="L74" s="66">
        <v>2</v>
      </c>
      <c r="M74" s="66">
        <f>VLOOKUP(L74,'Stratification Schemes'!$J$2:$L$3,2,TRUE)</f>
        <v>9.59</v>
      </c>
      <c r="N74" s="66">
        <f>VLOOKUP(L74,'Stratification Schemes'!$J$2:$L$3,3,TRUE)</f>
        <v>10.42</v>
      </c>
      <c r="O74" s="66">
        <f t="shared" si="13"/>
        <v>2</v>
      </c>
      <c r="P74" s="66" t="s">
        <v>53</v>
      </c>
    </row>
    <row r="75" spans="1:16" x14ac:dyDescent="0.25">
      <c r="A75" s="14">
        <v>41069</v>
      </c>
      <c r="B75" s="13">
        <v>0.41195601851851849</v>
      </c>
      <c r="C75" s="33">
        <f t="shared" si="8"/>
        <v>41069.411956018521</v>
      </c>
      <c r="D75" s="33">
        <f t="shared" si="9"/>
        <v>41069.375</v>
      </c>
      <c r="E75" s="37">
        <f t="shared" si="10"/>
        <v>9</v>
      </c>
      <c r="F75" s="33">
        <f t="shared" si="11"/>
        <v>41069.375</v>
      </c>
      <c r="G75" s="66" t="s">
        <v>16</v>
      </c>
      <c r="H75" s="66">
        <f t="shared" si="12"/>
        <v>1</v>
      </c>
      <c r="I75" s="66">
        <v>15.34</v>
      </c>
      <c r="J75" s="66">
        <v>82</v>
      </c>
      <c r="K75" s="66">
        <v>2</v>
      </c>
      <c r="L75" s="66">
        <v>2</v>
      </c>
      <c r="M75" s="66">
        <f>VLOOKUP(L75,'Stratification Schemes'!$J$2:$L$3,2,TRUE)</f>
        <v>9.59</v>
      </c>
      <c r="N75" s="66">
        <f>VLOOKUP(L75,'Stratification Schemes'!$J$2:$L$3,3,TRUE)</f>
        <v>10.42</v>
      </c>
      <c r="O75" s="66">
        <f t="shared" si="13"/>
        <v>2</v>
      </c>
      <c r="P75" s="66" t="s">
        <v>53</v>
      </c>
    </row>
    <row r="76" spans="1:16" x14ac:dyDescent="0.25">
      <c r="A76" s="59">
        <v>41069</v>
      </c>
      <c r="B76" s="13">
        <v>0.56398148148148153</v>
      </c>
      <c r="C76" s="33">
        <f t="shared" si="8"/>
        <v>41069.563981481479</v>
      </c>
      <c r="D76" s="33">
        <f t="shared" si="9"/>
        <v>41069.541666666664</v>
      </c>
      <c r="E76" s="37">
        <f t="shared" si="10"/>
        <v>13</v>
      </c>
      <c r="F76" s="33">
        <f t="shared" si="11"/>
        <v>41069.625</v>
      </c>
      <c r="G76" s="66" t="s">
        <v>16</v>
      </c>
      <c r="H76" s="66">
        <f t="shared" si="12"/>
        <v>1</v>
      </c>
      <c r="I76" s="35">
        <v>1.35</v>
      </c>
      <c r="J76" s="66">
        <v>58.1</v>
      </c>
      <c r="K76" s="66">
        <v>1</v>
      </c>
      <c r="L76" s="66">
        <v>2</v>
      </c>
      <c r="M76" s="66">
        <f>VLOOKUP(L76,'Stratification Schemes'!$J$2:$L$3,2,TRUE)</f>
        <v>9.59</v>
      </c>
      <c r="N76" s="66">
        <f>VLOOKUP(L76,'Stratification Schemes'!$J$2:$L$3,3,TRUE)</f>
        <v>10.42</v>
      </c>
      <c r="O76" s="66">
        <f t="shared" si="13"/>
        <v>2</v>
      </c>
      <c r="P76" s="66" t="s">
        <v>53</v>
      </c>
    </row>
    <row r="77" spans="1:16" x14ac:dyDescent="0.25">
      <c r="A77" s="59">
        <v>41069</v>
      </c>
      <c r="B77" s="13">
        <v>0.68868055555555552</v>
      </c>
      <c r="C77" s="33">
        <f t="shared" si="8"/>
        <v>41069.688680555555</v>
      </c>
      <c r="D77" s="33">
        <f t="shared" si="9"/>
        <v>41069.666666666664</v>
      </c>
      <c r="E77" s="37">
        <f t="shared" si="10"/>
        <v>16</v>
      </c>
      <c r="F77" s="33">
        <f t="shared" si="11"/>
        <v>41069.75</v>
      </c>
      <c r="G77" s="66" t="s">
        <v>16</v>
      </c>
      <c r="H77" s="66">
        <f t="shared" si="12"/>
        <v>1</v>
      </c>
      <c r="I77" s="35">
        <v>4.3600000000000003</v>
      </c>
      <c r="J77" s="66">
        <v>93</v>
      </c>
      <c r="K77" s="66">
        <v>1</v>
      </c>
      <c r="L77" s="66">
        <v>2</v>
      </c>
      <c r="M77" s="66">
        <f>VLOOKUP(L77,'Stratification Schemes'!$J$2:$L$3,2,TRUE)</f>
        <v>9.59</v>
      </c>
      <c r="N77" s="66">
        <f>VLOOKUP(L77,'Stratification Schemes'!$J$2:$L$3,3,TRUE)</f>
        <v>10.42</v>
      </c>
      <c r="O77" s="66">
        <f t="shared" si="13"/>
        <v>2</v>
      </c>
      <c r="P77" s="66" t="s">
        <v>53</v>
      </c>
    </row>
    <row r="78" spans="1:16" x14ac:dyDescent="0.25">
      <c r="A78" s="59">
        <v>41069</v>
      </c>
      <c r="B78" s="13">
        <v>0.6960763888888889</v>
      </c>
      <c r="C78" s="33">
        <f t="shared" si="8"/>
        <v>41069.696076388886</v>
      </c>
      <c r="D78" s="33">
        <f t="shared" si="9"/>
        <v>41069.666666666664</v>
      </c>
      <c r="E78" s="37">
        <f t="shared" si="10"/>
        <v>16</v>
      </c>
      <c r="F78" s="33">
        <f t="shared" si="11"/>
        <v>41069.75</v>
      </c>
      <c r="G78" s="66" t="s">
        <v>16</v>
      </c>
      <c r="H78" s="66">
        <f t="shared" si="12"/>
        <v>1</v>
      </c>
      <c r="I78" s="35">
        <v>2.72</v>
      </c>
      <c r="J78" s="66">
        <v>63.1</v>
      </c>
      <c r="K78" s="66">
        <v>1</v>
      </c>
      <c r="L78" s="66">
        <v>2</v>
      </c>
      <c r="M78" s="66">
        <f>VLOOKUP(L78,'Stratification Schemes'!$J$2:$L$3,2,TRUE)</f>
        <v>9.59</v>
      </c>
      <c r="N78" s="66">
        <f>VLOOKUP(L78,'Stratification Schemes'!$J$2:$L$3,3,TRUE)</f>
        <v>10.42</v>
      </c>
      <c r="O78" s="66">
        <f t="shared" si="13"/>
        <v>2</v>
      </c>
      <c r="P78" s="66" t="s">
        <v>53</v>
      </c>
    </row>
    <row r="79" spans="1:16" x14ac:dyDescent="0.25">
      <c r="A79" s="14">
        <v>41070</v>
      </c>
      <c r="B79" s="13">
        <v>6.2488425925925926E-2</v>
      </c>
      <c r="C79" s="33">
        <f t="shared" si="8"/>
        <v>41070.062488425923</v>
      </c>
      <c r="D79" s="33">
        <f t="shared" si="9"/>
        <v>41070.041666666664</v>
      </c>
      <c r="E79" s="37">
        <f t="shared" si="10"/>
        <v>1</v>
      </c>
      <c r="F79" s="33">
        <f t="shared" si="11"/>
        <v>41070</v>
      </c>
      <c r="G79" s="66" t="s">
        <v>16</v>
      </c>
      <c r="H79" s="66">
        <f t="shared" si="12"/>
        <v>1</v>
      </c>
      <c r="I79" s="66">
        <v>15.99</v>
      </c>
      <c r="J79" s="66">
        <v>102.9</v>
      </c>
      <c r="K79" s="66">
        <v>2</v>
      </c>
      <c r="L79" s="66">
        <v>2</v>
      </c>
      <c r="M79" s="66">
        <f>VLOOKUP(L79,'Stratification Schemes'!$J$2:$L$3,2,TRUE)</f>
        <v>9.59</v>
      </c>
      <c r="N79" s="66">
        <f>VLOOKUP(L79,'Stratification Schemes'!$J$2:$L$3,3,TRUE)</f>
        <v>10.42</v>
      </c>
      <c r="O79" s="66">
        <f t="shared" si="13"/>
        <v>2</v>
      </c>
      <c r="P79" s="66" t="s">
        <v>53</v>
      </c>
    </row>
    <row r="80" spans="1:16" x14ac:dyDescent="0.25">
      <c r="A80" s="59">
        <v>41070</v>
      </c>
      <c r="B80" s="13">
        <v>6.7511574074074085E-2</v>
      </c>
      <c r="C80" s="33">
        <f t="shared" ref="C80:C111" si="14">A80+B80</f>
        <v>41070.067511574074</v>
      </c>
      <c r="D80" s="33">
        <f t="shared" si="9"/>
        <v>41070.041666666664</v>
      </c>
      <c r="E80" s="37">
        <f t="shared" si="10"/>
        <v>1</v>
      </c>
      <c r="F80" s="33">
        <f t="shared" si="11"/>
        <v>41070.125</v>
      </c>
      <c r="G80" s="66" t="s">
        <v>16</v>
      </c>
      <c r="H80" s="66">
        <f t="shared" si="12"/>
        <v>1</v>
      </c>
      <c r="I80" s="35">
        <v>2.42</v>
      </c>
      <c r="J80" s="66">
        <v>92.4</v>
      </c>
      <c r="K80" s="66">
        <v>1</v>
      </c>
      <c r="L80" s="66">
        <v>2</v>
      </c>
      <c r="M80" s="66">
        <f>VLOOKUP(L80,'Stratification Schemes'!$J$2:$L$3,2,TRUE)</f>
        <v>9.59</v>
      </c>
      <c r="N80" s="66">
        <f>VLOOKUP(L80,'Stratification Schemes'!$J$2:$L$3,3,TRUE)</f>
        <v>10.42</v>
      </c>
      <c r="O80" s="66">
        <f t="shared" si="13"/>
        <v>2</v>
      </c>
      <c r="P80" s="66" t="s">
        <v>53</v>
      </c>
    </row>
    <row r="81" spans="1:16" x14ac:dyDescent="0.25">
      <c r="A81" s="59">
        <v>41070</v>
      </c>
      <c r="B81" s="13">
        <v>0.18802083333333333</v>
      </c>
      <c r="C81" s="33">
        <f t="shared" si="14"/>
        <v>41070.188020833331</v>
      </c>
      <c r="D81" s="33">
        <f t="shared" si="9"/>
        <v>41070.166666666664</v>
      </c>
      <c r="E81" s="37">
        <f t="shared" si="10"/>
        <v>4</v>
      </c>
      <c r="F81" s="33">
        <f t="shared" si="11"/>
        <v>41070.25</v>
      </c>
      <c r="G81" s="66" t="s">
        <v>16</v>
      </c>
      <c r="H81" s="66">
        <f t="shared" si="12"/>
        <v>1</v>
      </c>
      <c r="I81" s="35">
        <v>1.23</v>
      </c>
      <c r="J81" s="66">
        <v>81.2</v>
      </c>
      <c r="K81" s="66">
        <v>1</v>
      </c>
      <c r="L81" s="66">
        <v>2</v>
      </c>
      <c r="M81" s="66">
        <f>VLOOKUP(L81,'Stratification Schemes'!$J$2:$L$3,2,TRUE)</f>
        <v>9.59</v>
      </c>
      <c r="N81" s="66">
        <f>VLOOKUP(L81,'Stratification Schemes'!$J$2:$L$3,3,TRUE)</f>
        <v>10.42</v>
      </c>
      <c r="O81" s="66">
        <f t="shared" si="13"/>
        <v>2</v>
      </c>
      <c r="P81" s="66" t="s">
        <v>53</v>
      </c>
    </row>
    <row r="82" spans="1:16" x14ac:dyDescent="0.25">
      <c r="A82" s="59">
        <v>41070</v>
      </c>
      <c r="B82" s="13">
        <v>0.21679398148148146</v>
      </c>
      <c r="C82" s="33">
        <f t="shared" si="14"/>
        <v>41070.216793981483</v>
      </c>
      <c r="D82" s="33">
        <f t="shared" si="9"/>
        <v>41070.208333333336</v>
      </c>
      <c r="E82" s="37">
        <f t="shared" si="10"/>
        <v>5</v>
      </c>
      <c r="F82" s="33">
        <f t="shared" si="11"/>
        <v>41070.25</v>
      </c>
      <c r="G82" s="66" t="s">
        <v>16</v>
      </c>
      <c r="H82" s="66">
        <f t="shared" si="12"/>
        <v>1</v>
      </c>
      <c r="I82" s="35">
        <v>2.74</v>
      </c>
      <c r="J82" s="66">
        <v>48</v>
      </c>
      <c r="K82" s="66">
        <v>1</v>
      </c>
      <c r="L82" s="66">
        <v>2</v>
      </c>
      <c r="M82" s="66">
        <f>VLOOKUP(L82,'Stratification Schemes'!$J$2:$L$3,2,TRUE)</f>
        <v>9.59</v>
      </c>
      <c r="N82" s="66">
        <f>VLOOKUP(L82,'Stratification Schemes'!$J$2:$L$3,3,TRUE)</f>
        <v>10.42</v>
      </c>
      <c r="O82" s="66">
        <f t="shared" si="13"/>
        <v>2</v>
      </c>
      <c r="P82" s="66" t="s">
        <v>53</v>
      </c>
    </row>
    <row r="83" spans="1:16" x14ac:dyDescent="0.25">
      <c r="A83" s="59">
        <v>41070</v>
      </c>
      <c r="B83" s="13">
        <v>0.32282407407407404</v>
      </c>
      <c r="C83" s="33">
        <f t="shared" si="14"/>
        <v>41070.322824074072</v>
      </c>
      <c r="D83" s="33">
        <f t="shared" si="9"/>
        <v>41070.291666666664</v>
      </c>
      <c r="E83" s="37">
        <f t="shared" si="10"/>
        <v>7</v>
      </c>
      <c r="F83" s="33">
        <f t="shared" si="11"/>
        <v>41070.375</v>
      </c>
      <c r="G83" s="66" t="s">
        <v>16</v>
      </c>
      <c r="H83" s="66">
        <f t="shared" si="12"/>
        <v>1</v>
      </c>
      <c r="I83" s="35">
        <v>10.07</v>
      </c>
      <c r="J83" s="66">
        <v>95.1</v>
      </c>
      <c r="K83" s="66">
        <v>1</v>
      </c>
      <c r="L83" s="66">
        <v>2</v>
      </c>
      <c r="M83" s="66">
        <f>VLOOKUP(L83,'Stratification Schemes'!$J$2:$L$3,2,TRUE)</f>
        <v>9.59</v>
      </c>
      <c r="N83" s="66">
        <f>VLOOKUP(L83,'Stratification Schemes'!$J$2:$L$3,3,TRUE)</f>
        <v>10.42</v>
      </c>
      <c r="O83" s="66">
        <f t="shared" si="13"/>
        <v>1</v>
      </c>
      <c r="P83" s="66" t="s">
        <v>53</v>
      </c>
    </row>
    <row r="84" spans="1:16" x14ac:dyDescent="0.25">
      <c r="A84" s="14">
        <v>41070</v>
      </c>
      <c r="B84" s="13">
        <v>0.33203703703703707</v>
      </c>
      <c r="C84" s="33">
        <f t="shared" si="14"/>
        <v>41070.332037037035</v>
      </c>
      <c r="D84" s="33">
        <f t="shared" si="9"/>
        <v>41070.291666666664</v>
      </c>
      <c r="E84" s="37">
        <f t="shared" si="10"/>
        <v>7</v>
      </c>
      <c r="F84" s="33">
        <f t="shared" si="11"/>
        <v>41070.375</v>
      </c>
      <c r="G84" s="66" t="s">
        <v>16</v>
      </c>
      <c r="H84" s="66">
        <f t="shared" si="12"/>
        <v>1</v>
      </c>
      <c r="I84" s="66">
        <v>15.81</v>
      </c>
      <c r="J84" s="66">
        <v>103.1</v>
      </c>
      <c r="K84" s="66">
        <v>2</v>
      </c>
      <c r="L84" s="66">
        <v>2</v>
      </c>
      <c r="M84" s="66">
        <f>VLOOKUP(L84,'Stratification Schemes'!$J$2:$L$3,2,TRUE)</f>
        <v>9.59</v>
      </c>
      <c r="N84" s="66">
        <f>VLOOKUP(L84,'Stratification Schemes'!$J$2:$L$3,3,TRUE)</f>
        <v>10.42</v>
      </c>
      <c r="O84" s="66">
        <f t="shared" si="13"/>
        <v>2</v>
      </c>
      <c r="P84" s="66" t="s">
        <v>53</v>
      </c>
    </row>
    <row r="85" spans="1:16" x14ac:dyDescent="0.25">
      <c r="A85" s="59">
        <v>41070</v>
      </c>
      <c r="B85" s="13">
        <v>0.3628703703703704</v>
      </c>
      <c r="C85" s="33">
        <f t="shared" si="14"/>
        <v>41070.362870370373</v>
      </c>
      <c r="D85" s="33">
        <f t="shared" si="9"/>
        <v>41070.333333333336</v>
      </c>
      <c r="E85" s="37">
        <f t="shared" si="10"/>
        <v>8</v>
      </c>
      <c r="F85" s="33">
        <f t="shared" si="11"/>
        <v>41070.375</v>
      </c>
      <c r="G85" s="66" t="s">
        <v>16</v>
      </c>
      <c r="H85" s="66">
        <f t="shared" si="12"/>
        <v>1</v>
      </c>
      <c r="I85" s="35">
        <v>4.33</v>
      </c>
      <c r="J85" s="66">
        <v>91.4</v>
      </c>
      <c r="K85" s="66">
        <v>1</v>
      </c>
      <c r="L85" s="66">
        <v>2</v>
      </c>
      <c r="M85" s="66">
        <f>VLOOKUP(L85,'Stratification Schemes'!$J$2:$L$3,2,TRUE)</f>
        <v>9.59</v>
      </c>
      <c r="N85" s="66">
        <f>VLOOKUP(L85,'Stratification Schemes'!$J$2:$L$3,3,TRUE)</f>
        <v>10.42</v>
      </c>
      <c r="O85" s="66">
        <f t="shared" si="13"/>
        <v>2</v>
      </c>
      <c r="P85" s="66" t="s">
        <v>53</v>
      </c>
    </row>
    <row r="86" spans="1:16" x14ac:dyDescent="0.25">
      <c r="A86" s="59">
        <v>41070</v>
      </c>
      <c r="B86" s="13">
        <v>0.44163194444444448</v>
      </c>
      <c r="C86" s="33">
        <f t="shared" si="14"/>
        <v>41070.441631944443</v>
      </c>
      <c r="D86" s="33">
        <f t="shared" si="9"/>
        <v>41070.416666666664</v>
      </c>
      <c r="E86" s="37">
        <f t="shared" si="10"/>
        <v>10</v>
      </c>
      <c r="F86" s="33">
        <f t="shared" si="11"/>
        <v>41070.5</v>
      </c>
      <c r="G86" s="66" t="s">
        <v>16</v>
      </c>
      <c r="H86" s="66">
        <f t="shared" si="12"/>
        <v>1</v>
      </c>
      <c r="I86" s="35">
        <v>2.93</v>
      </c>
      <c r="J86" s="66">
        <v>47.4</v>
      </c>
      <c r="K86" s="66">
        <v>1</v>
      </c>
      <c r="L86" s="66">
        <v>2</v>
      </c>
      <c r="M86" s="66">
        <f>VLOOKUP(L86,'Stratification Schemes'!$J$2:$L$3,2,TRUE)</f>
        <v>9.59</v>
      </c>
      <c r="N86" s="66">
        <f>VLOOKUP(L86,'Stratification Schemes'!$J$2:$L$3,3,TRUE)</f>
        <v>10.42</v>
      </c>
      <c r="O86" s="66">
        <f t="shared" si="13"/>
        <v>2</v>
      </c>
      <c r="P86" s="66" t="s">
        <v>53</v>
      </c>
    </row>
    <row r="87" spans="1:16" x14ac:dyDescent="0.25">
      <c r="A87" s="59">
        <v>41070</v>
      </c>
      <c r="B87" s="13">
        <v>0.64848379629629627</v>
      </c>
      <c r="C87" s="33">
        <f t="shared" si="14"/>
        <v>41070.6484837963</v>
      </c>
      <c r="D87" s="33">
        <f t="shared" si="9"/>
        <v>41070.625</v>
      </c>
      <c r="E87" s="37">
        <f t="shared" si="10"/>
        <v>15</v>
      </c>
      <c r="F87" s="33">
        <f t="shared" si="11"/>
        <v>41070.625</v>
      </c>
      <c r="G87" s="66" t="s">
        <v>16</v>
      </c>
      <c r="H87" s="66">
        <f t="shared" si="12"/>
        <v>1</v>
      </c>
      <c r="I87" s="35">
        <v>1.56</v>
      </c>
      <c r="J87" s="66">
        <v>54.7</v>
      </c>
      <c r="K87" s="66">
        <v>1</v>
      </c>
      <c r="L87" s="66">
        <v>2</v>
      </c>
      <c r="M87" s="66">
        <f>VLOOKUP(L87,'Stratification Schemes'!$J$2:$L$3,2,TRUE)</f>
        <v>9.59</v>
      </c>
      <c r="N87" s="66">
        <f>VLOOKUP(L87,'Stratification Schemes'!$J$2:$L$3,3,TRUE)</f>
        <v>10.42</v>
      </c>
      <c r="O87" s="66">
        <f t="shared" si="13"/>
        <v>2</v>
      </c>
      <c r="P87" s="66" t="s">
        <v>53</v>
      </c>
    </row>
    <row r="88" spans="1:16" x14ac:dyDescent="0.25">
      <c r="A88" s="59">
        <v>41070</v>
      </c>
      <c r="B88" s="13">
        <v>0.75141203703703707</v>
      </c>
      <c r="C88" s="33">
        <f t="shared" si="14"/>
        <v>41070.75141203704</v>
      </c>
      <c r="D88" s="33">
        <f t="shared" si="9"/>
        <v>41070.75</v>
      </c>
      <c r="E88" s="37">
        <f t="shared" si="10"/>
        <v>18</v>
      </c>
      <c r="F88" s="33">
        <f t="shared" si="11"/>
        <v>41070.75</v>
      </c>
      <c r="G88" s="66" t="s">
        <v>16</v>
      </c>
      <c r="H88" s="66">
        <f t="shared" si="12"/>
        <v>1</v>
      </c>
      <c r="I88" s="35">
        <v>2.08</v>
      </c>
      <c r="J88" s="66">
        <v>45.6</v>
      </c>
      <c r="K88" s="66">
        <v>1</v>
      </c>
      <c r="L88" s="66">
        <v>2</v>
      </c>
      <c r="M88" s="66">
        <f>VLOOKUP(L88,'Stratification Schemes'!$J$2:$L$3,2,TRUE)</f>
        <v>9.59</v>
      </c>
      <c r="N88" s="66">
        <f>VLOOKUP(L88,'Stratification Schemes'!$J$2:$L$3,3,TRUE)</f>
        <v>10.42</v>
      </c>
      <c r="O88" s="66">
        <f t="shared" si="13"/>
        <v>2</v>
      </c>
      <c r="P88" s="66" t="s">
        <v>53</v>
      </c>
    </row>
    <row r="89" spans="1:16" x14ac:dyDescent="0.25">
      <c r="A89" s="59">
        <v>41070</v>
      </c>
      <c r="B89" s="13">
        <v>0.7745023148148148</v>
      </c>
      <c r="C89" s="33">
        <f t="shared" si="14"/>
        <v>41070.774502314816</v>
      </c>
      <c r="D89" s="33">
        <f t="shared" si="9"/>
        <v>41070.75</v>
      </c>
      <c r="E89" s="37">
        <f t="shared" si="10"/>
        <v>18</v>
      </c>
      <c r="F89" s="33">
        <f t="shared" si="11"/>
        <v>41070.75</v>
      </c>
      <c r="G89" s="66" t="s">
        <v>16</v>
      </c>
      <c r="H89" s="66">
        <f t="shared" si="12"/>
        <v>1</v>
      </c>
      <c r="I89" s="35">
        <v>2.3199999999999998</v>
      </c>
      <c r="J89" s="66">
        <v>51.3</v>
      </c>
      <c r="K89" s="66">
        <v>1</v>
      </c>
      <c r="L89" s="66">
        <v>2</v>
      </c>
      <c r="M89" s="66">
        <f>VLOOKUP(L89,'Stratification Schemes'!$J$2:$L$3,2,TRUE)</f>
        <v>9.59</v>
      </c>
      <c r="N89" s="66">
        <f>VLOOKUP(L89,'Stratification Schemes'!$J$2:$L$3,3,TRUE)</f>
        <v>10.42</v>
      </c>
      <c r="O89" s="66">
        <f t="shared" si="13"/>
        <v>2</v>
      </c>
      <c r="P89" s="66" t="s">
        <v>53</v>
      </c>
    </row>
    <row r="90" spans="1:16" x14ac:dyDescent="0.25">
      <c r="A90" s="14">
        <v>41070</v>
      </c>
      <c r="B90" s="13">
        <v>0.91368055555555561</v>
      </c>
      <c r="C90" s="33">
        <f t="shared" si="14"/>
        <v>41070.913680555554</v>
      </c>
      <c r="D90" s="33">
        <f t="shared" si="9"/>
        <v>41070.875</v>
      </c>
      <c r="E90" s="37">
        <f t="shared" si="10"/>
        <v>21</v>
      </c>
      <c r="F90" s="33">
        <f t="shared" si="11"/>
        <v>41070.875</v>
      </c>
      <c r="G90" s="66" t="s">
        <v>16</v>
      </c>
      <c r="H90" s="66">
        <f t="shared" si="12"/>
        <v>1</v>
      </c>
      <c r="I90" s="66">
        <v>11.36</v>
      </c>
      <c r="J90" s="66">
        <v>53.6</v>
      </c>
      <c r="K90" s="66">
        <v>2</v>
      </c>
      <c r="L90" s="66">
        <v>2</v>
      </c>
      <c r="M90" s="66">
        <f>VLOOKUP(L90,'Stratification Schemes'!$J$2:$L$3,2,TRUE)</f>
        <v>9.59</v>
      </c>
      <c r="N90" s="66">
        <f>VLOOKUP(L90,'Stratification Schemes'!$J$2:$L$3,3,TRUE)</f>
        <v>10.42</v>
      </c>
      <c r="O90" s="66">
        <f t="shared" si="13"/>
        <v>2</v>
      </c>
      <c r="P90" s="66" t="s">
        <v>53</v>
      </c>
    </row>
    <row r="91" spans="1:16" x14ac:dyDescent="0.25">
      <c r="A91" s="59">
        <v>41071</v>
      </c>
      <c r="B91" s="13">
        <v>1.03125E-2</v>
      </c>
      <c r="C91" s="33">
        <f t="shared" si="14"/>
        <v>41071.010312500002</v>
      </c>
      <c r="D91" s="33">
        <f t="shared" si="9"/>
        <v>41071</v>
      </c>
      <c r="E91" s="37">
        <f t="shared" si="10"/>
        <v>0</v>
      </c>
      <c r="F91" s="33">
        <f t="shared" si="11"/>
        <v>41071</v>
      </c>
      <c r="G91" s="66" t="s">
        <v>16</v>
      </c>
      <c r="H91" s="66">
        <f t="shared" si="12"/>
        <v>1</v>
      </c>
      <c r="I91" s="35">
        <v>0.9</v>
      </c>
      <c r="J91" s="66">
        <v>69.3</v>
      </c>
      <c r="K91" s="66">
        <v>1</v>
      </c>
      <c r="L91" s="66">
        <v>2</v>
      </c>
      <c r="M91" s="66">
        <f>VLOOKUP(L91,'Stratification Schemes'!$J$2:$L$3,2,TRUE)</f>
        <v>9.59</v>
      </c>
      <c r="N91" s="66">
        <f>VLOOKUP(L91,'Stratification Schemes'!$J$2:$L$3,3,TRUE)</f>
        <v>10.42</v>
      </c>
      <c r="O91" s="66">
        <f t="shared" si="13"/>
        <v>2</v>
      </c>
      <c r="P91" s="66" t="s">
        <v>53</v>
      </c>
    </row>
    <row r="92" spans="1:16" x14ac:dyDescent="0.25">
      <c r="A92" s="59">
        <v>41071</v>
      </c>
      <c r="B92" s="13">
        <v>5.1527777777777777E-2</v>
      </c>
      <c r="C92" s="33">
        <f t="shared" si="14"/>
        <v>41071.051527777781</v>
      </c>
      <c r="D92" s="33">
        <f t="shared" si="9"/>
        <v>41071.041666666664</v>
      </c>
      <c r="E92" s="37">
        <f t="shared" si="10"/>
        <v>1</v>
      </c>
      <c r="F92" s="33">
        <f t="shared" si="11"/>
        <v>41071</v>
      </c>
      <c r="G92" s="66" t="s">
        <v>16</v>
      </c>
      <c r="H92" s="66">
        <f t="shared" si="12"/>
        <v>1</v>
      </c>
      <c r="I92" s="35">
        <v>2.95</v>
      </c>
      <c r="J92" s="66">
        <v>73.900000000000006</v>
      </c>
      <c r="K92" s="66">
        <v>1</v>
      </c>
      <c r="L92" s="66">
        <v>2</v>
      </c>
      <c r="M92" s="66">
        <f>VLOOKUP(L92,'Stratification Schemes'!$J$2:$L$3,2,TRUE)</f>
        <v>9.59</v>
      </c>
      <c r="N92" s="66">
        <f>VLOOKUP(L92,'Stratification Schemes'!$J$2:$L$3,3,TRUE)</f>
        <v>10.42</v>
      </c>
      <c r="O92" s="66">
        <f t="shared" si="13"/>
        <v>2</v>
      </c>
      <c r="P92" s="66" t="s">
        <v>53</v>
      </c>
    </row>
    <row r="93" spans="1:16" x14ac:dyDescent="0.25">
      <c r="A93" s="59">
        <v>41071</v>
      </c>
      <c r="B93" s="13">
        <v>6.4953703703703694E-2</v>
      </c>
      <c r="C93" s="33">
        <f t="shared" si="14"/>
        <v>41071.064953703702</v>
      </c>
      <c r="D93" s="33">
        <f t="shared" si="9"/>
        <v>41071.041666666664</v>
      </c>
      <c r="E93" s="37">
        <f t="shared" si="10"/>
        <v>1</v>
      </c>
      <c r="F93" s="33">
        <f t="shared" si="11"/>
        <v>41071.125</v>
      </c>
      <c r="G93" s="66" t="s">
        <v>16</v>
      </c>
      <c r="H93" s="66">
        <f t="shared" si="12"/>
        <v>1</v>
      </c>
      <c r="I93" s="35">
        <v>3.5</v>
      </c>
      <c r="J93" s="66">
        <v>75.400000000000006</v>
      </c>
      <c r="K93" s="66">
        <v>1</v>
      </c>
      <c r="L93" s="66">
        <v>2</v>
      </c>
      <c r="M93" s="66">
        <f>VLOOKUP(L93,'Stratification Schemes'!$J$2:$L$3,2,TRUE)</f>
        <v>9.59</v>
      </c>
      <c r="N93" s="66">
        <f>VLOOKUP(L93,'Stratification Schemes'!$J$2:$L$3,3,TRUE)</f>
        <v>10.42</v>
      </c>
      <c r="O93" s="66">
        <f t="shared" si="13"/>
        <v>2</v>
      </c>
      <c r="P93" s="66" t="s">
        <v>53</v>
      </c>
    </row>
    <row r="94" spans="1:16" x14ac:dyDescent="0.25">
      <c r="A94" s="59">
        <v>41071</v>
      </c>
      <c r="B94" s="13">
        <v>7.0462962962962963E-2</v>
      </c>
      <c r="C94" s="33">
        <f t="shared" si="14"/>
        <v>41071.070462962962</v>
      </c>
      <c r="D94" s="33">
        <f t="shared" si="9"/>
        <v>41071.041666666664</v>
      </c>
      <c r="E94" s="37">
        <f t="shared" si="10"/>
        <v>1</v>
      </c>
      <c r="F94" s="33">
        <f t="shared" si="11"/>
        <v>41071.125</v>
      </c>
      <c r="G94" s="66" t="s">
        <v>16</v>
      </c>
      <c r="H94" s="66">
        <f t="shared" si="12"/>
        <v>1</v>
      </c>
      <c r="I94" s="35">
        <v>1.57</v>
      </c>
      <c r="J94" s="66">
        <v>60.2</v>
      </c>
      <c r="K94" s="66">
        <v>1</v>
      </c>
      <c r="L94" s="66">
        <v>2</v>
      </c>
      <c r="M94" s="66">
        <f>VLOOKUP(L94,'Stratification Schemes'!$J$2:$L$3,2,TRUE)</f>
        <v>9.59</v>
      </c>
      <c r="N94" s="66">
        <f>VLOOKUP(L94,'Stratification Schemes'!$J$2:$L$3,3,TRUE)</f>
        <v>10.42</v>
      </c>
      <c r="O94" s="66">
        <f t="shared" si="13"/>
        <v>2</v>
      </c>
      <c r="P94" s="66" t="s">
        <v>53</v>
      </c>
    </row>
    <row r="95" spans="1:16" x14ac:dyDescent="0.25">
      <c r="A95" s="59">
        <v>41071</v>
      </c>
      <c r="B95" s="13">
        <v>7.166666666666667E-2</v>
      </c>
      <c r="C95" s="33">
        <f t="shared" si="14"/>
        <v>41071.071666666663</v>
      </c>
      <c r="D95" s="33">
        <f t="shared" si="9"/>
        <v>41071.041666666664</v>
      </c>
      <c r="E95" s="37">
        <f t="shared" si="10"/>
        <v>1</v>
      </c>
      <c r="F95" s="33">
        <f t="shared" si="11"/>
        <v>41071.125</v>
      </c>
      <c r="G95" s="66" t="s">
        <v>16</v>
      </c>
      <c r="H95" s="66">
        <f t="shared" si="12"/>
        <v>1</v>
      </c>
      <c r="I95" s="35">
        <v>7.04</v>
      </c>
      <c r="J95" s="66">
        <v>97</v>
      </c>
      <c r="K95" s="66">
        <v>1</v>
      </c>
      <c r="L95" s="66">
        <v>2</v>
      </c>
      <c r="M95" s="66">
        <f>VLOOKUP(L95,'Stratification Schemes'!$J$2:$L$3,2,TRUE)</f>
        <v>9.59</v>
      </c>
      <c r="N95" s="66">
        <f>VLOOKUP(L95,'Stratification Schemes'!$J$2:$L$3,3,TRUE)</f>
        <v>10.42</v>
      </c>
      <c r="O95" s="66">
        <f t="shared" si="13"/>
        <v>2</v>
      </c>
      <c r="P95" s="66" t="s">
        <v>53</v>
      </c>
    </row>
    <row r="96" spans="1:16" x14ac:dyDescent="0.25">
      <c r="A96" s="59">
        <v>41071</v>
      </c>
      <c r="B96" s="13">
        <v>8.6192129629629632E-2</v>
      </c>
      <c r="C96" s="33">
        <f t="shared" si="14"/>
        <v>41071.086192129631</v>
      </c>
      <c r="D96" s="33">
        <f t="shared" si="9"/>
        <v>41071.083333333336</v>
      </c>
      <c r="E96" s="37">
        <f t="shared" si="10"/>
        <v>2</v>
      </c>
      <c r="F96" s="33">
        <f t="shared" si="11"/>
        <v>41071.125</v>
      </c>
      <c r="G96" s="66" t="s">
        <v>16</v>
      </c>
      <c r="H96" s="66">
        <f t="shared" si="12"/>
        <v>1</v>
      </c>
      <c r="I96" s="35">
        <v>8.85</v>
      </c>
      <c r="J96" s="66">
        <v>102.9</v>
      </c>
      <c r="K96" s="66">
        <v>1</v>
      </c>
      <c r="L96" s="66">
        <v>2</v>
      </c>
      <c r="M96" s="66">
        <f>VLOOKUP(L96,'Stratification Schemes'!$J$2:$L$3,2,TRUE)</f>
        <v>9.59</v>
      </c>
      <c r="N96" s="66">
        <f>VLOOKUP(L96,'Stratification Schemes'!$J$2:$L$3,3,TRUE)</f>
        <v>10.42</v>
      </c>
      <c r="O96" s="66">
        <f t="shared" si="13"/>
        <v>2</v>
      </c>
      <c r="P96" s="66" t="s">
        <v>53</v>
      </c>
    </row>
    <row r="97" spans="1:16" x14ac:dyDescent="0.25">
      <c r="A97" s="59">
        <v>41071</v>
      </c>
      <c r="B97" s="13">
        <v>8.7858796296296296E-2</v>
      </c>
      <c r="C97" s="33">
        <f t="shared" si="14"/>
        <v>41071.087858796294</v>
      </c>
      <c r="D97" s="33">
        <f t="shared" si="9"/>
        <v>41071.083333333336</v>
      </c>
      <c r="E97" s="37">
        <f t="shared" si="10"/>
        <v>2</v>
      </c>
      <c r="F97" s="33">
        <f t="shared" si="11"/>
        <v>41071.125</v>
      </c>
      <c r="G97" s="66" t="s">
        <v>16</v>
      </c>
      <c r="H97" s="66">
        <f t="shared" si="12"/>
        <v>1</v>
      </c>
      <c r="I97" s="35">
        <v>7.91</v>
      </c>
      <c r="J97" s="66">
        <v>63.6</v>
      </c>
      <c r="K97" s="66">
        <v>1</v>
      </c>
      <c r="L97" s="66">
        <v>2</v>
      </c>
      <c r="M97" s="66">
        <f>VLOOKUP(L97,'Stratification Schemes'!$J$2:$L$3,2,TRUE)</f>
        <v>9.59</v>
      </c>
      <c r="N97" s="66">
        <f>VLOOKUP(L97,'Stratification Schemes'!$J$2:$L$3,3,TRUE)</f>
        <v>10.42</v>
      </c>
      <c r="O97" s="66">
        <f t="shared" si="13"/>
        <v>2</v>
      </c>
      <c r="P97" s="66" t="s">
        <v>53</v>
      </c>
    </row>
    <row r="98" spans="1:16" x14ac:dyDescent="0.25">
      <c r="A98" s="59">
        <v>41071</v>
      </c>
      <c r="B98" s="13">
        <v>8.9490740740740746E-2</v>
      </c>
      <c r="C98" s="33">
        <f t="shared" si="14"/>
        <v>41071.089490740742</v>
      </c>
      <c r="D98" s="33">
        <f t="shared" si="9"/>
        <v>41071.083333333336</v>
      </c>
      <c r="E98" s="37">
        <f t="shared" si="10"/>
        <v>2</v>
      </c>
      <c r="F98" s="33">
        <f t="shared" si="11"/>
        <v>41071.125</v>
      </c>
      <c r="G98" s="66" t="s">
        <v>16</v>
      </c>
      <c r="H98" s="66">
        <f t="shared" si="12"/>
        <v>1</v>
      </c>
      <c r="I98" s="35">
        <v>3.25</v>
      </c>
      <c r="J98" s="66">
        <v>68.900000000000006</v>
      </c>
      <c r="K98" s="66">
        <v>1</v>
      </c>
      <c r="L98" s="66">
        <v>2</v>
      </c>
      <c r="M98" s="66">
        <f>VLOOKUP(L98,'Stratification Schemes'!$J$2:$L$3,2,TRUE)</f>
        <v>9.59</v>
      </c>
      <c r="N98" s="66">
        <f>VLOOKUP(L98,'Stratification Schemes'!$J$2:$L$3,3,TRUE)</f>
        <v>10.42</v>
      </c>
      <c r="O98" s="66">
        <f t="shared" si="13"/>
        <v>2</v>
      </c>
      <c r="P98" s="66" t="s">
        <v>53</v>
      </c>
    </row>
    <row r="99" spans="1:16" x14ac:dyDescent="0.25">
      <c r="A99" s="59">
        <v>41071</v>
      </c>
      <c r="B99" s="13">
        <v>9.1898148148148159E-2</v>
      </c>
      <c r="C99" s="33">
        <f t="shared" si="14"/>
        <v>41071.091898148145</v>
      </c>
      <c r="D99" s="33">
        <f t="shared" si="9"/>
        <v>41071.083333333336</v>
      </c>
      <c r="E99" s="37">
        <f t="shared" si="10"/>
        <v>2</v>
      </c>
      <c r="F99" s="33">
        <f t="shared" si="11"/>
        <v>41071.125</v>
      </c>
      <c r="G99" s="66" t="s">
        <v>16</v>
      </c>
      <c r="H99" s="66">
        <f t="shared" si="12"/>
        <v>1</v>
      </c>
      <c r="I99" s="35">
        <v>9.84</v>
      </c>
      <c r="J99" s="66">
        <v>105.6</v>
      </c>
      <c r="K99" s="66">
        <v>1</v>
      </c>
      <c r="L99" s="66">
        <v>2</v>
      </c>
      <c r="M99" s="66">
        <f>VLOOKUP(L99,'Stratification Schemes'!$J$2:$L$3,2,TRUE)</f>
        <v>9.59</v>
      </c>
      <c r="N99" s="66">
        <f>VLOOKUP(L99,'Stratification Schemes'!$J$2:$L$3,3,TRUE)</f>
        <v>10.42</v>
      </c>
      <c r="O99" s="66">
        <f t="shared" si="13"/>
        <v>1</v>
      </c>
      <c r="P99" s="66" t="s">
        <v>53</v>
      </c>
    </row>
    <row r="100" spans="1:16" x14ac:dyDescent="0.25">
      <c r="A100" s="14">
        <v>41071</v>
      </c>
      <c r="B100" s="13">
        <v>9.6539351851851848E-2</v>
      </c>
      <c r="C100" s="33">
        <f t="shared" si="14"/>
        <v>41071.096539351849</v>
      </c>
      <c r="D100" s="33">
        <f t="shared" si="9"/>
        <v>41071.083333333336</v>
      </c>
      <c r="E100" s="37">
        <f t="shared" si="10"/>
        <v>2</v>
      </c>
      <c r="F100" s="33">
        <f t="shared" si="11"/>
        <v>41071.125</v>
      </c>
      <c r="G100" s="66" t="s">
        <v>16</v>
      </c>
      <c r="H100" s="66">
        <f t="shared" si="12"/>
        <v>1</v>
      </c>
      <c r="I100" s="66">
        <v>10.15</v>
      </c>
      <c r="J100" s="66">
        <v>93.7</v>
      </c>
      <c r="K100" s="66">
        <v>2</v>
      </c>
      <c r="L100" s="66">
        <v>2</v>
      </c>
      <c r="M100" s="66">
        <f>VLOOKUP(L100,'Stratification Schemes'!$J$2:$L$3,2,TRUE)</f>
        <v>9.59</v>
      </c>
      <c r="N100" s="66">
        <f>VLOOKUP(L100,'Stratification Schemes'!$J$2:$L$3,3,TRUE)</f>
        <v>10.42</v>
      </c>
      <c r="O100" s="66">
        <f t="shared" si="13"/>
        <v>1</v>
      </c>
      <c r="P100" s="66" t="s">
        <v>53</v>
      </c>
    </row>
    <row r="101" spans="1:16" x14ac:dyDescent="0.25">
      <c r="A101" s="59">
        <v>41071</v>
      </c>
      <c r="B101" s="13">
        <v>0.22958333333333333</v>
      </c>
      <c r="C101" s="33">
        <f t="shared" si="14"/>
        <v>41071.229583333334</v>
      </c>
      <c r="D101" s="33">
        <f t="shared" si="9"/>
        <v>41071.208333333336</v>
      </c>
      <c r="E101" s="37">
        <f t="shared" si="10"/>
        <v>5</v>
      </c>
      <c r="F101" s="33">
        <f t="shared" si="11"/>
        <v>41071.25</v>
      </c>
      <c r="G101" s="66" t="s">
        <v>16</v>
      </c>
      <c r="H101" s="66">
        <f t="shared" si="12"/>
        <v>1</v>
      </c>
      <c r="I101" s="35">
        <v>1.77</v>
      </c>
      <c r="J101" s="66">
        <v>57.8</v>
      </c>
      <c r="K101" s="66">
        <v>1</v>
      </c>
      <c r="L101" s="66">
        <v>2</v>
      </c>
      <c r="M101" s="66">
        <f>VLOOKUP(L101,'Stratification Schemes'!$J$2:$L$3,2,TRUE)</f>
        <v>9.59</v>
      </c>
      <c r="N101" s="66">
        <f>VLOOKUP(L101,'Stratification Schemes'!$J$2:$L$3,3,TRUE)</f>
        <v>10.42</v>
      </c>
      <c r="O101" s="66">
        <f t="shared" si="13"/>
        <v>2</v>
      </c>
      <c r="P101" s="66" t="s">
        <v>53</v>
      </c>
    </row>
    <row r="102" spans="1:16" x14ac:dyDescent="0.25">
      <c r="A102" s="59">
        <v>41071</v>
      </c>
      <c r="B102" s="13">
        <v>0.23905092592592592</v>
      </c>
      <c r="C102" s="33">
        <f t="shared" si="14"/>
        <v>41071.239050925928</v>
      </c>
      <c r="D102" s="33">
        <f t="shared" si="9"/>
        <v>41071.208333333336</v>
      </c>
      <c r="E102" s="37">
        <f t="shared" si="10"/>
        <v>5</v>
      </c>
      <c r="F102" s="33">
        <f t="shared" si="11"/>
        <v>41071.25</v>
      </c>
      <c r="G102" s="66" t="s">
        <v>16</v>
      </c>
      <c r="H102" s="66">
        <f t="shared" si="12"/>
        <v>1</v>
      </c>
      <c r="I102" s="35">
        <v>5.18</v>
      </c>
      <c r="J102" s="66">
        <v>76.2</v>
      </c>
      <c r="K102" s="66">
        <v>1</v>
      </c>
      <c r="L102" s="66">
        <v>2</v>
      </c>
      <c r="M102" s="66">
        <f>VLOOKUP(L102,'Stratification Schemes'!$J$2:$L$3,2,TRUE)</f>
        <v>9.59</v>
      </c>
      <c r="N102" s="66">
        <f>VLOOKUP(L102,'Stratification Schemes'!$J$2:$L$3,3,TRUE)</f>
        <v>10.42</v>
      </c>
      <c r="O102" s="66">
        <f t="shared" si="13"/>
        <v>2</v>
      </c>
      <c r="P102" s="66" t="s">
        <v>53</v>
      </c>
    </row>
    <row r="103" spans="1:16" x14ac:dyDescent="0.25">
      <c r="A103" s="59">
        <v>41071</v>
      </c>
      <c r="B103" s="13">
        <v>0.25462962962962959</v>
      </c>
      <c r="C103" s="33">
        <f t="shared" si="14"/>
        <v>41071.254629629628</v>
      </c>
      <c r="D103" s="33">
        <f t="shared" si="9"/>
        <v>41071.25</v>
      </c>
      <c r="E103" s="37">
        <f t="shared" si="10"/>
        <v>6</v>
      </c>
      <c r="F103" s="33">
        <f t="shared" si="11"/>
        <v>41071.25</v>
      </c>
      <c r="G103" s="66" t="s">
        <v>16</v>
      </c>
      <c r="H103" s="66">
        <f t="shared" si="12"/>
        <v>1</v>
      </c>
      <c r="I103" s="35">
        <v>1.93</v>
      </c>
      <c r="J103" s="66">
        <v>51.5</v>
      </c>
      <c r="K103" s="66">
        <v>1</v>
      </c>
      <c r="L103" s="66">
        <v>2</v>
      </c>
      <c r="M103" s="66">
        <f>VLOOKUP(L103,'Stratification Schemes'!$J$2:$L$3,2,TRUE)</f>
        <v>9.59</v>
      </c>
      <c r="N103" s="66">
        <f>VLOOKUP(L103,'Stratification Schemes'!$J$2:$L$3,3,TRUE)</f>
        <v>10.42</v>
      </c>
      <c r="O103" s="66">
        <f t="shared" si="13"/>
        <v>2</v>
      </c>
      <c r="P103" s="66" t="s">
        <v>53</v>
      </c>
    </row>
    <row r="104" spans="1:16" x14ac:dyDescent="0.25">
      <c r="A104" s="59">
        <v>41071</v>
      </c>
      <c r="B104" s="13">
        <v>0.38496527777777773</v>
      </c>
      <c r="C104" s="33">
        <f t="shared" si="14"/>
        <v>41071.384965277779</v>
      </c>
      <c r="D104" s="33">
        <f t="shared" si="9"/>
        <v>41071.375</v>
      </c>
      <c r="E104" s="37">
        <f t="shared" si="10"/>
        <v>9</v>
      </c>
      <c r="F104" s="33">
        <f t="shared" si="11"/>
        <v>41071.375</v>
      </c>
      <c r="G104" s="66" t="s">
        <v>23</v>
      </c>
      <c r="H104" s="66">
        <f t="shared" si="12"/>
        <v>-1</v>
      </c>
      <c r="I104" s="35">
        <v>2.86</v>
      </c>
      <c r="J104" s="66">
        <v>42.8</v>
      </c>
      <c r="K104" s="66">
        <v>1</v>
      </c>
      <c r="L104" s="66">
        <v>2</v>
      </c>
      <c r="M104" s="66">
        <f>VLOOKUP(L104,'Stratification Schemes'!$J$2:$L$3,2,TRUE)</f>
        <v>9.59</v>
      </c>
      <c r="N104" s="66">
        <f>VLOOKUP(L104,'Stratification Schemes'!$J$2:$L$3,3,TRUE)</f>
        <v>10.42</v>
      </c>
      <c r="O104" s="66">
        <f t="shared" si="13"/>
        <v>-2</v>
      </c>
      <c r="P104" s="66" t="s">
        <v>53</v>
      </c>
    </row>
    <row r="105" spans="1:16" x14ac:dyDescent="0.25">
      <c r="A105" s="59">
        <v>41071</v>
      </c>
      <c r="B105" s="13">
        <v>0.40506944444444443</v>
      </c>
      <c r="C105" s="33">
        <f t="shared" si="14"/>
        <v>41071.405069444445</v>
      </c>
      <c r="D105" s="33">
        <f t="shared" si="9"/>
        <v>41071.375</v>
      </c>
      <c r="E105" s="37">
        <f t="shared" si="10"/>
        <v>9</v>
      </c>
      <c r="F105" s="33">
        <f t="shared" si="11"/>
        <v>41071.375</v>
      </c>
      <c r="G105" s="66" t="s">
        <v>16</v>
      </c>
      <c r="H105" s="66">
        <f t="shared" si="12"/>
        <v>1</v>
      </c>
      <c r="I105" s="35">
        <v>4.43</v>
      </c>
      <c r="J105" s="66">
        <v>79.7</v>
      </c>
      <c r="K105" s="66">
        <v>1</v>
      </c>
      <c r="L105" s="66">
        <v>2</v>
      </c>
      <c r="M105" s="66">
        <f>VLOOKUP(L105,'Stratification Schemes'!$J$2:$L$3,2,TRUE)</f>
        <v>9.59</v>
      </c>
      <c r="N105" s="66">
        <f>VLOOKUP(L105,'Stratification Schemes'!$J$2:$L$3,3,TRUE)</f>
        <v>10.42</v>
      </c>
      <c r="O105" s="66">
        <f t="shared" si="13"/>
        <v>2</v>
      </c>
      <c r="P105" s="66" t="s">
        <v>53</v>
      </c>
    </row>
    <row r="106" spans="1:16" x14ac:dyDescent="0.25">
      <c r="A106" s="59">
        <v>41071</v>
      </c>
      <c r="B106" s="13">
        <v>0.48583333333333334</v>
      </c>
      <c r="C106" s="33">
        <f t="shared" si="14"/>
        <v>41071.485833333332</v>
      </c>
      <c r="D106" s="33">
        <f t="shared" si="9"/>
        <v>41071.458333333336</v>
      </c>
      <c r="E106" s="37">
        <f t="shared" si="10"/>
        <v>11</v>
      </c>
      <c r="F106" s="33">
        <f t="shared" si="11"/>
        <v>41071.5</v>
      </c>
      <c r="G106" s="66" t="s">
        <v>16</v>
      </c>
      <c r="H106" s="66">
        <f t="shared" si="12"/>
        <v>1</v>
      </c>
      <c r="I106" s="35">
        <v>7.95</v>
      </c>
      <c r="J106" s="66">
        <v>70.900000000000006</v>
      </c>
      <c r="K106" s="66">
        <v>1</v>
      </c>
      <c r="L106" s="66">
        <v>2</v>
      </c>
      <c r="M106" s="66">
        <f>VLOOKUP(L106,'Stratification Schemes'!$J$2:$L$3,2,TRUE)</f>
        <v>9.59</v>
      </c>
      <c r="N106" s="66">
        <f>VLOOKUP(L106,'Stratification Schemes'!$J$2:$L$3,3,TRUE)</f>
        <v>10.42</v>
      </c>
      <c r="O106" s="66">
        <f t="shared" si="13"/>
        <v>2</v>
      </c>
      <c r="P106" s="66" t="s">
        <v>53</v>
      </c>
    </row>
    <row r="107" spans="1:16" x14ac:dyDescent="0.25">
      <c r="A107" s="59">
        <v>41071</v>
      </c>
      <c r="B107" s="13">
        <v>0.50420138888888888</v>
      </c>
      <c r="C107" s="33">
        <f t="shared" si="14"/>
        <v>41071.504201388889</v>
      </c>
      <c r="D107" s="33">
        <f t="shared" si="9"/>
        <v>41071.5</v>
      </c>
      <c r="E107" s="37">
        <f t="shared" si="10"/>
        <v>12</v>
      </c>
      <c r="F107" s="33">
        <f t="shared" si="11"/>
        <v>41071.5</v>
      </c>
      <c r="G107" s="66" t="s">
        <v>16</v>
      </c>
      <c r="H107" s="66">
        <f t="shared" si="12"/>
        <v>1</v>
      </c>
      <c r="I107" s="35">
        <v>1.18</v>
      </c>
      <c r="J107" s="66">
        <v>64.900000000000006</v>
      </c>
      <c r="K107" s="66">
        <v>1</v>
      </c>
      <c r="L107" s="66">
        <v>2</v>
      </c>
      <c r="M107" s="66">
        <f>VLOOKUP(L107,'Stratification Schemes'!$J$2:$L$3,2,TRUE)</f>
        <v>9.59</v>
      </c>
      <c r="N107" s="66">
        <f>VLOOKUP(L107,'Stratification Schemes'!$J$2:$L$3,3,TRUE)</f>
        <v>10.42</v>
      </c>
      <c r="O107" s="66">
        <f t="shared" si="13"/>
        <v>2</v>
      </c>
      <c r="P107" s="66" t="s">
        <v>53</v>
      </c>
    </row>
    <row r="108" spans="1:16" x14ac:dyDescent="0.25">
      <c r="A108" s="59">
        <v>41071</v>
      </c>
      <c r="B108" s="13">
        <v>0.64967592592592593</v>
      </c>
      <c r="C108" s="33">
        <f t="shared" si="14"/>
        <v>41071.649675925924</v>
      </c>
      <c r="D108" s="33">
        <f t="shared" si="9"/>
        <v>41071.625</v>
      </c>
      <c r="E108" s="37">
        <f t="shared" si="10"/>
        <v>15</v>
      </c>
      <c r="F108" s="33">
        <f t="shared" si="11"/>
        <v>41071.625</v>
      </c>
      <c r="G108" s="66" t="s">
        <v>16</v>
      </c>
      <c r="H108" s="66">
        <f t="shared" si="12"/>
        <v>1</v>
      </c>
      <c r="I108" s="35">
        <v>4.74</v>
      </c>
      <c r="J108" s="66">
        <v>81.599999999999994</v>
      </c>
      <c r="K108" s="66">
        <v>1</v>
      </c>
      <c r="L108" s="66">
        <v>2</v>
      </c>
      <c r="M108" s="66">
        <f>VLOOKUP(L108,'Stratification Schemes'!$J$2:$L$3,2,TRUE)</f>
        <v>9.59</v>
      </c>
      <c r="N108" s="66">
        <f>VLOOKUP(L108,'Stratification Schemes'!$J$2:$L$3,3,TRUE)</f>
        <v>10.42</v>
      </c>
      <c r="O108" s="66">
        <f t="shared" si="13"/>
        <v>2</v>
      </c>
      <c r="P108" s="66" t="s">
        <v>53</v>
      </c>
    </row>
    <row r="109" spans="1:16" x14ac:dyDescent="0.25">
      <c r="A109" s="59">
        <v>41071</v>
      </c>
      <c r="B109" s="13">
        <v>0.65402777777777776</v>
      </c>
      <c r="C109" s="33">
        <f t="shared" si="14"/>
        <v>41071.654027777775</v>
      </c>
      <c r="D109" s="33">
        <f t="shared" si="9"/>
        <v>41071.625</v>
      </c>
      <c r="E109" s="37">
        <f t="shared" si="10"/>
        <v>15</v>
      </c>
      <c r="F109" s="33">
        <f t="shared" si="11"/>
        <v>41071.625</v>
      </c>
      <c r="G109" s="66" t="s">
        <v>16</v>
      </c>
      <c r="H109" s="66">
        <f t="shared" si="12"/>
        <v>1</v>
      </c>
      <c r="I109" s="35">
        <v>2</v>
      </c>
      <c r="J109" s="66">
        <v>53.4</v>
      </c>
      <c r="K109" s="66">
        <v>1</v>
      </c>
      <c r="L109" s="66">
        <v>2</v>
      </c>
      <c r="M109" s="66">
        <f>VLOOKUP(L109,'Stratification Schemes'!$J$2:$L$3,2,TRUE)</f>
        <v>9.59</v>
      </c>
      <c r="N109" s="66">
        <f>VLOOKUP(L109,'Stratification Schemes'!$J$2:$L$3,3,TRUE)</f>
        <v>10.42</v>
      </c>
      <c r="O109" s="66">
        <f t="shared" si="13"/>
        <v>2</v>
      </c>
      <c r="P109" s="66" t="s">
        <v>53</v>
      </c>
    </row>
    <row r="110" spans="1:16" x14ac:dyDescent="0.25">
      <c r="A110" s="14">
        <v>41071</v>
      </c>
      <c r="B110" s="13">
        <v>0.70829861111111114</v>
      </c>
      <c r="C110" s="33">
        <f t="shared" si="14"/>
        <v>41071.708298611113</v>
      </c>
      <c r="D110" s="33">
        <f t="shared" si="9"/>
        <v>41071.666666666664</v>
      </c>
      <c r="E110" s="37">
        <f t="shared" si="10"/>
        <v>16</v>
      </c>
      <c r="F110" s="33">
        <f t="shared" si="11"/>
        <v>41071.75</v>
      </c>
      <c r="G110" s="66" t="s">
        <v>16</v>
      </c>
      <c r="H110" s="66">
        <f t="shared" si="12"/>
        <v>1</v>
      </c>
      <c r="I110" s="66">
        <v>11.15</v>
      </c>
      <c r="J110" s="66">
        <v>74.2</v>
      </c>
      <c r="K110" s="66">
        <v>2</v>
      </c>
      <c r="L110" s="66">
        <v>2</v>
      </c>
      <c r="M110" s="66">
        <f>VLOOKUP(L110,'Stratification Schemes'!$J$2:$L$3,2,TRUE)</f>
        <v>9.59</v>
      </c>
      <c r="N110" s="66">
        <f>VLOOKUP(L110,'Stratification Schemes'!$J$2:$L$3,3,TRUE)</f>
        <v>10.42</v>
      </c>
      <c r="O110" s="66">
        <f t="shared" si="13"/>
        <v>2</v>
      </c>
      <c r="P110" s="66" t="s">
        <v>53</v>
      </c>
    </row>
    <row r="111" spans="1:16" x14ac:dyDescent="0.25">
      <c r="A111" s="59">
        <v>41071</v>
      </c>
      <c r="B111" s="13">
        <v>0.96668981481481486</v>
      </c>
      <c r="C111" s="33">
        <f t="shared" si="14"/>
        <v>41071.966689814813</v>
      </c>
      <c r="D111" s="33">
        <f t="shared" si="9"/>
        <v>41071.958333333336</v>
      </c>
      <c r="E111" s="37">
        <f t="shared" si="10"/>
        <v>23</v>
      </c>
      <c r="F111" s="33">
        <f t="shared" si="11"/>
        <v>41072</v>
      </c>
      <c r="G111" s="66" t="s">
        <v>16</v>
      </c>
      <c r="H111" s="66">
        <f t="shared" si="12"/>
        <v>1</v>
      </c>
      <c r="I111" s="35">
        <v>7.42</v>
      </c>
      <c r="J111" s="66">
        <v>101.4</v>
      </c>
      <c r="K111" s="66">
        <v>1</v>
      </c>
      <c r="L111" s="66">
        <v>2</v>
      </c>
      <c r="M111" s="66">
        <f>VLOOKUP(L111,'Stratification Schemes'!$J$2:$L$3,2,TRUE)</f>
        <v>9.59</v>
      </c>
      <c r="N111" s="66">
        <f>VLOOKUP(L111,'Stratification Schemes'!$J$2:$L$3,3,TRUE)</f>
        <v>10.42</v>
      </c>
      <c r="O111" s="66">
        <f t="shared" si="13"/>
        <v>2</v>
      </c>
      <c r="P111" s="66" t="s">
        <v>53</v>
      </c>
    </row>
    <row r="112" spans="1:16" x14ac:dyDescent="0.25">
      <c r="A112" s="59">
        <v>41072</v>
      </c>
      <c r="B112" s="13">
        <v>8.9143518518518525E-2</v>
      </c>
      <c r="C112" s="33">
        <f t="shared" ref="C112:C143" si="15">A112+B112</f>
        <v>41072.089143518519</v>
      </c>
      <c r="D112" s="33">
        <f t="shared" si="9"/>
        <v>41072.083333333336</v>
      </c>
      <c r="E112" s="37">
        <f t="shared" si="10"/>
        <v>2</v>
      </c>
      <c r="F112" s="33">
        <f t="shared" si="11"/>
        <v>41072.125</v>
      </c>
      <c r="G112" s="66" t="s">
        <v>16</v>
      </c>
      <c r="H112" s="66">
        <f t="shared" si="12"/>
        <v>1</v>
      </c>
      <c r="I112" s="35">
        <v>6.02</v>
      </c>
      <c r="J112" s="66">
        <v>63.3</v>
      </c>
      <c r="K112" s="66">
        <v>1</v>
      </c>
      <c r="L112" s="66">
        <v>2</v>
      </c>
      <c r="M112" s="66">
        <f>VLOOKUP(L112,'Stratification Schemes'!$J$2:$L$3,2,TRUE)</f>
        <v>9.59</v>
      </c>
      <c r="N112" s="66">
        <f>VLOOKUP(L112,'Stratification Schemes'!$J$2:$L$3,3,TRUE)</f>
        <v>10.42</v>
      </c>
      <c r="O112" s="66">
        <f t="shared" si="13"/>
        <v>2</v>
      </c>
      <c r="P112" s="66" t="s">
        <v>53</v>
      </c>
    </row>
    <row r="113" spans="1:16" x14ac:dyDescent="0.25">
      <c r="A113" s="14">
        <v>41072</v>
      </c>
      <c r="B113" s="13">
        <v>0.1572337962962963</v>
      </c>
      <c r="C113" s="33">
        <f t="shared" si="15"/>
        <v>41072.157233796293</v>
      </c>
      <c r="D113" s="33">
        <f t="shared" si="9"/>
        <v>41072.125</v>
      </c>
      <c r="E113" s="37">
        <f t="shared" si="10"/>
        <v>3</v>
      </c>
      <c r="F113" s="33">
        <f t="shared" si="11"/>
        <v>41072.125</v>
      </c>
      <c r="G113" s="13" t="s">
        <v>16</v>
      </c>
      <c r="H113" s="66">
        <f t="shared" si="12"/>
        <v>1</v>
      </c>
      <c r="I113" s="41">
        <v>18.95</v>
      </c>
      <c r="J113" s="41">
        <v>91</v>
      </c>
      <c r="K113" s="66">
        <v>2</v>
      </c>
      <c r="L113" s="66">
        <v>2</v>
      </c>
      <c r="M113" s="66">
        <f>VLOOKUP(L113,'Stratification Schemes'!$J$2:$L$3,2,TRUE)</f>
        <v>9.59</v>
      </c>
      <c r="N113" s="66">
        <f>VLOOKUP(L113,'Stratification Schemes'!$J$2:$L$3,3,TRUE)</f>
        <v>10.42</v>
      </c>
      <c r="O113" s="66">
        <f t="shared" si="13"/>
        <v>2</v>
      </c>
      <c r="P113" s="66" t="s">
        <v>53</v>
      </c>
    </row>
    <row r="114" spans="1:16" x14ac:dyDescent="0.25">
      <c r="A114" s="14">
        <v>41072</v>
      </c>
      <c r="B114" s="13">
        <v>0.20317129629629629</v>
      </c>
      <c r="C114" s="33">
        <f t="shared" si="15"/>
        <v>41072.2031712963</v>
      </c>
      <c r="D114" s="33">
        <f t="shared" si="9"/>
        <v>41072.166666666664</v>
      </c>
      <c r="E114" s="37">
        <f t="shared" si="10"/>
        <v>4</v>
      </c>
      <c r="F114" s="33">
        <f t="shared" si="11"/>
        <v>41072.25</v>
      </c>
      <c r="G114" s="13" t="s">
        <v>16</v>
      </c>
      <c r="H114" s="66">
        <f t="shared" si="12"/>
        <v>1</v>
      </c>
      <c r="I114" s="41">
        <v>18.850000000000001</v>
      </c>
      <c r="J114" s="41">
        <v>102.9</v>
      </c>
      <c r="K114" s="66">
        <v>2</v>
      </c>
      <c r="L114" s="66">
        <v>2</v>
      </c>
      <c r="M114" s="66">
        <f>VLOOKUP(L114,'Stratification Schemes'!$J$2:$L$3,2,TRUE)</f>
        <v>9.59</v>
      </c>
      <c r="N114" s="66">
        <f>VLOOKUP(L114,'Stratification Schemes'!$J$2:$L$3,3,TRUE)</f>
        <v>10.42</v>
      </c>
      <c r="O114" s="66">
        <f t="shared" si="13"/>
        <v>2</v>
      </c>
      <c r="P114" s="66" t="s">
        <v>53</v>
      </c>
    </row>
    <row r="115" spans="1:16" x14ac:dyDescent="0.25">
      <c r="A115" s="59">
        <v>41072</v>
      </c>
      <c r="B115" s="13">
        <v>0.64909722222222221</v>
      </c>
      <c r="C115" s="33">
        <f t="shared" si="15"/>
        <v>41072.649097222224</v>
      </c>
      <c r="D115" s="33">
        <f t="shared" si="9"/>
        <v>41072.625</v>
      </c>
      <c r="E115" s="37">
        <f t="shared" si="10"/>
        <v>15</v>
      </c>
      <c r="F115" s="33">
        <f t="shared" si="11"/>
        <v>41072.625</v>
      </c>
      <c r="G115" s="66" t="s">
        <v>23</v>
      </c>
      <c r="H115" s="66">
        <f t="shared" si="12"/>
        <v>-1</v>
      </c>
      <c r="I115" s="35">
        <v>3.25</v>
      </c>
      <c r="J115" s="66">
        <v>65.7</v>
      </c>
      <c r="K115" s="66">
        <v>1</v>
      </c>
      <c r="L115" s="66">
        <v>2</v>
      </c>
      <c r="M115" s="66">
        <f>VLOOKUP(L115,'Stratification Schemes'!$J$2:$L$3,2,TRUE)</f>
        <v>9.59</v>
      </c>
      <c r="N115" s="66">
        <f>VLOOKUP(L115,'Stratification Schemes'!$J$2:$L$3,3,TRUE)</f>
        <v>10.42</v>
      </c>
      <c r="O115" s="66">
        <f t="shared" si="13"/>
        <v>-2</v>
      </c>
      <c r="P115" s="66" t="s">
        <v>53</v>
      </c>
    </row>
    <row r="116" spans="1:16" x14ac:dyDescent="0.25">
      <c r="A116" s="14">
        <v>41072</v>
      </c>
      <c r="B116" s="13">
        <v>0.66410879629629627</v>
      </c>
      <c r="C116" s="33">
        <f t="shared" si="15"/>
        <v>41072.6641087963</v>
      </c>
      <c r="D116" s="33">
        <f t="shared" si="9"/>
        <v>41072.625</v>
      </c>
      <c r="E116" s="37">
        <f t="shared" si="10"/>
        <v>15</v>
      </c>
      <c r="F116" s="33">
        <f t="shared" si="11"/>
        <v>41072.625</v>
      </c>
      <c r="G116" s="13" t="s">
        <v>16</v>
      </c>
      <c r="H116" s="66">
        <f t="shared" si="12"/>
        <v>1</v>
      </c>
      <c r="I116" s="41">
        <v>9.74</v>
      </c>
      <c r="J116" s="41">
        <v>89</v>
      </c>
      <c r="K116" s="66">
        <v>2</v>
      </c>
      <c r="L116" s="66">
        <v>2</v>
      </c>
      <c r="M116" s="66">
        <f>VLOOKUP(L116,'Stratification Schemes'!$J$2:$L$3,2,TRUE)</f>
        <v>9.59</v>
      </c>
      <c r="N116" s="66">
        <f>VLOOKUP(L116,'Stratification Schemes'!$J$2:$L$3,3,TRUE)</f>
        <v>10.42</v>
      </c>
      <c r="O116" s="66">
        <f t="shared" si="13"/>
        <v>1</v>
      </c>
      <c r="P116" s="66" t="s">
        <v>53</v>
      </c>
    </row>
    <row r="117" spans="1:16" x14ac:dyDescent="0.25">
      <c r="A117" s="59">
        <v>41072</v>
      </c>
      <c r="B117" s="13">
        <v>0.71513888888888888</v>
      </c>
      <c r="C117" s="33">
        <f t="shared" si="15"/>
        <v>41072.715138888889</v>
      </c>
      <c r="D117" s="33">
        <f t="shared" si="9"/>
        <v>41072.708333333336</v>
      </c>
      <c r="E117" s="37">
        <f t="shared" si="10"/>
        <v>17</v>
      </c>
      <c r="F117" s="33">
        <f t="shared" si="11"/>
        <v>41072.75</v>
      </c>
      <c r="G117" s="66" t="s">
        <v>16</v>
      </c>
      <c r="H117" s="66">
        <f t="shared" si="12"/>
        <v>1</v>
      </c>
      <c r="I117" s="35">
        <v>7.66</v>
      </c>
      <c r="J117" s="66">
        <v>103.7</v>
      </c>
      <c r="K117" s="66">
        <v>1</v>
      </c>
      <c r="L117" s="66">
        <v>2</v>
      </c>
      <c r="M117" s="66">
        <f>VLOOKUP(L117,'Stratification Schemes'!$J$2:$L$3,2,TRUE)</f>
        <v>9.59</v>
      </c>
      <c r="N117" s="66">
        <f>VLOOKUP(L117,'Stratification Schemes'!$J$2:$L$3,3,TRUE)</f>
        <v>10.42</v>
      </c>
      <c r="O117" s="66">
        <f t="shared" si="13"/>
        <v>2</v>
      </c>
      <c r="P117" s="66" t="s">
        <v>53</v>
      </c>
    </row>
    <row r="118" spans="1:16" x14ac:dyDescent="0.25">
      <c r="A118" s="59">
        <v>41072</v>
      </c>
      <c r="B118" s="13">
        <v>0.94687500000000002</v>
      </c>
      <c r="C118" s="33">
        <f t="shared" si="15"/>
        <v>41072.946875000001</v>
      </c>
      <c r="D118" s="33">
        <f t="shared" si="9"/>
        <v>41072.916666666664</v>
      </c>
      <c r="E118" s="37">
        <f t="shared" si="10"/>
        <v>22</v>
      </c>
      <c r="F118" s="33">
        <f t="shared" si="11"/>
        <v>41073</v>
      </c>
      <c r="G118" s="66" t="s">
        <v>16</v>
      </c>
      <c r="H118" s="66">
        <f t="shared" si="12"/>
        <v>1</v>
      </c>
      <c r="I118" s="35">
        <v>7.35</v>
      </c>
      <c r="J118" s="66">
        <v>71.2</v>
      </c>
      <c r="K118" s="66">
        <v>1</v>
      </c>
      <c r="L118" s="66">
        <v>2</v>
      </c>
      <c r="M118" s="66">
        <f>VLOOKUP(L118,'Stratification Schemes'!$J$2:$L$3,2,TRUE)</f>
        <v>9.59</v>
      </c>
      <c r="N118" s="66">
        <f>VLOOKUP(L118,'Stratification Schemes'!$J$2:$L$3,3,TRUE)</f>
        <v>10.42</v>
      </c>
      <c r="O118" s="66">
        <f t="shared" si="13"/>
        <v>2</v>
      </c>
      <c r="P118" s="66" t="s">
        <v>53</v>
      </c>
    </row>
    <row r="119" spans="1:16" x14ac:dyDescent="0.25">
      <c r="A119" s="59">
        <v>41072</v>
      </c>
      <c r="B119" s="13">
        <v>0.98019675925925931</v>
      </c>
      <c r="C119" s="33">
        <f t="shared" si="15"/>
        <v>41072.980196759258</v>
      </c>
      <c r="D119" s="33">
        <f t="shared" si="9"/>
        <v>41072.958333333336</v>
      </c>
      <c r="E119" s="37">
        <f t="shared" si="10"/>
        <v>23</v>
      </c>
      <c r="F119" s="33">
        <f t="shared" si="11"/>
        <v>41073</v>
      </c>
      <c r="G119" s="66" t="s">
        <v>16</v>
      </c>
      <c r="H119" s="66">
        <f t="shared" si="12"/>
        <v>1</v>
      </c>
      <c r="I119" s="35">
        <v>1.23</v>
      </c>
      <c r="J119" s="66">
        <v>58.6</v>
      </c>
      <c r="K119" s="66">
        <v>1</v>
      </c>
      <c r="L119" s="66">
        <v>2</v>
      </c>
      <c r="M119" s="66">
        <f>VLOOKUP(L119,'Stratification Schemes'!$J$2:$L$3,2,TRUE)</f>
        <v>9.59</v>
      </c>
      <c r="N119" s="66">
        <f>VLOOKUP(L119,'Stratification Schemes'!$J$2:$L$3,3,TRUE)</f>
        <v>10.42</v>
      </c>
      <c r="O119" s="66">
        <f t="shared" si="13"/>
        <v>2</v>
      </c>
      <c r="P119" s="66" t="s">
        <v>53</v>
      </c>
    </row>
    <row r="120" spans="1:16" x14ac:dyDescent="0.25">
      <c r="A120" s="59">
        <v>41073</v>
      </c>
      <c r="B120" s="13">
        <v>6.834490740740741E-2</v>
      </c>
      <c r="C120" s="33">
        <f t="shared" si="15"/>
        <v>41073.068344907406</v>
      </c>
      <c r="D120" s="33">
        <f t="shared" si="9"/>
        <v>41073.041666666664</v>
      </c>
      <c r="E120" s="37">
        <f t="shared" si="10"/>
        <v>1</v>
      </c>
      <c r="F120" s="33">
        <f t="shared" si="11"/>
        <v>41073.125</v>
      </c>
      <c r="G120" s="66" t="s">
        <v>16</v>
      </c>
      <c r="H120" s="66">
        <f t="shared" si="12"/>
        <v>1</v>
      </c>
      <c r="I120" s="35">
        <v>2.9</v>
      </c>
      <c r="J120" s="66">
        <v>89.5</v>
      </c>
      <c r="K120" s="66">
        <v>1</v>
      </c>
      <c r="L120" s="66">
        <v>2</v>
      </c>
      <c r="M120" s="66">
        <f>VLOOKUP(L120,'Stratification Schemes'!$J$2:$L$3,2,TRUE)</f>
        <v>9.59</v>
      </c>
      <c r="N120" s="66">
        <f>VLOOKUP(L120,'Stratification Schemes'!$J$2:$L$3,3,TRUE)</f>
        <v>10.42</v>
      </c>
      <c r="O120" s="66">
        <f t="shared" si="13"/>
        <v>2</v>
      </c>
      <c r="P120" s="66" t="s">
        <v>53</v>
      </c>
    </row>
    <row r="121" spans="1:16" x14ac:dyDescent="0.25">
      <c r="A121" s="59">
        <v>41073</v>
      </c>
      <c r="B121" s="13">
        <v>0.17281250000000001</v>
      </c>
      <c r="C121" s="33">
        <f t="shared" si="15"/>
        <v>41073.172812500001</v>
      </c>
      <c r="D121" s="33">
        <f t="shared" si="9"/>
        <v>41073.166666666664</v>
      </c>
      <c r="E121" s="37">
        <f t="shared" si="10"/>
        <v>4</v>
      </c>
      <c r="F121" s="33">
        <f t="shared" si="11"/>
        <v>41073.125</v>
      </c>
      <c r="G121" s="66" t="s">
        <v>16</v>
      </c>
      <c r="H121" s="66">
        <f t="shared" si="12"/>
        <v>1</v>
      </c>
      <c r="I121" s="35">
        <v>7.79</v>
      </c>
      <c r="J121" s="66">
        <v>101.4</v>
      </c>
      <c r="K121" s="66">
        <v>1</v>
      </c>
      <c r="L121" s="66">
        <v>2</v>
      </c>
      <c r="M121" s="66">
        <f>VLOOKUP(L121,'Stratification Schemes'!$J$2:$L$3,2,TRUE)</f>
        <v>9.59</v>
      </c>
      <c r="N121" s="66">
        <f>VLOOKUP(L121,'Stratification Schemes'!$J$2:$L$3,3,TRUE)</f>
        <v>10.42</v>
      </c>
      <c r="O121" s="66">
        <f t="shared" si="13"/>
        <v>2</v>
      </c>
      <c r="P121" s="66" t="s">
        <v>53</v>
      </c>
    </row>
    <row r="122" spans="1:16" x14ac:dyDescent="0.25">
      <c r="A122" s="14">
        <v>41073</v>
      </c>
      <c r="B122" s="13">
        <v>0.18263888888888891</v>
      </c>
      <c r="C122" s="33">
        <f t="shared" si="15"/>
        <v>41073.182638888888</v>
      </c>
      <c r="D122" s="33">
        <f t="shared" si="9"/>
        <v>41073.166666666664</v>
      </c>
      <c r="E122" s="37">
        <f t="shared" si="10"/>
        <v>4</v>
      </c>
      <c r="F122" s="33">
        <f t="shared" si="11"/>
        <v>41073.125</v>
      </c>
      <c r="G122" s="13" t="s">
        <v>16</v>
      </c>
      <c r="H122" s="66">
        <f t="shared" si="12"/>
        <v>1</v>
      </c>
      <c r="I122" s="41">
        <v>10.58</v>
      </c>
      <c r="J122" s="41">
        <v>80.599999999999994</v>
      </c>
      <c r="K122" s="66">
        <v>2</v>
      </c>
      <c r="L122" s="66">
        <v>2</v>
      </c>
      <c r="M122" s="66">
        <f>VLOOKUP(L122,'Stratification Schemes'!$J$2:$L$3,2,TRUE)</f>
        <v>9.59</v>
      </c>
      <c r="N122" s="66">
        <f>VLOOKUP(L122,'Stratification Schemes'!$J$2:$L$3,3,TRUE)</f>
        <v>10.42</v>
      </c>
      <c r="O122" s="66">
        <f t="shared" si="13"/>
        <v>2</v>
      </c>
      <c r="P122" s="66" t="s">
        <v>53</v>
      </c>
    </row>
    <row r="123" spans="1:16" x14ac:dyDescent="0.25">
      <c r="A123" s="59">
        <v>41073</v>
      </c>
      <c r="B123" s="13">
        <v>0.79447916666666663</v>
      </c>
      <c r="C123" s="33">
        <f t="shared" si="15"/>
        <v>41073.794479166667</v>
      </c>
      <c r="D123" s="33">
        <f t="shared" si="9"/>
        <v>41073.791666666664</v>
      </c>
      <c r="E123" s="37">
        <f t="shared" si="10"/>
        <v>19</v>
      </c>
      <c r="F123" s="33">
        <f t="shared" si="11"/>
        <v>41073.75</v>
      </c>
      <c r="G123" s="66" t="s">
        <v>23</v>
      </c>
      <c r="H123" s="66">
        <f t="shared" si="12"/>
        <v>-1</v>
      </c>
      <c r="I123" s="35">
        <v>2.95</v>
      </c>
      <c r="J123" s="66">
        <v>47.6</v>
      </c>
      <c r="K123" s="66">
        <v>1</v>
      </c>
      <c r="L123" s="66">
        <v>2</v>
      </c>
      <c r="M123" s="66">
        <f>VLOOKUP(L123,'Stratification Schemes'!$J$2:$L$3,2,TRUE)</f>
        <v>9.59</v>
      </c>
      <c r="N123" s="66">
        <f>VLOOKUP(L123,'Stratification Schemes'!$J$2:$L$3,3,TRUE)</f>
        <v>10.42</v>
      </c>
      <c r="O123" s="66">
        <f t="shared" si="13"/>
        <v>-2</v>
      </c>
      <c r="P123" s="66" t="s">
        <v>53</v>
      </c>
    </row>
    <row r="124" spans="1:16" x14ac:dyDescent="0.25">
      <c r="A124" s="59">
        <v>41074</v>
      </c>
      <c r="B124" s="13">
        <v>7.0717592592592594E-3</v>
      </c>
      <c r="C124" s="33">
        <f t="shared" si="15"/>
        <v>41074.007071759261</v>
      </c>
      <c r="D124" s="33">
        <f t="shared" si="9"/>
        <v>41074</v>
      </c>
      <c r="E124" s="37">
        <f t="shared" si="10"/>
        <v>0</v>
      </c>
      <c r="F124" s="33">
        <f t="shared" si="11"/>
        <v>41074</v>
      </c>
      <c r="G124" s="66" t="s">
        <v>16</v>
      </c>
      <c r="H124" s="66">
        <f t="shared" si="12"/>
        <v>1</v>
      </c>
      <c r="I124" s="35">
        <v>6.33</v>
      </c>
      <c r="J124" s="66">
        <v>108.4</v>
      </c>
      <c r="K124" s="66">
        <v>1</v>
      </c>
      <c r="L124" s="66">
        <v>2</v>
      </c>
      <c r="M124" s="66">
        <f>VLOOKUP(L124,'Stratification Schemes'!$J$2:$L$3,2,TRUE)</f>
        <v>9.59</v>
      </c>
      <c r="N124" s="66">
        <f>VLOOKUP(L124,'Stratification Schemes'!$J$2:$L$3,3,TRUE)</f>
        <v>10.42</v>
      </c>
      <c r="O124" s="66">
        <f t="shared" si="13"/>
        <v>2</v>
      </c>
      <c r="P124" s="66" t="s">
        <v>53</v>
      </c>
    </row>
    <row r="125" spans="1:16" x14ac:dyDescent="0.25">
      <c r="A125" s="59">
        <v>41074</v>
      </c>
      <c r="B125" s="13">
        <v>0.18824074074074074</v>
      </c>
      <c r="C125" s="33">
        <f t="shared" si="15"/>
        <v>41074.188240740739</v>
      </c>
      <c r="D125" s="33">
        <f t="shared" si="9"/>
        <v>41074.166666666664</v>
      </c>
      <c r="E125" s="37">
        <f t="shared" si="10"/>
        <v>4</v>
      </c>
      <c r="F125" s="33">
        <f t="shared" si="11"/>
        <v>41074.25</v>
      </c>
      <c r="G125" s="66" t="s">
        <v>16</v>
      </c>
      <c r="H125" s="66">
        <f t="shared" si="12"/>
        <v>1</v>
      </c>
      <c r="I125" s="35">
        <v>4.87</v>
      </c>
      <c r="J125" s="66">
        <v>100.8</v>
      </c>
      <c r="K125" s="66">
        <v>1</v>
      </c>
      <c r="L125" s="66">
        <v>2</v>
      </c>
      <c r="M125" s="66">
        <f>VLOOKUP(L125,'Stratification Schemes'!$J$2:$L$3,2,TRUE)</f>
        <v>9.59</v>
      </c>
      <c r="N125" s="66">
        <f>VLOOKUP(L125,'Stratification Schemes'!$J$2:$L$3,3,TRUE)</f>
        <v>10.42</v>
      </c>
      <c r="O125" s="66">
        <f t="shared" si="13"/>
        <v>2</v>
      </c>
      <c r="P125" s="66" t="s">
        <v>53</v>
      </c>
    </row>
    <row r="126" spans="1:16" x14ac:dyDescent="0.25">
      <c r="A126" s="59">
        <v>41074</v>
      </c>
      <c r="B126" s="13">
        <v>0.44339120370370372</v>
      </c>
      <c r="C126" s="33">
        <f t="shared" si="15"/>
        <v>41074.443391203706</v>
      </c>
      <c r="D126" s="33">
        <f t="shared" si="9"/>
        <v>41074.416666666664</v>
      </c>
      <c r="E126" s="37">
        <f t="shared" si="10"/>
        <v>10</v>
      </c>
      <c r="F126" s="33">
        <f t="shared" si="11"/>
        <v>41074.5</v>
      </c>
      <c r="G126" s="66" t="s">
        <v>16</v>
      </c>
      <c r="H126" s="66">
        <f t="shared" si="12"/>
        <v>1</v>
      </c>
      <c r="I126" s="35">
        <v>6.21</v>
      </c>
      <c r="J126" s="66">
        <v>89.7</v>
      </c>
      <c r="K126" s="66">
        <v>1</v>
      </c>
      <c r="L126" s="66">
        <v>2</v>
      </c>
      <c r="M126" s="66">
        <f>VLOOKUP(L126,'Stratification Schemes'!$J$2:$L$3,2,TRUE)</f>
        <v>9.59</v>
      </c>
      <c r="N126" s="66">
        <f>VLOOKUP(L126,'Stratification Schemes'!$J$2:$L$3,3,TRUE)</f>
        <v>10.42</v>
      </c>
      <c r="O126" s="66">
        <f t="shared" si="13"/>
        <v>2</v>
      </c>
      <c r="P126" s="66" t="s">
        <v>53</v>
      </c>
    </row>
    <row r="127" spans="1:16" x14ac:dyDescent="0.25">
      <c r="A127" s="59">
        <v>41074</v>
      </c>
      <c r="B127" s="13">
        <v>0.50555555555555554</v>
      </c>
      <c r="C127" s="33">
        <f t="shared" si="15"/>
        <v>41074.505555555559</v>
      </c>
      <c r="D127" s="33">
        <f t="shared" si="9"/>
        <v>41074.5</v>
      </c>
      <c r="E127" s="37">
        <f t="shared" si="10"/>
        <v>12</v>
      </c>
      <c r="F127" s="33">
        <f t="shared" si="11"/>
        <v>41074.5</v>
      </c>
      <c r="G127" s="66" t="s">
        <v>16</v>
      </c>
      <c r="H127" s="66">
        <f t="shared" si="12"/>
        <v>1</v>
      </c>
      <c r="I127" s="35">
        <v>2.09</v>
      </c>
      <c r="J127" s="66">
        <v>62.8</v>
      </c>
      <c r="K127" s="66">
        <v>1</v>
      </c>
      <c r="L127" s="66">
        <v>2</v>
      </c>
      <c r="M127" s="66">
        <f>VLOOKUP(L127,'Stratification Schemes'!$J$2:$L$3,2,TRUE)</f>
        <v>9.59</v>
      </c>
      <c r="N127" s="66">
        <f>VLOOKUP(L127,'Stratification Schemes'!$J$2:$L$3,3,TRUE)</f>
        <v>10.42</v>
      </c>
      <c r="O127" s="66">
        <f t="shared" si="13"/>
        <v>2</v>
      </c>
      <c r="P127" s="66" t="s">
        <v>53</v>
      </c>
    </row>
    <row r="128" spans="1:16" x14ac:dyDescent="0.25">
      <c r="A128" s="59">
        <v>41074</v>
      </c>
      <c r="B128" s="13">
        <v>0.52460648148148148</v>
      </c>
      <c r="C128" s="33">
        <f t="shared" si="15"/>
        <v>41074.524606481478</v>
      </c>
      <c r="D128" s="33">
        <f t="shared" si="9"/>
        <v>41074.5</v>
      </c>
      <c r="E128" s="37">
        <f t="shared" si="10"/>
        <v>12</v>
      </c>
      <c r="F128" s="33">
        <f t="shared" si="11"/>
        <v>41074.5</v>
      </c>
      <c r="G128" s="66" t="s">
        <v>16</v>
      </c>
      <c r="H128" s="66">
        <f t="shared" si="12"/>
        <v>1</v>
      </c>
      <c r="I128" s="35">
        <v>2.1800000000000002</v>
      </c>
      <c r="J128" s="66">
        <v>56.5</v>
      </c>
      <c r="K128" s="66">
        <v>1</v>
      </c>
      <c r="L128" s="66">
        <v>2</v>
      </c>
      <c r="M128" s="66">
        <f>VLOOKUP(L128,'Stratification Schemes'!$J$2:$L$3,2,TRUE)</f>
        <v>9.59</v>
      </c>
      <c r="N128" s="66">
        <f>VLOOKUP(L128,'Stratification Schemes'!$J$2:$L$3,3,TRUE)</f>
        <v>10.42</v>
      </c>
      <c r="O128" s="66">
        <f t="shared" si="13"/>
        <v>2</v>
      </c>
      <c r="P128" s="66" t="s">
        <v>53</v>
      </c>
    </row>
    <row r="129" spans="1:16" x14ac:dyDescent="0.25">
      <c r="A129" s="59">
        <v>41074</v>
      </c>
      <c r="B129" s="13">
        <v>0.5267708333333333</v>
      </c>
      <c r="C129" s="33">
        <f t="shared" si="15"/>
        <v>41074.526770833334</v>
      </c>
      <c r="D129" s="33">
        <f t="shared" si="9"/>
        <v>41074.5</v>
      </c>
      <c r="E129" s="37">
        <f t="shared" si="10"/>
        <v>12</v>
      </c>
      <c r="F129" s="33">
        <f t="shared" si="11"/>
        <v>41074.5</v>
      </c>
      <c r="G129" s="66" t="s">
        <v>16</v>
      </c>
      <c r="H129" s="66">
        <f t="shared" si="12"/>
        <v>1</v>
      </c>
      <c r="I129" s="35">
        <v>1.97</v>
      </c>
      <c r="J129" s="66">
        <v>52.7</v>
      </c>
      <c r="K129" s="66">
        <v>1</v>
      </c>
      <c r="L129" s="66">
        <v>2</v>
      </c>
      <c r="M129" s="66">
        <f>VLOOKUP(L129,'Stratification Schemes'!$J$2:$L$3,2,TRUE)</f>
        <v>9.59</v>
      </c>
      <c r="N129" s="66">
        <f>VLOOKUP(L129,'Stratification Schemes'!$J$2:$L$3,3,TRUE)</f>
        <v>10.42</v>
      </c>
      <c r="O129" s="66">
        <f t="shared" si="13"/>
        <v>2</v>
      </c>
      <c r="P129" s="66" t="s">
        <v>53</v>
      </c>
    </row>
    <row r="130" spans="1:16" x14ac:dyDescent="0.25">
      <c r="A130" s="59">
        <v>41074</v>
      </c>
      <c r="B130" s="13">
        <v>0.6541203703703703</v>
      </c>
      <c r="C130" s="33">
        <f t="shared" si="15"/>
        <v>41074.654120370367</v>
      </c>
      <c r="D130" s="33">
        <f t="shared" ref="D130:D193" si="16">A130+(1/24)*E130</f>
        <v>41074.625</v>
      </c>
      <c r="E130" s="37">
        <f t="shared" ref="E130:E193" si="17">VALUE(TEXT(C130,"hh"))</f>
        <v>15</v>
      </c>
      <c r="F130" s="33">
        <f t="shared" ref="F130:F193" si="18">MROUND(C130,0.125)</f>
        <v>41074.625</v>
      </c>
      <c r="G130" s="66" t="s">
        <v>16</v>
      </c>
      <c r="H130" s="66">
        <f t="shared" ref="H130:H193" si="19">IF(G130="Up", 1, -1)</f>
        <v>1</v>
      </c>
      <c r="I130" s="35">
        <v>8.1199999999999992</v>
      </c>
      <c r="J130" s="66">
        <v>113.6</v>
      </c>
      <c r="K130" s="66">
        <v>1</v>
      </c>
      <c r="L130" s="66">
        <v>2</v>
      </c>
      <c r="M130" s="66">
        <f>VLOOKUP(L130,'Stratification Schemes'!$J$2:$L$3,2,TRUE)</f>
        <v>9.59</v>
      </c>
      <c r="N130" s="66">
        <f>VLOOKUP(L130,'Stratification Schemes'!$J$2:$L$3,3,TRUE)</f>
        <v>10.42</v>
      </c>
      <c r="O130" s="66">
        <f t="shared" ref="O130:O193" si="20">IF(AND(I130&gt;M130,I130&lt;N130),1*H130,2*H130)</f>
        <v>2</v>
      </c>
      <c r="P130" s="66" t="s">
        <v>53</v>
      </c>
    </row>
    <row r="131" spans="1:16" x14ac:dyDescent="0.25">
      <c r="A131" s="14">
        <v>41074</v>
      </c>
      <c r="B131" s="13">
        <v>0.66166666666666674</v>
      </c>
      <c r="C131" s="33">
        <f t="shared" si="15"/>
        <v>41074.661666666667</v>
      </c>
      <c r="D131" s="33">
        <f t="shared" si="16"/>
        <v>41074.625</v>
      </c>
      <c r="E131" s="37">
        <f t="shared" si="17"/>
        <v>15</v>
      </c>
      <c r="F131" s="33">
        <f t="shared" si="18"/>
        <v>41074.625</v>
      </c>
      <c r="G131" s="66" t="s">
        <v>16</v>
      </c>
      <c r="H131" s="66">
        <f t="shared" si="19"/>
        <v>1</v>
      </c>
      <c r="I131" s="41">
        <v>18.91</v>
      </c>
      <c r="J131" s="41">
        <v>84.2</v>
      </c>
      <c r="K131" s="66">
        <v>2</v>
      </c>
      <c r="L131" s="66">
        <v>2</v>
      </c>
      <c r="M131" s="66">
        <f>VLOOKUP(L131,'Stratification Schemes'!$J$2:$L$3,2,TRUE)</f>
        <v>9.59</v>
      </c>
      <c r="N131" s="66">
        <f>VLOOKUP(L131,'Stratification Schemes'!$J$2:$L$3,3,TRUE)</f>
        <v>10.42</v>
      </c>
      <c r="O131" s="66">
        <f t="shared" si="20"/>
        <v>2</v>
      </c>
      <c r="P131" s="66" t="s">
        <v>53</v>
      </c>
    </row>
    <row r="132" spans="1:16" x14ac:dyDescent="0.25">
      <c r="A132" s="59">
        <v>41074</v>
      </c>
      <c r="B132" s="13">
        <v>0.73059027777777785</v>
      </c>
      <c r="C132" s="33">
        <f t="shared" si="15"/>
        <v>41074.730590277781</v>
      </c>
      <c r="D132" s="33">
        <f t="shared" si="16"/>
        <v>41074.708333333336</v>
      </c>
      <c r="E132" s="37">
        <f t="shared" si="17"/>
        <v>17</v>
      </c>
      <c r="F132" s="33">
        <f t="shared" si="18"/>
        <v>41074.75</v>
      </c>
      <c r="G132" s="66" t="s">
        <v>23</v>
      </c>
      <c r="H132" s="66">
        <f t="shared" si="19"/>
        <v>-1</v>
      </c>
      <c r="I132" s="35">
        <v>1.73</v>
      </c>
      <c r="J132" s="66">
        <v>47.3</v>
      </c>
      <c r="K132" s="66">
        <v>1</v>
      </c>
      <c r="L132" s="66">
        <v>2</v>
      </c>
      <c r="M132" s="66">
        <f>VLOOKUP(L132,'Stratification Schemes'!$J$2:$L$3,2,TRUE)</f>
        <v>9.59</v>
      </c>
      <c r="N132" s="66">
        <f>VLOOKUP(L132,'Stratification Schemes'!$J$2:$L$3,3,TRUE)</f>
        <v>10.42</v>
      </c>
      <c r="O132" s="66">
        <f t="shared" si="20"/>
        <v>-2</v>
      </c>
      <c r="P132" s="66" t="s">
        <v>53</v>
      </c>
    </row>
    <row r="133" spans="1:16" x14ac:dyDescent="0.25">
      <c r="A133" s="14">
        <v>41074</v>
      </c>
      <c r="B133" s="13">
        <v>0.74836805555555552</v>
      </c>
      <c r="C133" s="33">
        <f t="shared" si="15"/>
        <v>41074.748368055552</v>
      </c>
      <c r="D133" s="33">
        <f t="shared" si="16"/>
        <v>41074.708333333336</v>
      </c>
      <c r="E133" s="37">
        <f t="shared" si="17"/>
        <v>17</v>
      </c>
      <c r="F133" s="33">
        <f t="shared" si="18"/>
        <v>41074.75</v>
      </c>
      <c r="G133" s="14" t="s">
        <v>16</v>
      </c>
      <c r="H133" s="66">
        <f t="shared" si="19"/>
        <v>1</v>
      </c>
      <c r="I133" s="41">
        <v>10.31</v>
      </c>
      <c r="J133" s="41">
        <v>103.1</v>
      </c>
      <c r="K133" s="66">
        <v>2</v>
      </c>
      <c r="L133" s="66">
        <v>2</v>
      </c>
      <c r="M133" s="66">
        <f>VLOOKUP(L133,'Stratification Schemes'!$J$2:$L$3,2,TRUE)</f>
        <v>9.59</v>
      </c>
      <c r="N133" s="66">
        <f>VLOOKUP(L133,'Stratification Schemes'!$J$2:$L$3,3,TRUE)</f>
        <v>10.42</v>
      </c>
      <c r="O133" s="66">
        <f t="shared" si="20"/>
        <v>1</v>
      </c>
      <c r="P133" s="66" t="s">
        <v>53</v>
      </c>
    </row>
    <row r="134" spans="1:16" x14ac:dyDescent="0.25">
      <c r="A134" s="59">
        <v>41074</v>
      </c>
      <c r="B134" s="13">
        <v>0.75096064814814811</v>
      </c>
      <c r="C134" s="33">
        <f t="shared" si="15"/>
        <v>41074.750960648147</v>
      </c>
      <c r="D134" s="33">
        <f t="shared" si="16"/>
        <v>41074.75</v>
      </c>
      <c r="E134" s="37">
        <f t="shared" si="17"/>
        <v>18</v>
      </c>
      <c r="F134" s="33">
        <f t="shared" si="18"/>
        <v>41074.75</v>
      </c>
      <c r="G134" s="66" t="s">
        <v>16</v>
      </c>
      <c r="H134" s="66">
        <f t="shared" si="19"/>
        <v>1</v>
      </c>
      <c r="I134" s="35">
        <v>7.92</v>
      </c>
      <c r="J134" s="66">
        <v>79.099999999999994</v>
      </c>
      <c r="K134" s="66">
        <v>1</v>
      </c>
      <c r="L134" s="66">
        <v>2</v>
      </c>
      <c r="M134" s="66">
        <f>VLOOKUP(L134,'Stratification Schemes'!$J$2:$L$3,2,TRUE)</f>
        <v>9.59</v>
      </c>
      <c r="N134" s="66">
        <f>VLOOKUP(L134,'Stratification Schemes'!$J$2:$L$3,3,TRUE)</f>
        <v>10.42</v>
      </c>
      <c r="O134" s="66">
        <f t="shared" si="20"/>
        <v>2</v>
      </c>
      <c r="P134" s="66" t="s">
        <v>53</v>
      </c>
    </row>
    <row r="135" spans="1:16" x14ac:dyDescent="0.25">
      <c r="A135" s="14">
        <v>41074</v>
      </c>
      <c r="B135" s="13">
        <v>0.90802083333333339</v>
      </c>
      <c r="C135" s="33">
        <f t="shared" si="15"/>
        <v>41074.908020833333</v>
      </c>
      <c r="D135" s="33">
        <f t="shared" si="16"/>
        <v>41074.875</v>
      </c>
      <c r="E135" s="37">
        <f t="shared" si="17"/>
        <v>21</v>
      </c>
      <c r="F135" s="33">
        <f t="shared" si="18"/>
        <v>41074.875</v>
      </c>
      <c r="G135" s="13" t="s">
        <v>16</v>
      </c>
      <c r="H135" s="66">
        <f t="shared" si="19"/>
        <v>1</v>
      </c>
      <c r="I135" s="41">
        <v>17.809999999999999</v>
      </c>
      <c r="J135" s="41">
        <v>88.7</v>
      </c>
      <c r="K135" s="66">
        <v>2</v>
      </c>
      <c r="L135" s="66">
        <v>2</v>
      </c>
      <c r="M135" s="66">
        <f>VLOOKUP(L135,'Stratification Schemes'!$J$2:$L$3,2,TRUE)</f>
        <v>9.59</v>
      </c>
      <c r="N135" s="66">
        <f>VLOOKUP(L135,'Stratification Schemes'!$J$2:$L$3,3,TRUE)</f>
        <v>10.42</v>
      </c>
      <c r="O135" s="66">
        <f t="shared" si="20"/>
        <v>2</v>
      </c>
      <c r="P135" s="66" t="s">
        <v>53</v>
      </c>
    </row>
    <row r="136" spans="1:16" x14ac:dyDescent="0.25">
      <c r="A136" s="59">
        <v>41074</v>
      </c>
      <c r="B136" s="13">
        <v>0.91922453703703699</v>
      </c>
      <c r="C136" s="33">
        <f t="shared" si="15"/>
        <v>41074.919224537036</v>
      </c>
      <c r="D136" s="33">
        <f t="shared" si="16"/>
        <v>41074.916666666664</v>
      </c>
      <c r="E136" s="37">
        <f t="shared" si="17"/>
        <v>22</v>
      </c>
      <c r="F136" s="33">
        <f t="shared" si="18"/>
        <v>41074.875</v>
      </c>
      <c r="G136" s="66" t="s">
        <v>16</v>
      </c>
      <c r="H136" s="66">
        <f t="shared" si="19"/>
        <v>1</v>
      </c>
      <c r="I136" s="35">
        <v>9.2200000000000006</v>
      </c>
      <c r="J136" s="66">
        <v>123.5</v>
      </c>
      <c r="K136" s="66">
        <v>1</v>
      </c>
      <c r="L136" s="66">
        <v>2</v>
      </c>
      <c r="M136" s="66">
        <f>VLOOKUP(L136,'Stratification Schemes'!$J$2:$L$3,2,TRUE)</f>
        <v>9.59</v>
      </c>
      <c r="N136" s="66">
        <f>VLOOKUP(L136,'Stratification Schemes'!$J$2:$L$3,3,TRUE)</f>
        <v>10.42</v>
      </c>
      <c r="O136" s="66">
        <f t="shared" si="20"/>
        <v>2</v>
      </c>
      <c r="P136" s="66" t="s">
        <v>53</v>
      </c>
    </row>
    <row r="137" spans="1:16" x14ac:dyDescent="0.25">
      <c r="A137" s="59">
        <v>41074</v>
      </c>
      <c r="B137" s="13">
        <v>0.92203703703703699</v>
      </c>
      <c r="C137" s="33">
        <f t="shared" si="15"/>
        <v>41074.922037037039</v>
      </c>
      <c r="D137" s="33">
        <f t="shared" si="16"/>
        <v>41074.916666666664</v>
      </c>
      <c r="E137" s="37">
        <f t="shared" si="17"/>
        <v>22</v>
      </c>
      <c r="F137" s="33">
        <f t="shared" si="18"/>
        <v>41074.875</v>
      </c>
      <c r="G137" s="66" t="s">
        <v>16</v>
      </c>
      <c r="H137" s="66">
        <f t="shared" si="19"/>
        <v>1</v>
      </c>
      <c r="I137" s="35">
        <v>8.07</v>
      </c>
      <c r="J137" s="66">
        <v>106</v>
      </c>
      <c r="K137" s="66">
        <v>1</v>
      </c>
      <c r="L137" s="66">
        <v>2</v>
      </c>
      <c r="M137" s="66">
        <f>VLOOKUP(L137,'Stratification Schemes'!$J$2:$L$3,2,TRUE)</f>
        <v>9.59</v>
      </c>
      <c r="N137" s="66">
        <f>VLOOKUP(L137,'Stratification Schemes'!$J$2:$L$3,3,TRUE)</f>
        <v>10.42</v>
      </c>
      <c r="O137" s="66">
        <f t="shared" si="20"/>
        <v>2</v>
      </c>
      <c r="P137" s="66" t="s">
        <v>53</v>
      </c>
    </row>
    <row r="138" spans="1:16" x14ac:dyDescent="0.25">
      <c r="A138" s="59">
        <v>41074</v>
      </c>
      <c r="B138" s="13">
        <v>0.92278935185185185</v>
      </c>
      <c r="C138" s="33">
        <f t="shared" si="15"/>
        <v>41074.922789351855</v>
      </c>
      <c r="D138" s="33">
        <f t="shared" si="16"/>
        <v>41074.916666666664</v>
      </c>
      <c r="E138" s="37">
        <f t="shared" si="17"/>
        <v>22</v>
      </c>
      <c r="F138" s="33">
        <f t="shared" si="18"/>
        <v>41074.875</v>
      </c>
      <c r="G138" s="66" t="s">
        <v>16</v>
      </c>
      <c r="H138" s="66">
        <f t="shared" si="19"/>
        <v>1</v>
      </c>
      <c r="I138" s="35">
        <v>3.79</v>
      </c>
      <c r="J138" s="66">
        <v>41.8</v>
      </c>
      <c r="K138" s="66">
        <v>1</v>
      </c>
      <c r="L138" s="66">
        <v>2</v>
      </c>
      <c r="M138" s="66">
        <f>VLOOKUP(L138,'Stratification Schemes'!$J$2:$L$3,2,TRUE)</f>
        <v>9.59</v>
      </c>
      <c r="N138" s="66">
        <f>VLOOKUP(L138,'Stratification Schemes'!$J$2:$L$3,3,TRUE)</f>
        <v>10.42</v>
      </c>
      <c r="O138" s="66">
        <f t="shared" si="20"/>
        <v>2</v>
      </c>
      <c r="P138" s="66" t="s">
        <v>53</v>
      </c>
    </row>
    <row r="139" spans="1:16" x14ac:dyDescent="0.25">
      <c r="A139" s="59">
        <v>41074</v>
      </c>
      <c r="B139" s="13">
        <v>0.94356481481481491</v>
      </c>
      <c r="C139" s="33">
        <f t="shared" si="15"/>
        <v>41074.943564814814</v>
      </c>
      <c r="D139" s="33">
        <f t="shared" si="16"/>
        <v>41074.916666666664</v>
      </c>
      <c r="E139" s="37">
        <f t="shared" si="17"/>
        <v>22</v>
      </c>
      <c r="F139" s="33">
        <f t="shared" si="18"/>
        <v>41075</v>
      </c>
      <c r="G139" s="66" t="s">
        <v>16</v>
      </c>
      <c r="H139" s="66">
        <f t="shared" si="19"/>
        <v>1</v>
      </c>
      <c r="I139" s="35">
        <v>3.35</v>
      </c>
      <c r="J139" s="66">
        <v>43.4</v>
      </c>
      <c r="K139" s="66">
        <v>1</v>
      </c>
      <c r="L139" s="66">
        <v>2</v>
      </c>
      <c r="M139" s="66">
        <f>VLOOKUP(L139,'Stratification Schemes'!$J$2:$L$3,2,TRUE)</f>
        <v>9.59</v>
      </c>
      <c r="N139" s="66">
        <f>VLOOKUP(L139,'Stratification Schemes'!$J$2:$L$3,3,TRUE)</f>
        <v>10.42</v>
      </c>
      <c r="O139" s="66">
        <f t="shared" si="20"/>
        <v>2</v>
      </c>
      <c r="P139" s="66" t="s">
        <v>53</v>
      </c>
    </row>
    <row r="140" spans="1:16" x14ac:dyDescent="0.25">
      <c r="A140" s="59">
        <v>41075</v>
      </c>
      <c r="B140" s="13">
        <v>0.20879629629629629</v>
      </c>
      <c r="C140" s="33">
        <f t="shared" si="15"/>
        <v>41075.208796296298</v>
      </c>
      <c r="D140" s="33">
        <f t="shared" si="16"/>
        <v>41075.208333333336</v>
      </c>
      <c r="E140" s="37">
        <f t="shared" si="17"/>
        <v>5</v>
      </c>
      <c r="F140" s="33">
        <f t="shared" si="18"/>
        <v>41075.25</v>
      </c>
      <c r="G140" s="66" t="s">
        <v>16</v>
      </c>
      <c r="H140" s="66">
        <f t="shared" si="19"/>
        <v>1</v>
      </c>
      <c r="I140" s="35">
        <v>7.09</v>
      </c>
      <c r="J140" s="66">
        <v>98.4</v>
      </c>
      <c r="K140" s="66">
        <v>1</v>
      </c>
      <c r="L140" s="66">
        <v>2</v>
      </c>
      <c r="M140" s="66">
        <f>VLOOKUP(L140,'Stratification Schemes'!$J$2:$L$3,2,TRUE)</f>
        <v>9.59</v>
      </c>
      <c r="N140" s="66">
        <f>VLOOKUP(L140,'Stratification Schemes'!$J$2:$L$3,3,TRUE)</f>
        <v>10.42</v>
      </c>
      <c r="O140" s="66">
        <f t="shared" si="20"/>
        <v>2</v>
      </c>
      <c r="P140" s="66" t="s">
        <v>53</v>
      </c>
    </row>
    <row r="141" spans="1:16" x14ac:dyDescent="0.25">
      <c r="A141" s="59">
        <v>41075</v>
      </c>
      <c r="B141" s="13">
        <v>0.23648148148148149</v>
      </c>
      <c r="C141" s="33">
        <f t="shared" si="15"/>
        <v>41075.236481481479</v>
      </c>
      <c r="D141" s="33">
        <f t="shared" si="16"/>
        <v>41075.208333333336</v>
      </c>
      <c r="E141" s="37">
        <f t="shared" si="17"/>
        <v>5</v>
      </c>
      <c r="F141" s="33">
        <f t="shared" si="18"/>
        <v>41075.25</v>
      </c>
      <c r="G141" s="66" t="s">
        <v>16</v>
      </c>
      <c r="H141" s="66">
        <f t="shared" si="19"/>
        <v>1</v>
      </c>
      <c r="I141" s="35">
        <v>6.83</v>
      </c>
      <c r="J141" s="66">
        <v>106.4</v>
      </c>
      <c r="K141" s="66">
        <v>1</v>
      </c>
      <c r="L141" s="66">
        <v>2</v>
      </c>
      <c r="M141" s="66">
        <f>VLOOKUP(L141,'Stratification Schemes'!$J$2:$L$3,2,TRUE)</f>
        <v>9.59</v>
      </c>
      <c r="N141" s="66">
        <f>VLOOKUP(L141,'Stratification Schemes'!$J$2:$L$3,3,TRUE)</f>
        <v>10.42</v>
      </c>
      <c r="O141" s="66">
        <f t="shared" si="20"/>
        <v>2</v>
      </c>
      <c r="P141" s="66" t="s">
        <v>53</v>
      </c>
    </row>
    <row r="142" spans="1:16" x14ac:dyDescent="0.25">
      <c r="A142" s="59">
        <v>41075</v>
      </c>
      <c r="B142" s="13">
        <v>0.25222222222222224</v>
      </c>
      <c r="C142" s="33">
        <f t="shared" si="15"/>
        <v>41075.252222222225</v>
      </c>
      <c r="D142" s="33">
        <f t="shared" si="16"/>
        <v>41075.25</v>
      </c>
      <c r="E142" s="37">
        <f t="shared" si="17"/>
        <v>6</v>
      </c>
      <c r="F142" s="33">
        <f t="shared" si="18"/>
        <v>41075.25</v>
      </c>
      <c r="G142" s="66" t="s">
        <v>16</v>
      </c>
      <c r="H142" s="66">
        <f t="shared" si="19"/>
        <v>1</v>
      </c>
      <c r="I142" s="35">
        <v>7.3</v>
      </c>
      <c r="J142" s="66">
        <v>90.7</v>
      </c>
      <c r="K142" s="66">
        <v>1</v>
      </c>
      <c r="L142" s="66">
        <v>2</v>
      </c>
      <c r="M142" s="66">
        <f>VLOOKUP(L142,'Stratification Schemes'!$J$2:$L$3,2,TRUE)</f>
        <v>9.59</v>
      </c>
      <c r="N142" s="66">
        <f>VLOOKUP(L142,'Stratification Schemes'!$J$2:$L$3,3,TRUE)</f>
        <v>10.42</v>
      </c>
      <c r="O142" s="66">
        <f t="shared" si="20"/>
        <v>2</v>
      </c>
      <c r="P142" s="66" t="s">
        <v>53</v>
      </c>
    </row>
    <row r="143" spans="1:16" x14ac:dyDescent="0.25">
      <c r="A143" s="59">
        <v>41075</v>
      </c>
      <c r="B143" s="13">
        <v>0.25702546296296297</v>
      </c>
      <c r="C143" s="33">
        <f t="shared" si="15"/>
        <v>41075.257025462961</v>
      </c>
      <c r="D143" s="33">
        <f t="shared" si="16"/>
        <v>41075.25</v>
      </c>
      <c r="E143" s="37">
        <f t="shared" si="17"/>
        <v>6</v>
      </c>
      <c r="F143" s="33">
        <f t="shared" si="18"/>
        <v>41075.25</v>
      </c>
      <c r="G143" s="66" t="s">
        <v>16</v>
      </c>
      <c r="H143" s="66">
        <f t="shared" si="19"/>
        <v>1</v>
      </c>
      <c r="I143" s="35">
        <v>7.44</v>
      </c>
      <c r="J143" s="66">
        <v>88.9</v>
      </c>
      <c r="K143" s="66">
        <v>1</v>
      </c>
      <c r="L143" s="66">
        <v>2</v>
      </c>
      <c r="M143" s="66">
        <f>VLOOKUP(L143,'Stratification Schemes'!$J$2:$L$3,2,TRUE)</f>
        <v>9.59</v>
      </c>
      <c r="N143" s="66">
        <f>VLOOKUP(L143,'Stratification Schemes'!$J$2:$L$3,3,TRUE)</f>
        <v>10.42</v>
      </c>
      <c r="O143" s="66">
        <f t="shared" si="20"/>
        <v>2</v>
      </c>
      <c r="P143" s="66" t="s">
        <v>53</v>
      </c>
    </row>
    <row r="144" spans="1:16" x14ac:dyDescent="0.25">
      <c r="A144" s="59">
        <v>41075</v>
      </c>
      <c r="B144" s="13">
        <v>0.64943287037037034</v>
      </c>
      <c r="C144" s="33">
        <f t="shared" ref="C144:C147" si="21">A144+B144</f>
        <v>41075.64943287037</v>
      </c>
      <c r="D144" s="33">
        <f t="shared" si="16"/>
        <v>41075.625</v>
      </c>
      <c r="E144" s="37">
        <f t="shared" si="17"/>
        <v>15</v>
      </c>
      <c r="F144" s="33">
        <f t="shared" si="18"/>
        <v>41075.625</v>
      </c>
      <c r="G144" s="66" t="s">
        <v>16</v>
      </c>
      <c r="H144" s="66">
        <f t="shared" si="19"/>
        <v>1</v>
      </c>
      <c r="I144" s="35">
        <v>3.14</v>
      </c>
      <c r="J144" s="66">
        <v>48.3</v>
      </c>
      <c r="K144" s="66">
        <v>1</v>
      </c>
      <c r="L144" s="66">
        <v>2</v>
      </c>
      <c r="M144" s="66">
        <f>VLOOKUP(L144,'Stratification Schemes'!$J$2:$L$3,2,TRUE)</f>
        <v>9.59</v>
      </c>
      <c r="N144" s="66">
        <f>VLOOKUP(L144,'Stratification Schemes'!$J$2:$L$3,3,TRUE)</f>
        <v>10.42</v>
      </c>
      <c r="O144" s="66">
        <f t="shared" si="20"/>
        <v>2</v>
      </c>
      <c r="P144" s="66" t="s">
        <v>53</v>
      </c>
    </row>
    <row r="145" spans="1:16" x14ac:dyDescent="0.25">
      <c r="A145" s="59">
        <v>41075</v>
      </c>
      <c r="B145" s="13">
        <v>0.71493055555555562</v>
      </c>
      <c r="C145" s="33">
        <f t="shared" si="21"/>
        <v>41075.714930555558</v>
      </c>
      <c r="D145" s="33">
        <f t="shared" si="16"/>
        <v>41075.708333333336</v>
      </c>
      <c r="E145" s="37">
        <f t="shared" si="17"/>
        <v>17</v>
      </c>
      <c r="F145" s="33">
        <f t="shared" si="18"/>
        <v>41075.75</v>
      </c>
      <c r="G145" s="66" t="s">
        <v>16</v>
      </c>
      <c r="H145" s="66">
        <f t="shared" si="19"/>
        <v>1</v>
      </c>
      <c r="I145" s="35">
        <v>7.95</v>
      </c>
      <c r="J145" s="66">
        <v>112.7</v>
      </c>
      <c r="K145" s="66">
        <v>1</v>
      </c>
      <c r="L145" s="66">
        <v>2</v>
      </c>
      <c r="M145" s="66">
        <f>VLOOKUP(L145,'Stratification Schemes'!$J$2:$L$3,2,TRUE)</f>
        <v>9.59</v>
      </c>
      <c r="N145" s="66">
        <f>VLOOKUP(L145,'Stratification Schemes'!$J$2:$L$3,3,TRUE)</f>
        <v>10.42</v>
      </c>
      <c r="O145" s="66">
        <f t="shared" si="20"/>
        <v>2</v>
      </c>
      <c r="P145" s="66" t="s">
        <v>53</v>
      </c>
    </row>
    <row r="146" spans="1:16" x14ac:dyDescent="0.25">
      <c r="A146" s="14">
        <v>41075</v>
      </c>
      <c r="B146" s="13">
        <v>0.88886574074074076</v>
      </c>
      <c r="C146" s="33">
        <f t="shared" si="21"/>
        <v>41075.888865740744</v>
      </c>
      <c r="D146" s="33">
        <f t="shared" si="16"/>
        <v>41075.875</v>
      </c>
      <c r="E146" s="37">
        <f t="shared" si="17"/>
        <v>21</v>
      </c>
      <c r="F146" s="33">
        <f t="shared" si="18"/>
        <v>41075.875</v>
      </c>
      <c r="G146" s="13" t="s">
        <v>16</v>
      </c>
      <c r="H146" s="66">
        <f t="shared" si="19"/>
        <v>1</v>
      </c>
      <c r="I146" s="41">
        <v>10.58</v>
      </c>
      <c r="J146" s="41">
        <v>75.5</v>
      </c>
      <c r="K146" s="66">
        <v>2</v>
      </c>
      <c r="L146" s="66">
        <v>2</v>
      </c>
      <c r="M146" s="66">
        <f>VLOOKUP(L146,'Stratification Schemes'!$J$2:$L$3,2,TRUE)</f>
        <v>9.59</v>
      </c>
      <c r="N146" s="66">
        <f>VLOOKUP(L146,'Stratification Schemes'!$J$2:$L$3,3,TRUE)</f>
        <v>10.42</v>
      </c>
      <c r="O146" s="66">
        <f t="shared" si="20"/>
        <v>2</v>
      </c>
      <c r="P146" s="66" t="s">
        <v>53</v>
      </c>
    </row>
    <row r="147" spans="1:16" x14ac:dyDescent="0.25">
      <c r="A147" s="59">
        <v>41075</v>
      </c>
      <c r="B147" s="13">
        <v>0.9889930555555555</v>
      </c>
      <c r="C147" s="33">
        <f t="shared" si="21"/>
        <v>41075.988993055558</v>
      </c>
      <c r="D147" s="33">
        <f t="shared" si="16"/>
        <v>41075.958333333336</v>
      </c>
      <c r="E147" s="37">
        <f t="shared" si="17"/>
        <v>23</v>
      </c>
      <c r="F147" s="33">
        <f t="shared" si="18"/>
        <v>41076</v>
      </c>
      <c r="G147" s="66" t="s">
        <v>16</v>
      </c>
      <c r="H147" s="66">
        <f t="shared" si="19"/>
        <v>1</v>
      </c>
      <c r="I147" s="35">
        <v>3.59</v>
      </c>
      <c r="J147" s="66">
        <v>41.2</v>
      </c>
      <c r="K147" s="66">
        <v>1</v>
      </c>
      <c r="L147" s="66">
        <v>2</v>
      </c>
      <c r="M147" s="66">
        <f>VLOOKUP(L147,'Stratification Schemes'!$J$2:$L$3,2,TRUE)</f>
        <v>9.59</v>
      </c>
      <c r="N147" s="66">
        <f>VLOOKUP(L147,'Stratification Schemes'!$J$2:$L$3,3,TRUE)</f>
        <v>10.42</v>
      </c>
      <c r="O147" s="66">
        <f t="shared" si="20"/>
        <v>2</v>
      </c>
      <c r="P147" s="66" t="s">
        <v>53</v>
      </c>
    </row>
    <row r="148" spans="1:16" x14ac:dyDescent="0.25">
      <c r="A148" s="59">
        <v>41076</v>
      </c>
      <c r="B148" s="13">
        <v>0.10425925925925926</v>
      </c>
      <c r="C148" s="33">
        <f>B148+A148</f>
        <v>41076.104259259257</v>
      </c>
      <c r="D148" s="33">
        <f t="shared" si="16"/>
        <v>41076.083333333336</v>
      </c>
      <c r="E148" s="37">
        <f t="shared" si="17"/>
        <v>2</v>
      </c>
      <c r="F148" s="33">
        <f t="shared" si="18"/>
        <v>41076.125</v>
      </c>
      <c r="G148" s="66" t="s">
        <v>16</v>
      </c>
      <c r="H148" s="66">
        <f t="shared" si="19"/>
        <v>1</v>
      </c>
      <c r="I148" s="35">
        <v>1.99</v>
      </c>
      <c r="J148" s="66">
        <v>46.4</v>
      </c>
      <c r="K148" s="66">
        <v>1</v>
      </c>
      <c r="L148" s="66">
        <v>2</v>
      </c>
      <c r="M148" s="66">
        <f>VLOOKUP(L148,'Stratification Schemes'!$J$2:$L$3,2,TRUE)</f>
        <v>9.59</v>
      </c>
      <c r="N148" s="66">
        <f>VLOOKUP(L148,'Stratification Schemes'!$J$2:$L$3,3,TRUE)</f>
        <v>10.42</v>
      </c>
      <c r="O148" s="66">
        <f t="shared" si="20"/>
        <v>2</v>
      </c>
      <c r="P148" s="66" t="s">
        <v>53</v>
      </c>
    </row>
    <row r="149" spans="1:16" x14ac:dyDescent="0.25">
      <c r="A149" s="59">
        <v>41076</v>
      </c>
      <c r="B149" s="13">
        <v>0.11049768518518517</v>
      </c>
      <c r="C149" s="33">
        <f>B149+A149</f>
        <v>41076.110497685186</v>
      </c>
      <c r="D149" s="33">
        <f t="shared" si="16"/>
        <v>41076.083333333336</v>
      </c>
      <c r="E149" s="37">
        <f t="shared" si="17"/>
        <v>2</v>
      </c>
      <c r="F149" s="33">
        <f t="shared" si="18"/>
        <v>41076.125</v>
      </c>
      <c r="G149" s="66" t="s">
        <v>16</v>
      </c>
      <c r="H149" s="66">
        <f t="shared" si="19"/>
        <v>1</v>
      </c>
      <c r="I149" s="35">
        <v>1.1399999999999999</v>
      </c>
      <c r="J149" s="66">
        <v>51.9</v>
      </c>
      <c r="K149" s="66">
        <v>1</v>
      </c>
      <c r="L149" s="66">
        <v>2</v>
      </c>
      <c r="M149" s="66">
        <f>VLOOKUP(L149,'Stratification Schemes'!$J$2:$L$3,2,TRUE)</f>
        <v>9.59</v>
      </c>
      <c r="N149" s="66">
        <f>VLOOKUP(L149,'Stratification Schemes'!$J$2:$L$3,3,TRUE)</f>
        <v>10.42</v>
      </c>
      <c r="O149" s="66">
        <f t="shared" si="20"/>
        <v>2</v>
      </c>
      <c r="P149" s="66" t="s">
        <v>53</v>
      </c>
    </row>
    <row r="150" spans="1:16" x14ac:dyDescent="0.25">
      <c r="A150" s="59">
        <v>41076</v>
      </c>
      <c r="B150" s="13">
        <v>0.25201388888888887</v>
      </c>
      <c r="C150" s="33">
        <f>B150+A150</f>
        <v>41076.252013888887</v>
      </c>
      <c r="D150" s="33">
        <f t="shared" si="16"/>
        <v>41076.25</v>
      </c>
      <c r="E150" s="37">
        <f t="shared" si="17"/>
        <v>6</v>
      </c>
      <c r="F150" s="33">
        <f t="shared" si="18"/>
        <v>41076.25</v>
      </c>
      <c r="G150" s="66" t="s">
        <v>16</v>
      </c>
      <c r="H150" s="66">
        <f t="shared" si="19"/>
        <v>1</v>
      </c>
      <c r="I150" s="35">
        <v>8.82</v>
      </c>
      <c r="J150" s="66">
        <v>82.8</v>
      </c>
      <c r="K150" s="66">
        <v>1</v>
      </c>
      <c r="L150" s="66">
        <v>2</v>
      </c>
      <c r="M150" s="66">
        <f>VLOOKUP(L150,'Stratification Schemes'!$J$2:$L$3,2,TRUE)</f>
        <v>9.59</v>
      </c>
      <c r="N150" s="66">
        <f>VLOOKUP(L150,'Stratification Schemes'!$J$2:$L$3,3,TRUE)</f>
        <v>10.42</v>
      </c>
      <c r="O150" s="66">
        <f t="shared" si="20"/>
        <v>2</v>
      </c>
      <c r="P150" s="66" t="s">
        <v>53</v>
      </c>
    </row>
    <row r="151" spans="1:16" x14ac:dyDescent="0.25">
      <c r="A151" s="59">
        <v>41076</v>
      </c>
      <c r="B151" s="13">
        <v>0.27512731481481484</v>
      </c>
      <c r="C151" s="33">
        <f>B151+A151</f>
        <v>41076.275127314817</v>
      </c>
      <c r="D151" s="33">
        <f t="shared" si="16"/>
        <v>41076.25</v>
      </c>
      <c r="E151" s="37">
        <f t="shared" si="17"/>
        <v>6</v>
      </c>
      <c r="F151" s="33">
        <f t="shared" si="18"/>
        <v>41076.25</v>
      </c>
      <c r="G151" s="66" t="s">
        <v>16</v>
      </c>
      <c r="H151" s="66">
        <f t="shared" si="19"/>
        <v>1</v>
      </c>
      <c r="I151" s="35">
        <v>2.5499999999999998</v>
      </c>
      <c r="J151" s="66">
        <v>49</v>
      </c>
      <c r="K151" s="66">
        <v>1</v>
      </c>
      <c r="L151" s="66">
        <v>2</v>
      </c>
      <c r="M151" s="66">
        <f>VLOOKUP(L151,'Stratification Schemes'!$J$2:$L$3,2,TRUE)</f>
        <v>9.59</v>
      </c>
      <c r="N151" s="66">
        <f>VLOOKUP(L151,'Stratification Schemes'!$J$2:$L$3,3,TRUE)</f>
        <v>10.42</v>
      </c>
      <c r="O151" s="66">
        <f t="shared" si="20"/>
        <v>2</v>
      </c>
      <c r="P151" s="66" t="s">
        <v>53</v>
      </c>
    </row>
    <row r="152" spans="1:16" x14ac:dyDescent="0.25">
      <c r="A152" s="14">
        <v>41076</v>
      </c>
      <c r="B152" s="13">
        <v>0.35275462962962961</v>
      </c>
      <c r="C152" s="33">
        <f>A152+B152</f>
        <v>41076.352754629632</v>
      </c>
      <c r="D152" s="33">
        <f t="shared" si="16"/>
        <v>41076.333333333336</v>
      </c>
      <c r="E152" s="37">
        <f t="shared" si="17"/>
        <v>8</v>
      </c>
      <c r="F152" s="33">
        <f t="shared" si="18"/>
        <v>41076.375</v>
      </c>
      <c r="G152" s="66" t="s">
        <v>16</v>
      </c>
      <c r="H152" s="66">
        <f t="shared" si="19"/>
        <v>1</v>
      </c>
      <c r="I152" s="66">
        <v>16.899999999999999</v>
      </c>
      <c r="J152" s="66">
        <v>72.400000000000006</v>
      </c>
      <c r="K152" s="66">
        <v>2</v>
      </c>
      <c r="L152" s="66">
        <v>2</v>
      </c>
      <c r="M152" s="66">
        <f>VLOOKUP(L152,'Stratification Schemes'!$J$2:$L$3,2,TRUE)</f>
        <v>9.59</v>
      </c>
      <c r="N152" s="66">
        <f>VLOOKUP(L152,'Stratification Schemes'!$J$2:$L$3,3,TRUE)</f>
        <v>10.42</v>
      </c>
      <c r="O152" s="66">
        <f t="shared" si="20"/>
        <v>2</v>
      </c>
      <c r="P152" s="66" t="s">
        <v>53</v>
      </c>
    </row>
    <row r="153" spans="1:16" x14ac:dyDescent="0.25">
      <c r="A153" s="59">
        <v>41076</v>
      </c>
      <c r="B153" s="13">
        <v>0.55150462962962965</v>
      </c>
      <c r="C153" s="33">
        <f>B153+A153</f>
        <v>41076.551504629628</v>
      </c>
      <c r="D153" s="33">
        <f t="shared" si="16"/>
        <v>41076.541666666664</v>
      </c>
      <c r="E153" s="37">
        <f t="shared" si="17"/>
        <v>13</v>
      </c>
      <c r="F153" s="33">
        <f t="shared" si="18"/>
        <v>41076.5</v>
      </c>
      <c r="G153" s="66" t="s">
        <v>16</v>
      </c>
      <c r="H153" s="66">
        <f t="shared" si="19"/>
        <v>1</v>
      </c>
      <c r="I153" s="35">
        <v>7.94</v>
      </c>
      <c r="J153" s="66">
        <v>110.3</v>
      </c>
      <c r="K153" s="66">
        <v>1</v>
      </c>
      <c r="L153" s="66">
        <v>2</v>
      </c>
      <c r="M153" s="66">
        <f>VLOOKUP(L153,'Stratification Schemes'!$J$2:$L$3,2,TRUE)</f>
        <v>9.59</v>
      </c>
      <c r="N153" s="66">
        <f>VLOOKUP(L153,'Stratification Schemes'!$J$2:$L$3,3,TRUE)</f>
        <v>10.42</v>
      </c>
      <c r="O153" s="66">
        <f t="shared" si="20"/>
        <v>2</v>
      </c>
      <c r="P153" s="66" t="s">
        <v>53</v>
      </c>
    </row>
    <row r="154" spans="1:16" x14ac:dyDescent="0.25">
      <c r="A154" s="59">
        <v>41076</v>
      </c>
      <c r="B154" s="13">
        <v>0.56503472222222217</v>
      </c>
      <c r="C154" s="33">
        <f>B154+A154</f>
        <v>41076.565034722225</v>
      </c>
      <c r="D154" s="33">
        <f t="shared" si="16"/>
        <v>41076.541666666664</v>
      </c>
      <c r="E154" s="37">
        <f t="shared" si="17"/>
        <v>13</v>
      </c>
      <c r="F154" s="33">
        <f t="shared" si="18"/>
        <v>41076.625</v>
      </c>
      <c r="G154" s="66" t="s">
        <v>16</v>
      </c>
      <c r="H154" s="66">
        <f t="shared" si="19"/>
        <v>1</v>
      </c>
      <c r="I154" s="35">
        <v>5.38</v>
      </c>
      <c r="J154" s="66">
        <v>57</v>
      </c>
      <c r="K154" s="66">
        <v>1</v>
      </c>
      <c r="L154" s="66">
        <v>2</v>
      </c>
      <c r="M154" s="66">
        <f>VLOOKUP(L154,'Stratification Schemes'!$J$2:$L$3,2,TRUE)</f>
        <v>9.59</v>
      </c>
      <c r="N154" s="66">
        <f>VLOOKUP(L154,'Stratification Schemes'!$J$2:$L$3,3,TRUE)</f>
        <v>10.42</v>
      </c>
      <c r="O154" s="66">
        <f t="shared" si="20"/>
        <v>2</v>
      </c>
      <c r="P154" s="66" t="s">
        <v>53</v>
      </c>
    </row>
    <row r="155" spans="1:16" x14ac:dyDescent="0.25">
      <c r="A155" s="14">
        <v>41076</v>
      </c>
      <c r="B155" s="13">
        <v>0.58040509259259265</v>
      </c>
      <c r="C155" s="33">
        <f>A155+B155</f>
        <v>41076.580405092594</v>
      </c>
      <c r="D155" s="33">
        <f t="shared" si="16"/>
        <v>41076.541666666664</v>
      </c>
      <c r="E155" s="37">
        <f t="shared" si="17"/>
        <v>13</v>
      </c>
      <c r="F155" s="33">
        <f t="shared" si="18"/>
        <v>41076.625</v>
      </c>
      <c r="G155" s="66" t="s">
        <v>16</v>
      </c>
      <c r="H155" s="66">
        <f t="shared" si="19"/>
        <v>1</v>
      </c>
      <c r="I155" s="66">
        <v>10.55</v>
      </c>
      <c r="J155" s="66">
        <v>96.9</v>
      </c>
      <c r="K155" s="66">
        <v>2</v>
      </c>
      <c r="L155" s="66">
        <v>2</v>
      </c>
      <c r="M155" s="66">
        <f>VLOOKUP(L155,'Stratification Schemes'!$J$2:$L$3,2,TRUE)</f>
        <v>9.59</v>
      </c>
      <c r="N155" s="66">
        <f>VLOOKUP(L155,'Stratification Schemes'!$J$2:$L$3,3,TRUE)</f>
        <v>10.42</v>
      </c>
      <c r="O155" s="66">
        <f t="shared" si="20"/>
        <v>2</v>
      </c>
      <c r="P155" s="66" t="s">
        <v>53</v>
      </c>
    </row>
    <row r="156" spans="1:16" x14ac:dyDescent="0.25">
      <c r="A156" s="59">
        <v>41076</v>
      </c>
      <c r="B156" s="13">
        <v>0.59111111111111114</v>
      </c>
      <c r="C156" s="33">
        <f>B156+A156</f>
        <v>41076.591111111113</v>
      </c>
      <c r="D156" s="33">
        <f t="shared" si="16"/>
        <v>41076.583333333336</v>
      </c>
      <c r="E156" s="37">
        <f t="shared" si="17"/>
        <v>14</v>
      </c>
      <c r="F156" s="33">
        <f t="shared" si="18"/>
        <v>41076.625</v>
      </c>
      <c r="G156" s="66" t="s">
        <v>16</v>
      </c>
      <c r="H156" s="66">
        <f t="shared" si="19"/>
        <v>1</v>
      </c>
      <c r="I156" s="35">
        <v>7.6</v>
      </c>
      <c r="J156" s="66">
        <v>110.4</v>
      </c>
      <c r="K156" s="66">
        <v>1</v>
      </c>
      <c r="L156" s="66">
        <v>2</v>
      </c>
      <c r="M156" s="66">
        <f>VLOOKUP(L156,'Stratification Schemes'!$J$2:$L$3,2,TRUE)</f>
        <v>9.59</v>
      </c>
      <c r="N156" s="66">
        <f>VLOOKUP(L156,'Stratification Schemes'!$J$2:$L$3,3,TRUE)</f>
        <v>10.42</v>
      </c>
      <c r="O156" s="66">
        <f t="shared" si="20"/>
        <v>2</v>
      </c>
      <c r="P156" s="66" t="s">
        <v>53</v>
      </c>
    </row>
    <row r="157" spans="1:16" x14ac:dyDescent="0.25">
      <c r="A157" s="14">
        <v>41076</v>
      </c>
      <c r="B157" s="13">
        <v>0.90989583333333324</v>
      </c>
      <c r="C157" s="33">
        <f>A157+B157</f>
        <v>41076.909895833334</v>
      </c>
      <c r="D157" s="33">
        <f t="shared" si="16"/>
        <v>41076.875</v>
      </c>
      <c r="E157" s="37">
        <f t="shared" si="17"/>
        <v>21</v>
      </c>
      <c r="F157" s="33">
        <f t="shared" si="18"/>
        <v>41076.875</v>
      </c>
      <c r="G157" s="66" t="s">
        <v>16</v>
      </c>
      <c r="H157" s="66">
        <f t="shared" si="19"/>
        <v>1</v>
      </c>
      <c r="I157" s="66">
        <v>17.38</v>
      </c>
      <c r="J157" s="66">
        <v>107.4</v>
      </c>
      <c r="K157" s="66">
        <v>2</v>
      </c>
      <c r="L157" s="66">
        <v>2</v>
      </c>
      <c r="M157" s="66">
        <f>VLOOKUP(L157,'Stratification Schemes'!$J$2:$L$3,2,TRUE)</f>
        <v>9.59</v>
      </c>
      <c r="N157" s="66">
        <f>VLOOKUP(L157,'Stratification Schemes'!$J$2:$L$3,3,TRUE)</f>
        <v>10.42</v>
      </c>
      <c r="O157" s="66">
        <f t="shared" si="20"/>
        <v>2</v>
      </c>
      <c r="P157" s="66" t="s">
        <v>53</v>
      </c>
    </row>
    <row r="158" spans="1:16" x14ac:dyDescent="0.25">
      <c r="A158" s="59">
        <v>41076</v>
      </c>
      <c r="B158" s="13">
        <v>0.94395833333333334</v>
      </c>
      <c r="C158" s="33">
        <f t="shared" ref="C158:C166" si="22">B158+A158</f>
        <v>41076.943958333337</v>
      </c>
      <c r="D158" s="33">
        <f t="shared" si="16"/>
        <v>41076.916666666664</v>
      </c>
      <c r="E158" s="37">
        <f t="shared" si="17"/>
        <v>22</v>
      </c>
      <c r="F158" s="33">
        <f t="shared" si="18"/>
        <v>41077</v>
      </c>
      <c r="G158" s="66" t="s">
        <v>16</v>
      </c>
      <c r="H158" s="66">
        <f t="shared" si="19"/>
        <v>1</v>
      </c>
      <c r="I158" s="35">
        <v>8.1300000000000008</v>
      </c>
      <c r="J158" s="66">
        <v>125.3</v>
      </c>
      <c r="K158" s="66">
        <v>1</v>
      </c>
      <c r="L158" s="66">
        <v>2</v>
      </c>
      <c r="M158" s="66">
        <f>VLOOKUP(L158,'Stratification Schemes'!$J$2:$L$3,2,TRUE)</f>
        <v>9.59</v>
      </c>
      <c r="N158" s="66">
        <f>VLOOKUP(L158,'Stratification Schemes'!$J$2:$L$3,3,TRUE)</f>
        <v>10.42</v>
      </c>
      <c r="O158" s="66">
        <f t="shared" si="20"/>
        <v>2</v>
      </c>
      <c r="P158" s="66" t="s">
        <v>53</v>
      </c>
    </row>
    <row r="159" spans="1:16" x14ac:dyDescent="0.25">
      <c r="A159" s="59">
        <v>41077</v>
      </c>
      <c r="B159" s="13">
        <v>4.6412037037037036E-2</v>
      </c>
      <c r="C159" s="33">
        <f t="shared" si="22"/>
        <v>41077.046412037038</v>
      </c>
      <c r="D159" s="33">
        <f t="shared" si="16"/>
        <v>41077.041666666664</v>
      </c>
      <c r="E159" s="37">
        <f t="shared" si="17"/>
        <v>1</v>
      </c>
      <c r="F159" s="33">
        <f t="shared" si="18"/>
        <v>41077</v>
      </c>
      <c r="G159" s="66" t="s">
        <v>16</v>
      </c>
      <c r="H159" s="66">
        <f t="shared" si="19"/>
        <v>1</v>
      </c>
      <c r="I159" s="35">
        <v>3.29</v>
      </c>
      <c r="J159" s="66">
        <v>52.7</v>
      </c>
      <c r="K159" s="66">
        <v>1</v>
      </c>
      <c r="L159" s="66">
        <v>2</v>
      </c>
      <c r="M159" s="66">
        <f>VLOOKUP(L159,'Stratification Schemes'!$J$2:$L$3,2,TRUE)</f>
        <v>9.59</v>
      </c>
      <c r="N159" s="66">
        <f>VLOOKUP(L159,'Stratification Schemes'!$J$2:$L$3,3,TRUE)</f>
        <v>10.42</v>
      </c>
      <c r="O159" s="66">
        <f t="shared" si="20"/>
        <v>2</v>
      </c>
      <c r="P159" s="66" t="s">
        <v>53</v>
      </c>
    </row>
    <row r="160" spans="1:16" x14ac:dyDescent="0.25">
      <c r="A160" s="59">
        <v>41077</v>
      </c>
      <c r="B160" s="13">
        <v>7.1608796296296295E-2</v>
      </c>
      <c r="C160" s="33">
        <f t="shared" si="22"/>
        <v>41077.071608796294</v>
      </c>
      <c r="D160" s="33">
        <f t="shared" si="16"/>
        <v>41077.041666666664</v>
      </c>
      <c r="E160" s="37">
        <f t="shared" si="17"/>
        <v>1</v>
      </c>
      <c r="F160" s="33">
        <f t="shared" si="18"/>
        <v>41077.125</v>
      </c>
      <c r="G160" s="66" t="s">
        <v>16</v>
      </c>
      <c r="H160" s="66">
        <f t="shared" si="19"/>
        <v>1</v>
      </c>
      <c r="I160" s="35">
        <v>5.98</v>
      </c>
      <c r="J160" s="66">
        <v>78.2</v>
      </c>
      <c r="K160" s="66">
        <v>1</v>
      </c>
      <c r="L160" s="66">
        <v>2</v>
      </c>
      <c r="M160" s="66">
        <f>VLOOKUP(L160,'Stratification Schemes'!$J$2:$L$3,2,TRUE)</f>
        <v>9.59</v>
      </c>
      <c r="N160" s="66">
        <f>VLOOKUP(L160,'Stratification Schemes'!$J$2:$L$3,3,TRUE)</f>
        <v>10.42</v>
      </c>
      <c r="O160" s="66">
        <f t="shared" si="20"/>
        <v>2</v>
      </c>
      <c r="P160" s="66" t="s">
        <v>53</v>
      </c>
    </row>
    <row r="161" spans="1:16" x14ac:dyDescent="0.25">
      <c r="A161" s="59">
        <v>41077</v>
      </c>
      <c r="B161" s="13">
        <v>0.10990740740740741</v>
      </c>
      <c r="C161" s="33">
        <f t="shared" si="22"/>
        <v>41077.109907407408</v>
      </c>
      <c r="D161" s="33">
        <f t="shared" si="16"/>
        <v>41077.083333333336</v>
      </c>
      <c r="E161" s="37">
        <f t="shared" si="17"/>
        <v>2</v>
      </c>
      <c r="F161" s="33">
        <f t="shared" si="18"/>
        <v>41077.125</v>
      </c>
      <c r="G161" s="66" t="s">
        <v>16</v>
      </c>
      <c r="H161" s="66">
        <f t="shared" si="19"/>
        <v>1</v>
      </c>
      <c r="I161" s="35">
        <v>2.35</v>
      </c>
      <c r="J161" s="66">
        <v>50.5</v>
      </c>
      <c r="K161" s="66">
        <v>1</v>
      </c>
      <c r="L161" s="66">
        <v>2</v>
      </c>
      <c r="M161" s="66">
        <f>VLOOKUP(L161,'Stratification Schemes'!$J$2:$L$3,2,TRUE)</f>
        <v>9.59</v>
      </c>
      <c r="N161" s="66">
        <f>VLOOKUP(L161,'Stratification Schemes'!$J$2:$L$3,3,TRUE)</f>
        <v>10.42</v>
      </c>
      <c r="O161" s="66">
        <f t="shared" si="20"/>
        <v>2</v>
      </c>
      <c r="P161" s="66" t="s">
        <v>53</v>
      </c>
    </row>
    <row r="162" spans="1:16" x14ac:dyDescent="0.25">
      <c r="A162" s="59">
        <v>41077</v>
      </c>
      <c r="B162" s="13">
        <v>0.11119212962962964</v>
      </c>
      <c r="C162" s="33">
        <f t="shared" si="22"/>
        <v>41077.111192129632</v>
      </c>
      <c r="D162" s="33">
        <f t="shared" si="16"/>
        <v>41077.083333333336</v>
      </c>
      <c r="E162" s="37">
        <f t="shared" si="17"/>
        <v>2</v>
      </c>
      <c r="F162" s="33">
        <f t="shared" si="18"/>
        <v>41077.125</v>
      </c>
      <c r="G162" s="66" t="s">
        <v>16</v>
      </c>
      <c r="H162" s="66">
        <f t="shared" si="19"/>
        <v>1</v>
      </c>
      <c r="I162" s="35">
        <v>7.61</v>
      </c>
      <c r="J162" s="66">
        <v>97.5</v>
      </c>
      <c r="K162" s="66">
        <v>1</v>
      </c>
      <c r="L162" s="66">
        <v>2</v>
      </c>
      <c r="M162" s="66">
        <f>VLOOKUP(L162,'Stratification Schemes'!$J$2:$L$3,2,TRUE)</f>
        <v>9.59</v>
      </c>
      <c r="N162" s="66">
        <f>VLOOKUP(L162,'Stratification Schemes'!$J$2:$L$3,3,TRUE)</f>
        <v>10.42</v>
      </c>
      <c r="O162" s="66">
        <f t="shared" si="20"/>
        <v>2</v>
      </c>
      <c r="P162" s="66" t="s">
        <v>53</v>
      </c>
    </row>
    <row r="163" spans="1:16" x14ac:dyDescent="0.25">
      <c r="A163" s="59">
        <v>41077</v>
      </c>
      <c r="B163" s="13">
        <v>0.15158564814814815</v>
      </c>
      <c r="C163" s="33">
        <f t="shared" si="22"/>
        <v>41077.151585648149</v>
      </c>
      <c r="D163" s="33">
        <f t="shared" si="16"/>
        <v>41077.125</v>
      </c>
      <c r="E163" s="37">
        <f t="shared" si="17"/>
        <v>3</v>
      </c>
      <c r="F163" s="33">
        <f t="shared" si="18"/>
        <v>41077.125</v>
      </c>
      <c r="G163" s="66" t="s">
        <v>23</v>
      </c>
      <c r="H163" s="66">
        <f t="shared" si="19"/>
        <v>-1</v>
      </c>
      <c r="I163" s="35">
        <v>3.36</v>
      </c>
      <c r="J163" s="66">
        <v>50.7</v>
      </c>
      <c r="K163" s="66">
        <v>1</v>
      </c>
      <c r="L163" s="66">
        <v>2</v>
      </c>
      <c r="M163" s="66">
        <f>VLOOKUP(L163,'Stratification Schemes'!$J$2:$L$3,2,TRUE)</f>
        <v>9.59</v>
      </c>
      <c r="N163" s="66">
        <f>VLOOKUP(L163,'Stratification Schemes'!$J$2:$L$3,3,TRUE)</f>
        <v>10.42</v>
      </c>
      <c r="O163" s="66">
        <f t="shared" si="20"/>
        <v>-2</v>
      </c>
      <c r="P163" s="66" t="s">
        <v>53</v>
      </c>
    </row>
    <row r="164" spans="1:16" x14ac:dyDescent="0.25">
      <c r="A164" s="59">
        <v>41077</v>
      </c>
      <c r="B164" s="13">
        <v>0.33611111111111108</v>
      </c>
      <c r="C164" s="33">
        <f t="shared" si="22"/>
        <v>41077.336111111108</v>
      </c>
      <c r="D164" s="33">
        <f t="shared" si="16"/>
        <v>41077.333333333336</v>
      </c>
      <c r="E164" s="37">
        <f t="shared" si="17"/>
        <v>8</v>
      </c>
      <c r="F164" s="33">
        <f t="shared" si="18"/>
        <v>41077.375</v>
      </c>
      <c r="G164" s="66" t="s">
        <v>16</v>
      </c>
      <c r="H164" s="66">
        <f t="shared" si="19"/>
        <v>1</v>
      </c>
      <c r="I164" s="35">
        <v>3.41</v>
      </c>
      <c r="J164" s="66">
        <v>66.8</v>
      </c>
      <c r="K164" s="66">
        <v>1</v>
      </c>
      <c r="L164" s="66">
        <v>2</v>
      </c>
      <c r="M164" s="66">
        <f>VLOOKUP(L164,'Stratification Schemes'!$J$2:$L$3,2,TRUE)</f>
        <v>9.59</v>
      </c>
      <c r="N164" s="66">
        <f>VLOOKUP(L164,'Stratification Schemes'!$J$2:$L$3,3,TRUE)</f>
        <v>10.42</v>
      </c>
      <c r="O164" s="66">
        <f t="shared" si="20"/>
        <v>2</v>
      </c>
      <c r="P164" s="66" t="s">
        <v>53</v>
      </c>
    </row>
    <row r="165" spans="1:16" x14ac:dyDescent="0.25">
      <c r="A165" s="59">
        <v>41077</v>
      </c>
      <c r="B165" s="13">
        <v>0.35424768518518518</v>
      </c>
      <c r="C165" s="33">
        <f t="shared" si="22"/>
        <v>41077.354247685187</v>
      </c>
      <c r="D165" s="33">
        <f t="shared" si="16"/>
        <v>41077.333333333336</v>
      </c>
      <c r="E165" s="37">
        <f t="shared" si="17"/>
        <v>8</v>
      </c>
      <c r="F165" s="33">
        <f t="shared" si="18"/>
        <v>41077.375</v>
      </c>
      <c r="G165" s="66" t="s">
        <v>16</v>
      </c>
      <c r="H165" s="66">
        <f t="shared" si="19"/>
        <v>1</v>
      </c>
      <c r="I165" s="35">
        <v>1.37</v>
      </c>
      <c r="J165" s="66">
        <v>36.5</v>
      </c>
      <c r="K165" s="66">
        <v>1</v>
      </c>
      <c r="L165" s="66">
        <v>2</v>
      </c>
      <c r="M165" s="66">
        <f>VLOOKUP(L165,'Stratification Schemes'!$J$2:$L$3,2,TRUE)</f>
        <v>9.59</v>
      </c>
      <c r="N165" s="66">
        <f>VLOOKUP(L165,'Stratification Schemes'!$J$2:$L$3,3,TRUE)</f>
        <v>10.42</v>
      </c>
      <c r="O165" s="66">
        <f t="shared" si="20"/>
        <v>2</v>
      </c>
      <c r="P165" s="66" t="s">
        <v>53</v>
      </c>
    </row>
    <row r="166" spans="1:16" x14ac:dyDescent="0.25">
      <c r="A166" s="59">
        <v>41077</v>
      </c>
      <c r="B166" s="13">
        <v>0.64721064814814822</v>
      </c>
      <c r="C166" s="33">
        <f t="shared" si="22"/>
        <v>41077.647210648145</v>
      </c>
      <c r="D166" s="33">
        <f t="shared" si="16"/>
        <v>41077.625</v>
      </c>
      <c r="E166" s="37">
        <f t="shared" si="17"/>
        <v>15</v>
      </c>
      <c r="F166" s="33">
        <f t="shared" si="18"/>
        <v>41077.625</v>
      </c>
      <c r="G166" s="66" t="s">
        <v>16</v>
      </c>
      <c r="H166" s="66">
        <f t="shared" si="19"/>
        <v>1</v>
      </c>
      <c r="I166" s="35">
        <v>3.44</v>
      </c>
      <c r="J166" s="66">
        <v>45.1</v>
      </c>
      <c r="K166" s="66">
        <v>1</v>
      </c>
      <c r="L166" s="66">
        <v>2</v>
      </c>
      <c r="M166" s="66">
        <f>VLOOKUP(L166,'Stratification Schemes'!$J$2:$L$3,2,TRUE)</f>
        <v>9.59</v>
      </c>
      <c r="N166" s="66">
        <f>VLOOKUP(L166,'Stratification Schemes'!$J$2:$L$3,3,TRUE)</f>
        <v>10.42</v>
      </c>
      <c r="O166" s="66">
        <f t="shared" si="20"/>
        <v>2</v>
      </c>
      <c r="P166" s="66" t="s">
        <v>53</v>
      </c>
    </row>
    <row r="167" spans="1:16" x14ac:dyDescent="0.25">
      <c r="A167" s="14">
        <v>41077</v>
      </c>
      <c r="B167" s="13">
        <v>0.81065972222222227</v>
      </c>
      <c r="C167" s="33">
        <f>A167+B167</f>
        <v>41077.810659722221</v>
      </c>
      <c r="D167" s="33">
        <f t="shared" si="16"/>
        <v>41077.791666666664</v>
      </c>
      <c r="E167" s="37">
        <f t="shared" si="17"/>
        <v>19</v>
      </c>
      <c r="F167" s="33">
        <f t="shared" si="18"/>
        <v>41077.75</v>
      </c>
      <c r="G167" s="66" t="s">
        <v>16</v>
      </c>
      <c r="H167" s="66">
        <f t="shared" si="19"/>
        <v>1</v>
      </c>
      <c r="I167" s="66">
        <v>16.84</v>
      </c>
      <c r="J167" s="66">
        <v>98.1</v>
      </c>
      <c r="K167" s="66">
        <v>2</v>
      </c>
      <c r="L167" s="66">
        <v>2</v>
      </c>
      <c r="M167" s="66">
        <f>VLOOKUP(L167,'Stratification Schemes'!$J$2:$L$3,2,TRUE)</f>
        <v>9.59</v>
      </c>
      <c r="N167" s="66">
        <f>VLOOKUP(L167,'Stratification Schemes'!$J$2:$L$3,3,TRUE)</f>
        <v>10.42</v>
      </c>
      <c r="O167" s="66">
        <f t="shared" si="20"/>
        <v>2</v>
      </c>
      <c r="P167" s="66" t="s">
        <v>53</v>
      </c>
    </row>
    <row r="168" spans="1:16" x14ac:dyDescent="0.25">
      <c r="A168" s="14">
        <v>41077</v>
      </c>
      <c r="B168" s="13">
        <v>0.81090277777777775</v>
      </c>
      <c r="C168" s="33">
        <f>A168+B168</f>
        <v>41077.810902777775</v>
      </c>
      <c r="D168" s="33">
        <f t="shared" si="16"/>
        <v>41077.791666666664</v>
      </c>
      <c r="E168" s="37">
        <f t="shared" si="17"/>
        <v>19</v>
      </c>
      <c r="F168" s="33">
        <f t="shared" si="18"/>
        <v>41077.75</v>
      </c>
      <c r="G168" s="66" t="s">
        <v>16</v>
      </c>
      <c r="H168" s="66">
        <f t="shared" si="19"/>
        <v>1</v>
      </c>
      <c r="I168" s="66">
        <v>18.54</v>
      </c>
      <c r="J168" s="66">
        <v>87.9</v>
      </c>
      <c r="K168" s="66">
        <v>2</v>
      </c>
      <c r="L168" s="66">
        <v>2</v>
      </c>
      <c r="M168" s="66">
        <f>VLOOKUP(L168,'Stratification Schemes'!$J$2:$L$3,2,TRUE)</f>
        <v>9.59</v>
      </c>
      <c r="N168" s="66">
        <f>VLOOKUP(L168,'Stratification Schemes'!$J$2:$L$3,3,TRUE)</f>
        <v>10.42</v>
      </c>
      <c r="O168" s="66">
        <f t="shared" si="20"/>
        <v>2</v>
      </c>
      <c r="P168" s="66" t="s">
        <v>53</v>
      </c>
    </row>
    <row r="169" spans="1:16" x14ac:dyDescent="0.25">
      <c r="A169" s="59">
        <v>41077</v>
      </c>
      <c r="B169" s="13">
        <v>0.84208333333333341</v>
      </c>
      <c r="C169" s="33">
        <f>B169+A169</f>
        <v>41077.842083333337</v>
      </c>
      <c r="D169" s="33">
        <f t="shared" si="16"/>
        <v>41077.833333333336</v>
      </c>
      <c r="E169" s="37">
        <f t="shared" si="17"/>
        <v>20</v>
      </c>
      <c r="F169" s="33">
        <f t="shared" si="18"/>
        <v>41077.875</v>
      </c>
      <c r="G169" s="66" t="s">
        <v>16</v>
      </c>
      <c r="H169" s="66">
        <f t="shared" si="19"/>
        <v>1</v>
      </c>
      <c r="I169" s="35">
        <v>6</v>
      </c>
      <c r="J169" s="66">
        <v>93</v>
      </c>
      <c r="K169" s="66">
        <v>1</v>
      </c>
      <c r="L169" s="66">
        <v>2</v>
      </c>
      <c r="M169" s="66">
        <f>VLOOKUP(L169,'Stratification Schemes'!$J$2:$L$3,2,TRUE)</f>
        <v>9.59</v>
      </c>
      <c r="N169" s="66">
        <f>VLOOKUP(L169,'Stratification Schemes'!$J$2:$L$3,3,TRUE)</f>
        <v>10.42</v>
      </c>
      <c r="O169" s="66">
        <f t="shared" si="20"/>
        <v>2</v>
      </c>
      <c r="P169" s="66" t="s">
        <v>53</v>
      </c>
    </row>
    <row r="170" spans="1:16" x14ac:dyDescent="0.25">
      <c r="A170" s="59">
        <v>41077</v>
      </c>
      <c r="B170" s="13">
        <v>0.84370370370370373</v>
      </c>
      <c r="C170" s="33">
        <f>B170+A170</f>
        <v>41077.8437037037</v>
      </c>
      <c r="D170" s="33">
        <f t="shared" si="16"/>
        <v>41077.833333333336</v>
      </c>
      <c r="E170" s="37">
        <f t="shared" si="17"/>
        <v>20</v>
      </c>
      <c r="F170" s="33">
        <f t="shared" si="18"/>
        <v>41077.875</v>
      </c>
      <c r="G170" s="66" t="s">
        <v>16</v>
      </c>
      <c r="H170" s="66">
        <f t="shared" si="19"/>
        <v>1</v>
      </c>
      <c r="I170" s="35">
        <v>7.52</v>
      </c>
      <c r="J170" s="66">
        <v>79</v>
      </c>
      <c r="K170" s="66">
        <v>1</v>
      </c>
      <c r="L170" s="66">
        <v>2</v>
      </c>
      <c r="M170" s="66">
        <f>VLOOKUP(L170,'Stratification Schemes'!$J$2:$L$3,2,TRUE)</f>
        <v>9.59</v>
      </c>
      <c r="N170" s="66">
        <f>VLOOKUP(L170,'Stratification Schemes'!$J$2:$L$3,3,TRUE)</f>
        <v>10.42</v>
      </c>
      <c r="O170" s="66">
        <f t="shared" si="20"/>
        <v>2</v>
      </c>
      <c r="P170" s="66" t="s">
        <v>53</v>
      </c>
    </row>
    <row r="171" spans="1:16" x14ac:dyDescent="0.25">
      <c r="A171" s="59">
        <v>41077</v>
      </c>
      <c r="B171" s="13">
        <v>0.91719907407407408</v>
      </c>
      <c r="C171" s="33">
        <f>B171+A171</f>
        <v>41077.917199074072</v>
      </c>
      <c r="D171" s="33">
        <f t="shared" si="16"/>
        <v>41077.916666666664</v>
      </c>
      <c r="E171" s="37">
        <f t="shared" si="17"/>
        <v>22</v>
      </c>
      <c r="F171" s="33">
        <f t="shared" si="18"/>
        <v>41077.875</v>
      </c>
      <c r="G171" s="66" t="s">
        <v>16</v>
      </c>
      <c r="H171" s="66">
        <f t="shared" si="19"/>
        <v>1</v>
      </c>
      <c r="I171" s="35">
        <v>3.32</v>
      </c>
      <c r="J171" s="66">
        <v>56.3</v>
      </c>
      <c r="K171" s="66">
        <v>1</v>
      </c>
      <c r="L171" s="66">
        <v>2</v>
      </c>
      <c r="M171" s="66">
        <f>VLOOKUP(L171,'Stratification Schemes'!$J$2:$L$3,2,TRUE)</f>
        <v>9.59</v>
      </c>
      <c r="N171" s="66">
        <f>VLOOKUP(L171,'Stratification Schemes'!$J$2:$L$3,3,TRUE)</f>
        <v>10.42</v>
      </c>
      <c r="O171" s="66">
        <f t="shared" si="20"/>
        <v>2</v>
      </c>
      <c r="P171" s="66" t="s">
        <v>53</v>
      </c>
    </row>
    <row r="172" spans="1:16" x14ac:dyDescent="0.25">
      <c r="A172" s="59">
        <v>41077</v>
      </c>
      <c r="B172" s="13">
        <v>0.96350694444444451</v>
      </c>
      <c r="C172" s="33">
        <f>B172+A172</f>
        <v>41077.963506944441</v>
      </c>
      <c r="D172" s="33">
        <f t="shared" si="16"/>
        <v>41077.958333333336</v>
      </c>
      <c r="E172" s="37">
        <f t="shared" si="17"/>
        <v>23</v>
      </c>
      <c r="F172" s="33">
        <f t="shared" si="18"/>
        <v>41078</v>
      </c>
      <c r="G172" s="66" t="s">
        <v>16</v>
      </c>
      <c r="H172" s="66">
        <f t="shared" si="19"/>
        <v>1</v>
      </c>
      <c r="I172" s="35">
        <v>6.12</v>
      </c>
      <c r="J172" s="66">
        <v>88.1</v>
      </c>
      <c r="K172" s="66">
        <v>1</v>
      </c>
      <c r="L172" s="66">
        <v>2</v>
      </c>
      <c r="M172" s="66">
        <f>VLOOKUP(L172,'Stratification Schemes'!$J$2:$L$3,2,TRUE)</f>
        <v>9.59</v>
      </c>
      <c r="N172" s="66">
        <f>VLOOKUP(L172,'Stratification Schemes'!$J$2:$L$3,3,TRUE)</f>
        <v>10.42</v>
      </c>
      <c r="O172" s="66">
        <f t="shared" si="20"/>
        <v>2</v>
      </c>
      <c r="P172" s="66" t="s">
        <v>53</v>
      </c>
    </row>
    <row r="173" spans="1:16" x14ac:dyDescent="0.25">
      <c r="A173" s="59">
        <v>41077</v>
      </c>
      <c r="B173" s="13">
        <v>0.9644328703703704</v>
      </c>
      <c r="C173" s="33">
        <f>B173+A173</f>
        <v>41077.964432870373</v>
      </c>
      <c r="D173" s="33">
        <f t="shared" si="16"/>
        <v>41077.958333333336</v>
      </c>
      <c r="E173" s="37">
        <f t="shared" si="17"/>
        <v>23</v>
      </c>
      <c r="F173" s="33">
        <f t="shared" si="18"/>
        <v>41078</v>
      </c>
      <c r="G173" s="66" t="s">
        <v>16</v>
      </c>
      <c r="H173" s="66">
        <f t="shared" si="19"/>
        <v>1</v>
      </c>
      <c r="I173" s="35">
        <v>8.43</v>
      </c>
      <c r="J173" s="66">
        <v>99.9</v>
      </c>
      <c r="K173" s="66">
        <v>1</v>
      </c>
      <c r="L173" s="66">
        <v>2</v>
      </c>
      <c r="M173" s="66">
        <f>VLOOKUP(L173,'Stratification Schemes'!$J$2:$L$3,2,TRUE)</f>
        <v>9.59</v>
      </c>
      <c r="N173" s="66">
        <f>VLOOKUP(L173,'Stratification Schemes'!$J$2:$L$3,3,TRUE)</f>
        <v>10.42</v>
      </c>
      <c r="O173" s="66">
        <f t="shared" si="20"/>
        <v>2</v>
      </c>
      <c r="P173" s="66" t="s">
        <v>53</v>
      </c>
    </row>
    <row r="174" spans="1:16" x14ac:dyDescent="0.25">
      <c r="A174" s="14">
        <v>41077</v>
      </c>
      <c r="B174" s="13">
        <v>0.99284722222222221</v>
      </c>
      <c r="C174" s="33">
        <f>A174+B174</f>
        <v>41077.992847222224</v>
      </c>
      <c r="D174" s="33">
        <f t="shared" si="16"/>
        <v>41077.958333333336</v>
      </c>
      <c r="E174" s="37">
        <f t="shared" si="17"/>
        <v>23</v>
      </c>
      <c r="F174" s="33">
        <f t="shared" si="18"/>
        <v>41078</v>
      </c>
      <c r="G174" s="66" t="s">
        <v>16</v>
      </c>
      <c r="H174" s="66">
        <f t="shared" si="19"/>
        <v>1</v>
      </c>
      <c r="I174" s="66">
        <v>17.399999999999999</v>
      </c>
      <c r="J174" s="66">
        <v>91.8</v>
      </c>
      <c r="K174" s="66">
        <v>2</v>
      </c>
      <c r="L174" s="66">
        <v>2</v>
      </c>
      <c r="M174" s="66">
        <f>VLOOKUP(L174,'Stratification Schemes'!$J$2:$L$3,2,TRUE)</f>
        <v>9.59</v>
      </c>
      <c r="N174" s="66">
        <f>VLOOKUP(L174,'Stratification Schemes'!$J$2:$L$3,3,TRUE)</f>
        <v>10.42</v>
      </c>
      <c r="O174" s="66">
        <f t="shared" si="20"/>
        <v>2</v>
      </c>
      <c r="P174" s="66" t="s">
        <v>53</v>
      </c>
    </row>
    <row r="175" spans="1:16" x14ac:dyDescent="0.25">
      <c r="A175" s="59">
        <v>41078</v>
      </c>
      <c r="B175" s="13">
        <v>4.431712962962963E-2</v>
      </c>
      <c r="C175" s="33">
        <f t="shared" ref="C175:C182" si="23">B175+A175</f>
        <v>41078.044317129628</v>
      </c>
      <c r="D175" s="33">
        <f t="shared" si="16"/>
        <v>41078.041666666664</v>
      </c>
      <c r="E175" s="37">
        <f t="shared" si="17"/>
        <v>1</v>
      </c>
      <c r="F175" s="33">
        <f t="shared" si="18"/>
        <v>41078</v>
      </c>
      <c r="G175" s="66" t="s">
        <v>16</v>
      </c>
      <c r="H175" s="66">
        <f t="shared" si="19"/>
        <v>1</v>
      </c>
      <c r="I175" s="35">
        <v>5.83</v>
      </c>
      <c r="J175" s="66">
        <v>91.3</v>
      </c>
      <c r="K175" s="66">
        <v>1</v>
      </c>
      <c r="L175" s="66">
        <v>2</v>
      </c>
      <c r="M175" s="66">
        <f>VLOOKUP(L175,'Stratification Schemes'!$J$2:$L$3,2,TRUE)</f>
        <v>9.59</v>
      </c>
      <c r="N175" s="66">
        <f>VLOOKUP(L175,'Stratification Schemes'!$J$2:$L$3,3,TRUE)</f>
        <v>10.42</v>
      </c>
      <c r="O175" s="66">
        <f t="shared" si="20"/>
        <v>2</v>
      </c>
      <c r="P175" s="66" t="s">
        <v>53</v>
      </c>
    </row>
    <row r="176" spans="1:16" x14ac:dyDescent="0.25">
      <c r="A176" s="59">
        <v>41078</v>
      </c>
      <c r="B176" s="13">
        <v>4.5034722222222219E-2</v>
      </c>
      <c r="C176" s="33">
        <f t="shared" si="23"/>
        <v>41078.045034722221</v>
      </c>
      <c r="D176" s="33">
        <f t="shared" si="16"/>
        <v>41078.041666666664</v>
      </c>
      <c r="E176" s="37">
        <f t="shared" si="17"/>
        <v>1</v>
      </c>
      <c r="F176" s="33">
        <f t="shared" si="18"/>
        <v>41078</v>
      </c>
      <c r="G176" s="66" t="s">
        <v>16</v>
      </c>
      <c r="H176" s="66">
        <f t="shared" si="19"/>
        <v>1</v>
      </c>
      <c r="I176" s="35">
        <v>1.21</v>
      </c>
      <c r="J176" s="66">
        <v>42.6</v>
      </c>
      <c r="K176" s="66">
        <v>1</v>
      </c>
      <c r="L176" s="66">
        <v>2</v>
      </c>
      <c r="M176" s="66">
        <f>VLOOKUP(L176,'Stratification Schemes'!$J$2:$L$3,2,TRUE)</f>
        <v>9.59</v>
      </c>
      <c r="N176" s="66">
        <f>VLOOKUP(L176,'Stratification Schemes'!$J$2:$L$3,3,TRUE)</f>
        <v>10.42</v>
      </c>
      <c r="O176" s="66">
        <f t="shared" si="20"/>
        <v>2</v>
      </c>
      <c r="P176" s="66" t="s">
        <v>53</v>
      </c>
    </row>
    <row r="177" spans="1:16" x14ac:dyDescent="0.25">
      <c r="A177" s="59">
        <v>41078</v>
      </c>
      <c r="B177" s="13">
        <v>4.5462962962962962E-2</v>
      </c>
      <c r="C177" s="33">
        <f t="shared" si="23"/>
        <v>41078.04546296296</v>
      </c>
      <c r="D177" s="33">
        <f t="shared" si="16"/>
        <v>41078.041666666664</v>
      </c>
      <c r="E177" s="37">
        <f t="shared" si="17"/>
        <v>1</v>
      </c>
      <c r="F177" s="33">
        <f t="shared" si="18"/>
        <v>41078</v>
      </c>
      <c r="G177" s="66" t="s">
        <v>16</v>
      </c>
      <c r="H177" s="66">
        <f t="shared" si="19"/>
        <v>1</v>
      </c>
      <c r="I177" s="35">
        <v>3.18</v>
      </c>
      <c r="J177" s="66">
        <v>55.9</v>
      </c>
      <c r="K177" s="66">
        <v>1</v>
      </c>
      <c r="L177" s="66">
        <v>2</v>
      </c>
      <c r="M177" s="66">
        <f>VLOOKUP(L177,'Stratification Schemes'!$J$2:$L$3,2,TRUE)</f>
        <v>9.59</v>
      </c>
      <c r="N177" s="66">
        <f>VLOOKUP(L177,'Stratification Schemes'!$J$2:$L$3,3,TRUE)</f>
        <v>10.42</v>
      </c>
      <c r="O177" s="66">
        <f t="shared" si="20"/>
        <v>2</v>
      </c>
      <c r="P177" s="66" t="s">
        <v>53</v>
      </c>
    </row>
    <row r="178" spans="1:16" x14ac:dyDescent="0.25">
      <c r="A178" s="59">
        <v>41078</v>
      </c>
      <c r="B178" s="13">
        <v>4.6273148148148147E-2</v>
      </c>
      <c r="C178" s="33">
        <f t="shared" si="23"/>
        <v>41078.046273148146</v>
      </c>
      <c r="D178" s="33">
        <f t="shared" si="16"/>
        <v>41078.041666666664</v>
      </c>
      <c r="E178" s="37">
        <f t="shared" si="17"/>
        <v>1</v>
      </c>
      <c r="F178" s="33">
        <f t="shared" si="18"/>
        <v>41078</v>
      </c>
      <c r="G178" s="66" t="s">
        <v>16</v>
      </c>
      <c r="H178" s="66">
        <f t="shared" si="19"/>
        <v>1</v>
      </c>
      <c r="I178" s="35">
        <v>2.09</v>
      </c>
      <c r="J178" s="66">
        <v>47.2</v>
      </c>
      <c r="K178" s="66">
        <v>1</v>
      </c>
      <c r="L178" s="66">
        <v>2</v>
      </c>
      <c r="M178" s="66">
        <f>VLOOKUP(L178,'Stratification Schemes'!$J$2:$L$3,2,TRUE)</f>
        <v>9.59</v>
      </c>
      <c r="N178" s="66">
        <f>VLOOKUP(L178,'Stratification Schemes'!$J$2:$L$3,3,TRUE)</f>
        <v>10.42</v>
      </c>
      <c r="O178" s="66">
        <f t="shared" si="20"/>
        <v>2</v>
      </c>
      <c r="P178" s="66" t="s">
        <v>53</v>
      </c>
    </row>
    <row r="179" spans="1:16" x14ac:dyDescent="0.25">
      <c r="A179" s="59">
        <v>41078</v>
      </c>
      <c r="B179" s="13">
        <v>5.0590277777777776E-2</v>
      </c>
      <c r="C179" s="33">
        <f t="shared" si="23"/>
        <v>41078.05059027778</v>
      </c>
      <c r="D179" s="33">
        <f t="shared" si="16"/>
        <v>41078.041666666664</v>
      </c>
      <c r="E179" s="37">
        <f t="shared" si="17"/>
        <v>1</v>
      </c>
      <c r="F179" s="33">
        <f t="shared" si="18"/>
        <v>41078</v>
      </c>
      <c r="G179" s="66" t="s">
        <v>16</v>
      </c>
      <c r="H179" s="66">
        <f t="shared" si="19"/>
        <v>1</v>
      </c>
      <c r="I179" s="35">
        <v>2.14</v>
      </c>
      <c r="J179" s="66">
        <v>48.2</v>
      </c>
      <c r="K179" s="66">
        <v>1</v>
      </c>
      <c r="L179" s="66">
        <v>2</v>
      </c>
      <c r="M179" s="66">
        <f>VLOOKUP(L179,'Stratification Schemes'!$J$2:$L$3,2,TRUE)</f>
        <v>9.59</v>
      </c>
      <c r="N179" s="66">
        <f>VLOOKUP(L179,'Stratification Schemes'!$J$2:$L$3,3,TRUE)</f>
        <v>10.42</v>
      </c>
      <c r="O179" s="66">
        <f t="shared" si="20"/>
        <v>2</v>
      </c>
      <c r="P179" s="66" t="s">
        <v>53</v>
      </c>
    </row>
    <row r="180" spans="1:16" x14ac:dyDescent="0.25">
      <c r="A180" s="59">
        <v>41078</v>
      </c>
      <c r="B180" s="13">
        <v>6.5138888888888885E-2</v>
      </c>
      <c r="C180" s="33">
        <f t="shared" si="23"/>
        <v>41078.065138888887</v>
      </c>
      <c r="D180" s="33">
        <f t="shared" si="16"/>
        <v>41078.041666666664</v>
      </c>
      <c r="E180" s="37">
        <f t="shared" si="17"/>
        <v>1</v>
      </c>
      <c r="F180" s="33">
        <f t="shared" si="18"/>
        <v>41078.125</v>
      </c>
      <c r="G180" s="66" t="s">
        <v>16</v>
      </c>
      <c r="H180" s="66">
        <f t="shared" si="19"/>
        <v>1</v>
      </c>
      <c r="I180" s="35">
        <v>3.35</v>
      </c>
      <c r="J180" s="66">
        <v>66.3</v>
      </c>
      <c r="K180" s="66">
        <v>1</v>
      </c>
      <c r="L180" s="66">
        <v>2</v>
      </c>
      <c r="M180" s="66">
        <f>VLOOKUP(L180,'Stratification Schemes'!$J$2:$L$3,2,TRUE)</f>
        <v>9.59</v>
      </c>
      <c r="N180" s="66">
        <f>VLOOKUP(L180,'Stratification Schemes'!$J$2:$L$3,3,TRUE)</f>
        <v>10.42</v>
      </c>
      <c r="O180" s="66">
        <f t="shared" si="20"/>
        <v>2</v>
      </c>
      <c r="P180" s="66" t="s">
        <v>53</v>
      </c>
    </row>
    <row r="181" spans="1:16" x14ac:dyDescent="0.25">
      <c r="A181" s="59">
        <v>41078</v>
      </c>
      <c r="B181" s="13">
        <v>0.13208333333333333</v>
      </c>
      <c r="C181" s="33">
        <f t="shared" si="23"/>
        <v>41078.13208333333</v>
      </c>
      <c r="D181" s="33">
        <f t="shared" si="16"/>
        <v>41078.125</v>
      </c>
      <c r="E181" s="37">
        <f t="shared" si="17"/>
        <v>3</v>
      </c>
      <c r="F181" s="33">
        <f t="shared" si="18"/>
        <v>41078.125</v>
      </c>
      <c r="G181" s="66" t="s">
        <v>16</v>
      </c>
      <c r="H181" s="66">
        <f t="shared" si="19"/>
        <v>1</v>
      </c>
      <c r="I181" s="35">
        <v>4.49</v>
      </c>
      <c r="J181" s="66">
        <v>95.8</v>
      </c>
      <c r="K181" s="66">
        <v>1</v>
      </c>
      <c r="L181" s="66">
        <v>2</v>
      </c>
      <c r="M181" s="66">
        <f>VLOOKUP(L181,'Stratification Schemes'!$J$2:$L$3,2,TRUE)</f>
        <v>9.59</v>
      </c>
      <c r="N181" s="66">
        <f>VLOOKUP(L181,'Stratification Schemes'!$J$2:$L$3,3,TRUE)</f>
        <v>10.42</v>
      </c>
      <c r="O181" s="66">
        <f t="shared" si="20"/>
        <v>2</v>
      </c>
      <c r="P181" s="66" t="s">
        <v>53</v>
      </c>
    </row>
    <row r="182" spans="1:16" x14ac:dyDescent="0.25">
      <c r="A182" s="59">
        <v>41078</v>
      </c>
      <c r="B182" s="13">
        <v>0.16820601851851849</v>
      </c>
      <c r="C182" s="33">
        <f t="shared" si="23"/>
        <v>41078.168206018519</v>
      </c>
      <c r="D182" s="33">
        <f t="shared" si="16"/>
        <v>41078.166666666664</v>
      </c>
      <c r="E182" s="37">
        <f t="shared" si="17"/>
        <v>4</v>
      </c>
      <c r="F182" s="33">
        <f t="shared" si="18"/>
        <v>41078.125</v>
      </c>
      <c r="G182" s="66" t="s">
        <v>16</v>
      </c>
      <c r="H182" s="66">
        <f t="shared" si="19"/>
        <v>1</v>
      </c>
      <c r="I182" s="35">
        <v>7.77</v>
      </c>
      <c r="J182" s="66">
        <v>120.4</v>
      </c>
      <c r="K182" s="66">
        <v>1</v>
      </c>
      <c r="L182" s="66">
        <v>2</v>
      </c>
      <c r="M182" s="66">
        <f>VLOOKUP(L182,'Stratification Schemes'!$J$2:$L$3,2,TRUE)</f>
        <v>9.59</v>
      </c>
      <c r="N182" s="66">
        <f>VLOOKUP(L182,'Stratification Schemes'!$J$2:$L$3,3,TRUE)</f>
        <v>10.42</v>
      </c>
      <c r="O182" s="66">
        <f t="shared" si="20"/>
        <v>2</v>
      </c>
      <c r="P182" s="66" t="s">
        <v>53</v>
      </c>
    </row>
    <row r="183" spans="1:16" x14ac:dyDescent="0.25">
      <c r="A183" s="14">
        <v>41078</v>
      </c>
      <c r="B183" s="13">
        <v>0.17871527777777776</v>
      </c>
      <c r="C183" s="33">
        <f>A183+B183</f>
        <v>41078.178715277776</v>
      </c>
      <c r="D183" s="33">
        <f t="shared" si="16"/>
        <v>41078.166666666664</v>
      </c>
      <c r="E183" s="37">
        <f t="shared" si="17"/>
        <v>4</v>
      </c>
      <c r="F183" s="33">
        <f t="shared" si="18"/>
        <v>41078.125</v>
      </c>
      <c r="G183" s="66" t="s">
        <v>16</v>
      </c>
      <c r="H183" s="66">
        <f t="shared" si="19"/>
        <v>1</v>
      </c>
      <c r="I183" s="66">
        <v>17.82</v>
      </c>
      <c r="J183" s="66">
        <v>119.1</v>
      </c>
      <c r="K183" s="66">
        <v>2</v>
      </c>
      <c r="L183" s="66">
        <v>2</v>
      </c>
      <c r="M183" s="66">
        <f>VLOOKUP(L183,'Stratification Schemes'!$J$2:$L$3,2,TRUE)</f>
        <v>9.59</v>
      </c>
      <c r="N183" s="66">
        <f>VLOOKUP(L183,'Stratification Schemes'!$J$2:$L$3,3,TRUE)</f>
        <v>10.42</v>
      </c>
      <c r="O183" s="66">
        <f t="shared" si="20"/>
        <v>2</v>
      </c>
      <c r="P183" s="66" t="s">
        <v>53</v>
      </c>
    </row>
    <row r="184" spans="1:16" x14ac:dyDescent="0.25">
      <c r="A184" s="59">
        <v>41078</v>
      </c>
      <c r="B184" s="13">
        <v>0.23890046296296297</v>
      </c>
      <c r="C184" s="33">
        <f t="shared" ref="C184:C190" si="24">B184+A184</f>
        <v>41078.238900462966</v>
      </c>
      <c r="D184" s="33">
        <f t="shared" si="16"/>
        <v>41078.208333333336</v>
      </c>
      <c r="E184" s="37">
        <f t="shared" si="17"/>
        <v>5</v>
      </c>
      <c r="F184" s="33">
        <f t="shared" si="18"/>
        <v>41078.25</v>
      </c>
      <c r="G184" s="66" t="s">
        <v>16</v>
      </c>
      <c r="H184" s="66">
        <f t="shared" si="19"/>
        <v>1</v>
      </c>
      <c r="I184" s="35">
        <v>4.12</v>
      </c>
      <c r="J184" s="66">
        <v>94.1</v>
      </c>
      <c r="K184" s="66">
        <v>1</v>
      </c>
      <c r="L184" s="66">
        <v>2</v>
      </c>
      <c r="M184" s="66">
        <f>VLOOKUP(L184,'Stratification Schemes'!$J$2:$L$3,2,TRUE)</f>
        <v>9.59</v>
      </c>
      <c r="N184" s="66">
        <f>VLOOKUP(L184,'Stratification Schemes'!$J$2:$L$3,3,TRUE)</f>
        <v>10.42</v>
      </c>
      <c r="O184" s="66">
        <f t="shared" si="20"/>
        <v>2</v>
      </c>
      <c r="P184" s="66" t="s">
        <v>53</v>
      </c>
    </row>
    <row r="185" spans="1:16" x14ac:dyDescent="0.25">
      <c r="A185" s="59">
        <v>41078</v>
      </c>
      <c r="B185" s="13">
        <v>0.3401851851851852</v>
      </c>
      <c r="C185" s="33">
        <f t="shared" si="24"/>
        <v>41078.340185185189</v>
      </c>
      <c r="D185" s="33">
        <f t="shared" si="16"/>
        <v>41078.333333333336</v>
      </c>
      <c r="E185" s="37">
        <f t="shared" si="17"/>
        <v>8</v>
      </c>
      <c r="F185" s="33">
        <f t="shared" si="18"/>
        <v>41078.375</v>
      </c>
      <c r="G185" s="66" t="s">
        <v>16</v>
      </c>
      <c r="H185" s="66">
        <f t="shared" si="19"/>
        <v>1</v>
      </c>
      <c r="I185" s="35">
        <v>3</v>
      </c>
      <c r="J185" s="66">
        <v>95.8</v>
      </c>
      <c r="K185" s="66">
        <v>1</v>
      </c>
      <c r="L185" s="66">
        <v>2</v>
      </c>
      <c r="M185" s="66">
        <f>VLOOKUP(L185,'Stratification Schemes'!$J$2:$L$3,2,TRUE)</f>
        <v>9.59</v>
      </c>
      <c r="N185" s="66">
        <f>VLOOKUP(L185,'Stratification Schemes'!$J$2:$L$3,3,TRUE)</f>
        <v>10.42</v>
      </c>
      <c r="O185" s="66">
        <f t="shared" si="20"/>
        <v>2</v>
      </c>
      <c r="P185" s="66" t="s">
        <v>53</v>
      </c>
    </row>
    <row r="186" spans="1:16" x14ac:dyDescent="0.25">
      <c r="A186" s="59">
        <v>41078</v>
      </c>
      <c r="B186" s="13">
        <v>0.36280092592592594</v>
      </c>
      <c r="C186" s="33">
        <f t="shared" si="24"/>
        <v>41078.362800925926</v>
      </c>
      <c r="D186" s="33">
        <f t="shared" si="16"/>
        <v>41078.333333333336</v>
      </c>
      <c r="E186" s="37">
        <f t="shared" si="17"/>
        <v>8</v>
      </c>
      <c r="F186" s="33">
        <f t="shared" si="18"/>
        <v>41078.375</v>
      </c>
      <c r="G186" s="66" t="s">
        <v>16</v>
      </c>
      <c r="H186" s="66">
        <f t="shared" si="19"/>
        <v>1</v>
      </c>
      <c r="I186" s="35">
        <v>1.59</v>
      </c>
      <c r="J186" s="66">
        <v>38.299999999999997</v>
      </c>
      <c r="K186" s="66">
        <v>1</v>
      </c>
      <c r="L186" s="66">
        <v>2</v>
      </c>
      <c r="M186" s="66">
        <f>VLOOKUP(L186,'Stratification Schemes'!$J$2:$L$3,2,TRUE)</f>
        <v>9.59</v>
      </c>
      <c r="N186" s="66">
        <f>VLOOKUP(L186,'Stratification Schemes'!$J$2:$L$3,3,TRUE)</f>
        <v>10.42</v>
      </c>
      <c r="O186" s="66">
        <f t="shared" si="20"/>
        <v>2</v>
      </c>
      <c r="P186" s="66" t="s">
        <v>53</v>
      </c>
    </row>
    <row r="187" spans="1:16" x14ac:dyDescent="0.25">
      <c r="A187" s="59">
        <v>41078</v>
      </c>
      <c r="B187" s="13">
        <v>0.37511574074074078</v>
      </c>
      <c r="C187" s="33">
        <f t="shared" si="24"/>
        <v>41078.375115740739</v>
      </c>
      <c r="D187" s="33">
        <f t="shared" si="16"/>
        <v>41078.375</v>
      </c>
      <c r="E187" s="37">
        <f t="shared" si="17"/>
        <v>9</v>
      </c>
      <c r="F187" s="33">
        <f t="shared" si="18"/>
        <v>41078.375</v>
      </c>
      <c r="G187" s="66" t="s">
        <v>16</v>
      </c>
      <c r="H187" s="66">
        <f t="shared" si="19"/>
        <v>1</v>
      </c>
      <c r="I187" s="35">
        <v>4.08</v>
      </c>
      <c r="J187" s="66">
        <v>70.5</v>
      </c>
      <c r="K187" s="66">
        <v>1</v>
      </c>
      <c r="L187" s="66">
        <v>2</v>
      </c>
      <c r="M187" s="66">
        <f>VLOOKUP(L187,'Stratification Schemes'!$J$2:$L$3,2,TRUE)</f>
        <v>9.59</v>
      </c>
      <c r="N187" s="66">
        <f>VLOOKUP(L187,'Stratification Schemes'!$J$2:$L$3,3,TRUE)</f>
        <v>10.42</v>
      </c>
      <c r="O187" s="66">
        <f t="shared" si="20"/>
        <v>2</v>
      </c>
      <c r="P187" s="66" t="s">
        <v>53</v>
      </c>
    </row>
    <row r="188" spans="1:16" x14ac:dyDescent="0.25">
      <c r="A188" s="59">
        <v>41078</v>
      </c>
      <c r="B188" s="13">
        <v>0.37819444444444444</v>
      </c>
      <c r="C188" s="33">
        <f t="shared" si="24"/>
        <v>41078.378194444442</v>
      </c>
      <c r="D188" s="33">
        <f t="shared" si="16"/>
        <v>41078.375</v>
      </c>
      <c r="E188" s="37">
        <f t="shared" si="17"/>
        <v>9</v>
      </c>
      <c r="F188" s="33">
        <f t="shared" si="18"/>
        <v>41078.375</v>
      </c>
      <c r="G188" s="66" t="s">
        <v>16</v>
      </c>
      <c r="H188" s="66">
        <f t="shared" si="19"/>
        <v>1</v>
      </c>
      <c r="I188" s="35">
        <v>2.7</v>
      </c>
      <c r="J188" s="66">
        <v>33.200000000000003</v>
      </c>
      <c r="K188" s="66">
        <v>1</v>
      </c>
      <c r="L188" s="66">
        <v>2</v>
      </c>
      <c r="M188" s="66">
        <f>VLOOKUP(L188,'Stratification Schemes'!$J$2:$L$3,2,TRUE)</f>
        <v>9.59</v>
      </c>
      <c r="N188" s="66">
        <f>VLOOKUP(L188,'Stratification Schemes'!$J$2:$L$3,3,TRUE)</f>
        <v>10.42</v>
      </c>
      <c r="O188" s="66">
        <f t="shared" si="20"/>
        <v>2</v>
      </c>
      <c r="P188" s="66" t="s">
        <v>53</v>
      </c>
    </row>
    <row r="189" spans="1:16" x14ac:dyDescent="0.25">
      <c r="A189" s="59">
        <v>41078</v>
      </c>
      <c r="B189" s="13">
        <v>0.48365740740740742</v>
      </c>
      <c r="C189" s="33">
        <f t="shared" si="24"/>
        <v>41078.483657407407</v>
      </c>
      <c r="D189" s="33">
        <f t="shared" si="16"/>
        <v>41078.458333333336</v>
      </c>
      <c r="E189" s="37">
        <f t="shared" si="17"/>
        <v>11</v>
      </c>
      <c r="F189" s="33">
        <f t="shared" si="18"/>
        <v>41078.5</v>
      </c>
      <c r="G189" s="66" t="s">
        <v>16</v>
      </c>
      <c r="H189" s="66">
        <f t="shared" si="19"/>
        <v>1</v>
      </c>
      <c r="I189" s="35">
        <v>6.01</v>
      </c>
      <c r="J189" s="66">
        <v>73.2</v>
      </c>
      <c r="K189" s="66">
        <v>1</v>
      </c>
      <c r="L189" s="66">
        <v>2</v>
      </c>
      <c r="M189" s="66">
        <f>VLOOKUP(L189,'Stratification Schemes'!$J$2:$L$3,2,TRUE)</f>
        <v>9.59</v>
      </c>
      <c r="N189" s="66">
        <f>VLOOKUP(L189,'Stratification Schemes'!$J$2:$L$3,3,TRUE)</f>
        <v>10.42</v>
      </c>
      <c r="O189" s="66">
        <f t="shared" si="20"/>
        <v>2</v>
      </c>
      <c r="P189" s="66" t="s">
        <v>53</v>
      </c>
    </row>
    <row r="190" spans="1:16" x14ac:dyDescent="0.25">
      <c r="A190" s="59">
        <v>41078</v>
      </c>
      <c r="B190" s="13">
        <v>0.50672453703703701</v>
      </c>
      <c r="C190" s="33">
        <f t="shared" si="24"/>
        <v>41078.506724537037</v>
      </c>
      <c r="D190" s="33">
        <f t="shared" si="16"/>
        <v>41078.5</v>
      </c>
      <c r="E190" s="37">
        <f t="shared" si="17"/>
        <v>12</v>
      </c>
      <c r="F190" s="33">
        <f t="shared" si="18"/>
        <v>41078.5</v>
      </c>
      <c r="G190" s="66" t="s">
        <v>16</v>
      </c>
      <c r="H190" s="66">
        <f t="shared" si="19"/>
        <v>1</v>
      </c>
      <c r="I190" s="35">
        <v>2.77</v>
      </c>
      <c r="J190" s="66">
        <v>68.8</v>
      </c>
      <c r="K190" s="66">
        <v>1</v>
      </c>
      <c r="L190" s="66">
        <v>2</v>
      </c>
      <c r="M190" s="66">
        <f>VLOOKUP(L190,'Stratification Schemes'!$J$2:$L$3,2,TRUE)</f>
        <v>9.59</v>
      </c>
      <c r="N190" s="66">
        <f>VLOOKUP(L190,'Stratification Schemes'!$J$2:$L$3,3,TRUE)</f>
        <v>10.42</v>
      </c>
      <c r="O190" s="66">
        <f t="shared" si="20"/>
        <v>2</v>
      </c>
      <c r="P190" s="66" t="s">
        <v>53</v>
      </c>
    </row>
    <row r="191" spans="1:16" x14ac:dyDescent="0.25">
      <c r="A191" s="14">
        <v>41078</v>
      </c>
      <c r="B191" s="13">
        <v>0.51285879629629627</v>
      </c>
      <c r="C191" s="33">
        <f>A191+B191</f>
        <v>41078.512858796297</v>
      </c>
      <c r="D191" s="33">
        <f t="shared" si="16"/>
        <v>41078.5</v>
      </c>
      <c r="E191" s="37">
        <f t="shared" si="17"/>
        <v>12</v>
      </c>
      <c r="F191" s="33">
        <f t="shared" si="18"/>
        <v>41078.5</v>
      </c>
      <c r="G191" s="66" t="s">
        <v>16</v>
      </c>
      <c r="H191" s="66">
        <f t="shared" si="19"/>
        <v>1</v>
      </c>
      <c r="I191" s="66">
        <v>11.1</v>
      </c>
      <c r="J191" s="66">
        <v>107.9</v>
      </c>
      <c r="K191" s="66">
        <v>2</v>
      </c>
      <c r="L191" s="66">
        <v>2</v>
      </c>
      <c r="M191" s="66">
        <f>VLOOKUP(L191,'Stratification Schemes'!$J$2:$L$3,2,TRUE)</f>
        <v>9.59</v>
      </c>
      <c r="N191" s="66">
        <f>VLOOKUP(L191,'Stratification Schemes'!$J$2:$L$3,3,TRUE)</f>
        <v>10.42</v>
      </c>
      <c r="O191" s="66">
        <f t="shared" si="20"/>
        <v>2</v>
      </c>
      <c r="P191" s="66" t="s">
        <v>53</v>
      </c>
    </row>
    <row r="192" spans="1:16" x14ac:dyDescent="0.25">
      <c r="A192" s="59">
        <v>41078</v>
      </c>
      <c r="B192" s="13">
        <v>0.71111111111111114</v>
      </c>
      <c r="C192" s="33">
        <f t="shared" ref="C192:C206" si="25">B192+A192</f>
        <v>41078.711111111108</v>
      </c>
      <c r="D192" s="33">
        <f t="shared" si="16"/>
        <v>41078.708333333336</v>
      </c>
      <c r="E192" s="37">
        <f t="shared" si="17"/>
        <v>17</v>
      </c>
      <c r="F192" s="33">
        <f t="shared" si="18"/>
        <v>41078.75</v>
      </c>
      <c r="G192" s="66" t="s">
        <v>16</v>
      </c>
      <c r="H192" s="66">
        <f t="shared" si="19"/>
        <v>1</v>
      </c>
      <c r="I192" s="35">
        <v>3.3</v>
      </c>
      <c r="J192" s="66">
        <v>62.4</v>
      </c>
      <c r="K192" s="66">
        <v>1</v>
      </c>
      <c r="L192" s="66">
        <v>2</v>
      </c>
      <c r="M192" s="66">
        <f>VLOOKUP(L192,'Stratification Schemes'!$J$2:$L$3,2,TRUE)</f>
        <v>9.59</v>
      </c>
      <c r="N192" s="66">
        <f>VLOOKUP(L192,'Stratification Schemes'!$J$2:$L$3,3,TRUE)</f>
        <v>10.42</v>
      </c>
      <c r="O192" s="66">
        <f t="shared" si="20"/>
        <v>2</v>
      </c>
      <c r="P192" s="66" t="s">
        <v>53</v>
      </c>
    </row>
    <row r="193" spans="1:16" x14ac:dyDescent="0.25">
      <c r="A193" s="59">
        <v>41078</v>
      </c>
      <c r="B193" s="13">
        <v>0.7353587962962963</v>
      </c>
      <c r="C193" s="33">
        <f t="shared" si="25"/>
        <v>41078.735358796293</v>
      </c>
      <c r="D193" s="33">
        <f t="shared" si="16"/>
        <v>41078.708333333336</v>
      </c>
      <c r="E193" s="37">
        <f t="shared" si="17"/>
        <v>17</v>
      </c>
      <c r="F193" s="33">
        <f t="shared" si="18"/>
        <v>41078.75</v>
      </c>
      <c r="G193" s="66" t="s">
        <v>16</v>
      </c>
      <c r="H193" s="66">
        <f t="shared" si="19"/>
        <v>1</v>
      </c>
      <c r="I193" s="35">
        <v>3.99</v>
      </c>
      <c r="J193" s="66">
        <v>67.7</v>
      </c>
      <c r="K193" s="66">
        <v>1</v>
      </c>
      <c r="L193" s="66">
        <v>2</v>
      </c>
      <c r="M193" s="66">
        <f>VLOOKUP(L193,'Stratification Schemes'!$J$2:$L$3,2,TRUE)</f>
        <v>9.59</v>
      </c>
      <c r="N193" s="66">
        <f>VLOOKUP(L193,'Stratification Schemes'!$J$2:$L$3,3,TRUE)</f>
        <v>10.42</v>
      </c>
      <c r="O193" s="66">
        <f t="shared" si="20"/>
        <v>2</v>
      </c>
      <c r="P193" s="66" t="s">
        <v>53</v>
      </c>
    </row>
    <row r="194" spans="1:16" x14ac:dyDescent="0.25">
      <c r="A194" s="59">
        <v>41078</v>
      </c>
      <c r="B194" s="13">
        <v>0.89637731481481486</v>
      </c>
      <c r="C194" s="33">
        <f t="shared" si="25"/>
        <v>41078.896377314813</v>
      </c>
      <c r="D194" s="33">
        <f t="shared" ref="D194:D206" si="26">A194+(1/24)*E194</f>
        <v>41078.875</v>
      </c>
      <c r="E194" s="37">
        <f t="shared" ref="E194:E206" si="27">VALUE(TEXT(C194,"hh"))</f>
        <v>21</v>
      </c>
      <c r="F194" s="33">
        <f t="shared" ref="F194:F206" si="28">MROUND(C194,0.125)</f>
        <v>41078.875</v>
      </c>
      <c r="G194" s="66" t="s">
        <v>16</v>
      </c>
      <c r="H194" s="66">
        <f t="shared" ref="H194:H206" si="29">IF(G194="Up", 1, -1)</f>
        <v>1</v>
      </c>
      <c r="I194" s="35">
        <v>5.85</v>
      </c>
      <c r="J194" s="66">
        <v>109.1</v>
      </c>
      <c r="K194" s="66">
        <v>1</v>
      </c>
      <c r="L194" s="66">
        <v>2</v>
      </c>
      <c r="M194" s="66">
        <f>VLOOKUP(L194,'Stratification Schemes'!$J$2:$L$3,2,TRUE)</f>
        <v>9.59</v>
      </c>
      <c r="N194" s="66">
        <f>VLOOKUP(L194,'Stratification Schemes'!$J$2:$L$3,3,TRUE)</f>
        <v>10.42</v>
      </c>
      <c r="O194" s="66">
        <f t="shared" ref="O194:O206" si="30">IF(AND(I194&gt;M194,I194&lt;N194),1*H194,2*H194)</f>
        <v>2</v>
      </c>
      <c r="P194" s="66" t="s">
        <v>53</v>
      </c>
    </row>
    <row r="195" spans="1:16" x14ac:dyDescent="0.25">
      <c r="A195" s="59">
        <v>41078</v>
      </c>
      <c r="B195" s="13">
        <v>0.9197685185185186</v>
      </c>
      <c r="C195" s="33">
        <f t="shared" si="25"/>
        <v>41078.919768518521</v>
      </c>
      <c r="D195" s="33">
        <f t="shared" si="26"/>
        <v>41078.916666666664</v>
      </c>
      <c r="E195" s="37">
        <f t="shared" si="27"/>
        <v>22</v>
      </c>
      <c r="F195" s="33">
        <f t="shared" si="28"/>
        <v>41078.875</v>
      </c>
      <c r="G195" s="66" t="s">
        <v>16</v>
      </c>
      <c r="H195" s="66">
        <f t="shared" si="29"/>
        <v>1</v>
      </c>
      <c r="I195" s="35">
        <v>7.87</v>
      </c>
      <c r="J195" s="66">
        <v>97.8</v>
      </c>
      <c r="K195" s="66">
        <v>1</v>
      </c>
      <c r="L195" s="66">
        <v>2</v>
      </c>
      <c r="M195" s="66">
        <f>VLOOKUP(L195,'Stratification Schemes'!$J$2:$L$3,2,TRUE)</f>
        <v>9.59</v>
      </c>
      <c r="N195" s="66">
        <f>VLOOKUP(L195,'Stratification Schemes'!$J$2:$L$3,3,TRUE)</f>
        <v>10.42</v>
      </c>
      <c r="O195" s="66">
        <f t="shared" si="30"/>
        <v>2</v>
      </c>
      <c r="P195" s="66" t="s">
        <v>53</v>
      </c>
    </row>
    <row r="196" spans="1:16" x14ac:dyDescent="0.25">
      <c r="A196" s="59">
        <v>41078</v>
      </c>
      <c r="B196" s="13">
        <v>0.95876157407407403</v>
      </c>
      <c r="C196" s="33">
        <f t="shared" si="25"/>
        <v>41078.958761574075</v>
      </c>
      <c r="D196" s="33">
        <f t="shared" si="26"/>
        <v>41078.958333333336</v>
      </c>
      <c r="E196" s="37">
        <f t="shared" si="27"/>
        <v>23</v>
      </c>
      <c r="F196" s="33">
        <f t="shared" si="28"/>
        <v>41079</v>
      </c>
      <c r="G196" s="66" t="s">
        <v>16</v>
      </c>
      <c r="H196" s="66">
        <f t="shared" si="29"/>
        <v>1</v>
      </c>
      <c r="I196" s="35">
        <v>7.59</v>
      </c>
      <c r="J196" s="66">
        <v>112.6</v>
      </c>
      <c r="K196" s="66">
        <v>1</v>
      </c>
      <c r="L196" s="66">
        <v>2</v>
      </c>
      <c r="M196" s="66">
        <f>VLOOKUP(L196,'Stratification Schemes'!$J$2:$L$3,2,TRUE)</f>
        <v>9.59</v>
      </c>
      <c r="N196" s="66">
        <f>VLOOKUP(L196,'Stratification Schemes'!$J$2:$L$3,3,TRUE)</f>
        <v>10.42</v>
      </c>
      <c r="O196" s="66">
        <f t="shared" si="30"/>
        <v>2</v>
      </c>
      <c r="P196" s="66" t="s">
        <v>53</v>
      </c>
    </row>
    <row r="197" spans="1:16" x14ac:dyDescent="0.25">
      <c r="A197" s="59">
        <v>41078</v>
      </c>
      <c r="B197" s="13">
        <v>0.96097222222222223</v>
      </c>
      <c r="C197" s="33">
        <f t="shared" si="25"/>
        <v>41078.960972222223</v>
      </c>
      <c r="D197" s="33">
        <f t="shared" si="26"/>
        <v>41078.958333333336</v>
      </c>
      <c r="E197" s="37">
        <f t="shared" si="27"/>
        <v>23</v>
      </c>
      <c r="F197" s="33">
        <f t="shared" si="28"/>
        <v>41079</v>
      </c>
      <c r="G197" s="66" t="s">
        <v>16</v>
      </c>
      <c r="H197" s="66">
        <f t="shared" si="29"/>
        <v>1</v>
      </c>
      <c r="I197" s="35">
        <v>8.84</v>
      </c>
      <c r="J197" s="66">
        <v>129.1</v>
      </c>
      <c r="K197" s="66">
        <v>1</v>
      </c>
      <c r="L197" s="66">
        <v>2</v>
      </c>
      <c r="M197" s="66">
        <f>VLOOKUP(L197,'Stratification Schemes'!$J$2:$L$3,2,TRUE)</f>
        <v>9.59</v>
      </c>
      <c r="N197" s="66">
        <f>VLOOKUP(L197,'Stratification Schemes'!$J$2:$L$3,3,TRUE)</f>
        <v>10.42</v>
      </c>
      <c r="O197" s="66">
        <f t="shared" si="30"/>
        <v>2</v>
      </c>
      <c r="P197" s="66" t="s">
        <v>53</v>
      </c>
    </row>
    <row r="198" spans="1:16" x14ac:dyDescent="0.25">
      <c r="A198" s="59">
        <v>41079</v>
      </c>
      <c r="B198" s="13">
        <v>2.3287037037037037E-2</v>
      </c>
      <c r="C198" s="33">
        <f t="shared" si="25"/>
        <v>41079.023287037038</v>
      </c>
      <c r="D198" s="33">
        <f t="shared" si="26"/>
        <v>41079</v>
      </c>
      <c r="E198" s="37">
        <f t="shared" si="27"/>
        <v>0</v>
      </c>
      <c r="F198" s="33">
        <f t="shared" si="28"/>
        <v>41079</v>
      </c>
      <c r="G198" s="66" t="s">
        <v>16</v>
      </c>
      <c r="H198" s="66">
        <f t="shared" si="29"/>
        <v>1</v>
      </c>
      <c r="I198" s="35">
        <v>1.47</v>
      </c>
      <c r="J198" s="66">
        <v>37.9</v>
      </c>
      <c r="K198" s="66">
        <v>1</v>
      </c>
      <c r="L198" s="66">
        <v>2</v>
      </c>
      <c r="M198" s="66">
        <f>VLOOKUP(L198,'Stratification Schemes'!$J$2:$L$3,2,TRUE)</f>
        <v>9.59</v>
      </c>
      <c r="N198" s="66">
        <f>VLOOKUP(L198,'Stratification Schemes'!$J$2:$L$3,3,TRUE)</f>
        <v>10.42</v>
      </c>
      <c r="O198" s="66">
        <f t="shared" si="30"/>
        <v>2</v>
      </c>
      <c r="P198" s="66" t="s">
        <v>53</v>
      </c>
    </row>
    <row r="199" spans="1:16" x14ac:dyDescent="0.25">
      <c r="A199" s="59">
        <v>41079</v>
      </c>
      <c r="B199" s="13">
        <v>2.3483796296296298E-2</v>
      </c>
      <c r="C199" s="33">
        <f t="shared" si="25"/>
        <v>41079.0234837963</v>
      </c>
      <c r="D199" s="33">
        <f t="shared" si="26"/>
        <v>41079</v>
      </c>
      <c r="E199" s="37">
        <f t="shared" si="27"/>
        <v>0</v>
      </c>
      <c r="F199" s="33">
        <f t="shared" si="28"/>
        <v>41079</v>
      </c>
      <c r="G199" s="66" t="s">
        <v>16</v>
      </c>
      <c r="H199" s="66">
        <f t="shared" si="29"/>
        <v>1</v>
      </c>
      <c r="I199" s="35">
        <v>5.17</v>
      </c>
      <c r="J199" s="66">
        <v>93.1</v>
      </c>
      <c r="K199" s="66">
        <v>1</v>
      </c>
      <c r="L199" s="66">
        <v>2</v>
      </c>
      <c r="M199" s="66">
        <f>VLOOKUP(L199,'Stratification Schemes'!$J$2:$L$3,2,TRUE)</f>
        <v>9.59</v>
      </c>
      <c r="N199" s="66">
        <f>VLOOKUP(L199,'Stratification Schemes'!$J$2:$L$3,3,TRUE)</f>
        <v>10.42</v>
      </c>
      <c r="O199" s="66">
        <f t="shared" si="30"/>
        <v>2</v>
      </c>
      <c r="P199" s="66" t="s">
        <v>53</v>
      </c>
    </row>
    <row r="200" spans="1:16" x14ac:dyDescent="0.25">
      <c r="A200" s="59">
        <v>41079</v>
      </c>
      <c r="B200" s="13">
        <v>7.2037037037037038E-2</v>
      </c>
      <c r="C200" s="33">
        <f t="shared" si="25"/>
        <v>41079.07203703704</v>
      </c>
      <c r="D200" s="33">
        <f t="shared" si="26"/>
        <v>41079.041666666664</v>
      </c>
      <c r="E200" s="37">
        <f t="shared" si="27"/>
        <v>1</v>
      </c>
      <c r="F200" s="33">
        <f t="shared" si="28"/>
        <v>41079.125</v>
      </c>
      <c r="G200" s="66" t="s">
        <v>16</v>
      </c>
      <c r="H200" s="66">
        <f t="shared" si="29"/>
        <v>1</v>
      </c>
      <c r="I200" s="35">
        <v>4.28</v>
      </c>
      <c r="J200" s="66">
        <v>96.7</v>
      </c>
      <c r="K200" s="66">
        <v>1</v>
      </c>
      <c r="L200" s="66">
        <v>2</v>
      </c>
      <c r="M200" s="66">
        <f>VLOOKUP(L200,'Stratification Schemes'!$J$2:$L$3,2,TRUE)</f>
        <v>9.59</v>
      </c>
      <c r="N200" s="66">
        <f>VLOOKUP(L200,'Stratification Schemes'!$J$2:$L$3,3,TRUE)</f>
        <v>10.42</v>
      </c>
      <c r="O200" s="66">
        <f t="shared" si="30"/>
        <v>2</v>
      </c>
      <c r="P200" s="66" t="s">
        <v>53</v>
      </c>
    </row>
    <row r="201" spans="1:16" x14ac:dyDescent="0.25">
      <c r="A201" s="59">
        <v>41079</v>
      </c>
      <c r="B201" s="13">
        <v>0.10715277777777778</v>
      </c>
      <c r="C201" s="33">
        <f t="shared" si="25"/>
        <v>41079.107152777775</v>
      </c>
      <c r="D201" s="33">
        <f t="shared" si="26"/>
        <v>41079.083333333336</v>
      </c>
      <c r="E201" s="37">
        <f t="shared" si="27"/>
        <v>2</v>
      </c>
      <c r="F201" s="33">
        <f t="shared" si="28"/>
        <v>41079.125</v>
      </c>
      <c r="G201" s="66" t="s">
        <v>16</v>
      </c>
      <c r="H201" s="66">
        <f t="shared" si="29"/>
        <v>1</v>
      </c>
      <c r="I201" s="35">
        <v>2.86</v>
      </c>
      <c r="J201" s="66">
        <v>77.2</v>
      </c>
      <c r="K201" s="66">
        <v>1</v>
      </c>
      <c r="L201" s="66">
        <v>2</v>
      </c>
      <c r="M201" s="66">
        <f>VLOOKUP(L201,'Stratification Schemes'!$J$2:$L$3,2,TRUE)</f>
        <v>9.59</v>
      </c>
      <c r="N201" s="66">
        <f>VLOOKUP(L201,'Stratification Schemes'!$J$2:$L$3,3,TRUE)</f>
        <v>10.42</v>
      </c>
      <c r="O201" s="66">
        <f t="shared" si="30"/>
        <v>2</v>
      </c>
      <c r="P201" s="66" t="s">
        <v>53</v>
      </c>
    </row>
    <row r="202" spans="1:16" x14ac:dyDescent="0.25">
      <c r="A202" s="59">
        <v>41079</v>
      </c>
      <c r="B202" s="13">
        <v>0.11055555555555556</v>
      </c>
      <c r="C202" s="33">
        <f t="shared" si="25"/>
        <v>41079.110555555555</v>
      </c>
      <c r="D202" s="33">
        <f t="shared" si="26"/>
        <v>41079.083333333336</v>
      </c>
      <c r="E202" s="37">
        <f t="shared" si="27"/>
        <v>2</v>
      </c>
      <c r="F202" s="33">
        <f t="shared" si="28"/>
        <v>41079.125</v>
      </c>
      <c r="G202" s="66" t="s">
        <v>16</v>
      </c>
      <c r="H202" s="66">
        <f t="shared" si="29"/>
        <v>1</v>
      </c>
      <c r="I202" s="35">
        <v>3.67</v>
      </c>
      <c r="J202" s="66">
        <v>104.8</v>
      </c>
      <c r="K202" s="66">
        <v>1</v>
      </c>
      <c r="L202" s="66">
        <v>2</v>
      </c>
      <c r="M202" s="66">
        <f>VLOOKUP(L202,'Stratification Schemes'!$J$2:$L$3,2,TRUE)</f>
        <v>9.59</v>
      </c>
      <c r="N202" s="66">
        <f>VLOOKUP(L202,'Stratification Schemes'!$J$2:$L$3,3,TRUE)</f>
        <v>10.42</v>
      </c>
      <c r="O202" s="66">
        <f t="shared" si="30"/>
        <v>2</v>
      </c>
      <c r="P202" s="66" t="s">
        <v>53</v>
      </c>
    </row>
    <row r="203" spans="1:16" x14ac:dyDescent="0.25">
      <c r="A203" s="80">
        <v>41079</v>
      </c>
      <c r="B203" s="81">
        <v>0.70049768518518529</v>
      </c>
      <c r="C203" s="82">
        <f t="shared" si="25"/>
        <v>41079.700497685182</v>
      </c>
      <c r="D203" s="33">
        <f t="shared" si="26"/>
        <v>41079.666666666664</v>
      </c>
      <c r="E203" s="37">
        <f t="shared" si="27"/>
        <v>16</v>
      </c>
      <c r="F203" s="33">
        <f t="shared" si="28"/>
        <v>41079.75</v>
      </c>
      <c r="G203" s="83" t="s">
        <v>16</v>
      </c>
      <c r="H203" s="84">
        <f t="shared" si="29"/>
        <v>1</v>
      </c>
      <c r="I203" s="83">
        <v>9.7799999999999994</v>
      </c>
      <c r="J203" s="83">
        <v>104.4</v>
      </c>
      <c r="K203" s="84">
        <v>1</v>
      </c>
      <c r="L203" s="84">
        <v>2</v>
      </c>
      <c r="M203" s="84">
        <f>VLOOKUP(L203,'Stratification Schemes'!$J$2:$L$3,2,TRUE)</f>
        <v>9.59</v>
      </c>
      <c r="N203" s="84">
        <f>VLOOKUP(L203,'Stratification Schemes'!$J$2:$L$3,3,TRUE)</f>
        <v>10.42</v>
      </c>
      <c r="O203" s="84">
        <f t="shared" si="30"/>
        <v>1</v>
      </c>
      <c r="P203" s="84" t="s">
        <v>38</v>
      </c>
    </row>
    <row r="204" spans="1:16" x14ac:dyDescent="0.25">
      <c r="A204" s="80">
        <v>41079</v>
      </c>
      <c r="B204" s="81">
        <v>0.90136574074074083</v>
      </c>
      <c r="C204" s="82">
        <f t="shared" si="25"/>
        <v>41079.901365740741</v>
      </c>
      <c r="D204" s="33">
        <f t="shared" si="26"/>
        <v>41079.875</v>
      </c>
      <c r="E204" s="37">
        <f t="shared" si="27"/>
        <v>21</v>
      </c>
      <c r="F204" s="33">
        <f t="shared" si="28"/>
        <v>41079.875</v>
      </c>
      <c r="G204" s="83" t="s">
        <v>16</v>
      </c>
      <c r="H204" s="84">
        <f t="shared" si="29"/>
        <v>1</v>
      </c>
      <c r="I204" s="83">
        <v>2.52</v>
      </c>
      <c r="J204" s="83">
        <v>70.8</v>
      </c>
      <c r="K204" s="84">
        <v>1</v>
      </c>
      <c r="L204" s="84">
        <v>2</v>
      </c>
      <c r="M204" s="84">
        <f>VLOOKUP(L204,'Stratification Schemes'!$J$2:$L$3,2,TRUE)</f>
        <v>9.59</v>
      </c>
      <c r="N204" s="84">
        <f>VLOOKUP(L204,'Stratification Schemes'!$J$2:$L$3,3,TRUE)</f>
        <v>10.42</v>
      </c>
      <c r="O204" s="84">
        <f t="shared" si="30"/>
        <v>2</v>
      </c>
      <c r="P204" s="84" t="s">
        <v>38</v>
      </c>
    </row>
    <row r="205" spans="1:16" x14ac:dyDescent="0.25">
      <c r="A205" s="80">
        <v>41079</v>
      </c>
      <c r="B205" s="81">
        <v>0.98125000000000007</v>
      </c>
      <c r="C205" s="82">
        <f t="shared" si="25"/>
        <v>41079.981249999997</v>
      </c>
      <c r="D205" s="33">
        <f t="shared" si="26"/>
        <v>41079.958333333336</v>
      </c>
      <c r="E205" s="37">
        <f t="shared" si="27"/>
        <v>23</v>
      </c>
      <c r="F205" s="33">
        <f t="shared" si="28"/>
        <v>41080</v>
      </c>
      <c r="G205" s="83" t="s">
        <v>16</v>
      </c>
      <c r="H205" s="84">
        <f t="shared" si="29"/>
        <v>1</v>
      </c>
      <c r="I205" s="83">
        <v>7.58</v>
      </c>
      <c r="J205" s="83">
        <v>149.4</v>
      </c>
      <c r="K205" s="84">
        <v>1</v>
      </c>
      <c r="L205" s="84">
        <v>2</v>
      </c>
      <c r="M205" s="84">
        <f>VLOOKUP(L205,'Stratification Schemes'!$J$2:$L$3,2,TRUE)</f>
        <v>9.59</v>
      </c>
      <c r="N205" s="84">
        <f>VLOOKUP(L205,'Stratification Schemes'!$J$2:$L$3,3,TRUE)</f>
        <v>10.42</v>
      </c>
      <c r="O205" s="84">
        <f t="shared" si="30"/>
        <v>2</v>
      </c>
      <c r="P205" s="84" t="s">
        <v>38</v>
      </c>
    </row>
    <row r="206" spans="1:16" x14ac:dyDescent="0.25">
      <c r="A206" s="61">
        <v>41080</v>
      </c>
      <c r="B206" s="69">
        <v>0.15508101851851852</v>
      </c>
      <c r="C206" s="63">
        <f t="shared" si="25"/>
        <v>41080.155081018522</v>
      </c>
      <c r="D206" s="33">
        <f t="shared" si="26"/>
        <v>41080.125</v>
      </c>
      <c r="E206" s="37">
        <f t="shared" si="27"/>
        <v>3</v>
      </c>
      <c r="F206" s="33">
        <f t="shared" si="28"/>
        <v>41080.125</v>
      </c>
      <c r="G206" s="39" t="s">
        <v>16</v>
      </c>
      <c r="H206" s="39">
        <f t="shared" si="29"/>
        <v>1</v>
      </c>
      <c r="I206" s="62">
        <v>3.32</v>
      </c>
      <c r="J206" s="39">
        <v>73.599999999999994</v>
      </c>
      <c r="K206" s="39">
        <v>1</v>
      </c>
      <c r="L206" s="39">
        <v>2</v>
      </c>
      <c r="M206" s="39">
        <f>VLOOKUP(L206,'Stratification Schemes'!$J$2:$L$3,2,TRUE)</f>
        <v>9.59</v>
      </c>
      <c r="N206" s="39">
        <f>VLOOKUP(L206,'Stratification Schemes'!$J$2:$L$3,3,TRUE)</f>
        <v>10.42</v>
      </c>
      <c r="O206" s="39">
        <f t="shared" si="30"/>
        <v>2</v>
      </c>
      <c r="P206" s="39" t="s">
        <v>38</v>
      </c>
    </row>
  </sheetData>
  <sortState ref="A2:P206">
    <sortCondition ref="C2:C206"/>
  </sortState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1"/>
  <sheetViews>
    <sheetView workbookViewId="0">
      <selection activeCell="C170" sqref="C170"/>
    </sheetView>
  </sheetViews>
  <sheetFormatPr defaultRowHeight="15" x14ac:dyDescent="0.25"/>
  <cols>
    <col min="3" max="4" width="19.5703125" bestFit="1" customWidth="1"/>
    <col min="5" max="5" width="11.28515625" bestFit="1" customWidth="1"/>
  </cols>
  <sheetData>
    <row r="1" spans="1:16" x14ac:dyDescent="0.25">
      <c r="A1" s="58" t="s">
        <v>1</v>
      </c>
      <c r="B1" s="8" t="s">
        <v>2</v>
      </c>
      <c r="C1" s="32" t="s">
        <v>17</v>
      </c>
      <c r="D1" s="32" t="s">
        <v>95</v>
      </c>
      <c r="E1" s="93" t="s">
        <v>94</v>
      </c>
      <c r="F1" s="32" t="s">
        <v>61</v>
      </c>
      <c r="G1" s="8" t="s">
        <v>3</v>
      </c>
      <c r="H1" s="26" t="s">
        <v>22</v>
      </c>
      <c r="I1" s="34" t="s">
        <v>18</v>
      </c>
      <c r="J1" s="8" t="s">
        <v>19</v>
      </c>
      <c r="K1" s="7" t="s">
        <v>0</v>
      </c>
      <c r="L1" s="7" t="s">
        <v>33</v>
      </c>
      <c r="M1" s="7" t="s">
        <v>9</v>
      </c>
      <c r="N1" s="7" t="s">
        <v>8</v>
      </c>
      <c r="O1" s="7" t="s">
        <v>20</v>
      </c>
      <c r="P1" s="15" t="s">
        <v>31</v>
      </c>
    </row>
    <row r="2" spans="1:16" x14ac:dyDescent="0.25">
      <c r="A2" s="6">
        <v>41090</v>
      </c>
      <c r="B2" s="2">
        <v>4.8009259259259258E-2</v>
      </c>
      <c r="C2" s="33">
        <v>41090.048009259262</v>
      </c>
      <c r="D2" s="33">
        <v>41090.041666666664</v>
      </c>
      <c r="E2" s="37">
        <v>1</v>
      </c>
      <c r="F2" s="33">
        <v>41090</v>
      </c>
      <c r="G2" s="66" t="s">
        <v>16</v>
      </c>
      <c r="H2" s="66">
        <v>1</v>
      </c>
      <c r="I2" s="66">
        <v>2.1800000000000002</v>
      </c>
      <c r="J2" s="66">
        <v>75.3</v>
      </c>
      <c r="K2" s="66">
        <v>1</v>
      </c>
      <c r="L2" s="66">
        <v>2</v>
      </c>
      <c r="M2" s="66">
        <v>9.59</v>
      </c>
      <c r="N2" s="66">
        <v>10.42</v>
      </c>
      <c r="O2" s="66">
        <v>2</v>
      </c>
      <c r="P2" s="66" t="s">
        <v>38</v>
      </c>
    </row>
    <row r="3" spans="1:16" x14ac:dyDescent="0.25">
      <c r="A3" s="6">
        <v>41090</v>
      </c>
      <c r="B3" s="2">
        <v>0.10612268518518519</v>
      </c>
      <c r="C3" s="33">
        <v>41090.106122685182</v>
      </c>
      <c r="D3" s="33">
        <v>41090.083333333336</v>
      </c>
      <c r="E3" s="37">
        <v>2</v>
      </c>
      <c r="F3" s="33">
        <v>41090.125</v>
      </c>
      <c r="G3" s="66" t="s">
        <v>16</v>
      </c>
      <c r="H3" s="66">
        <v>1</v>
      </c>
      <c r="I3" s="66">
        <v>5.92</v>
      </c>
      <c r="J3" s="66">
        <v>99.5</v>
      </c>
      <c r="K3" s="66">
        <v>1</v>
      </c>
      <c r="L3" s="66">
        <v>2</v>
      </c>
      <c r="M3" s="66">
        <v>9.59</v>
      </c>
      <c r="N3" s="66">
        <v>10.42</v>
      </c>
      <c r="O3" s="66">
        <v>2</v>
      </c>
      <c r="P3" s="66" t="s">
        <v>38</v>
      </c>
    </row>
    <row r="4" spans="1:16" x14ac:dyDescent="0.25">
      <c r="A4" s="6">
        <v>41090</v>
      </c>
      <c r="B4" s="2">
        <v>0.11204861111111113</v>
      </c>
      <c r="C4" s="33">
        <v>41090.11204861111</v>
      </c>
      <c r="D4" s="33">
        <v>41090.083333333336</v>
      </c>
      <c r="E4" s="37">
        <v>2</v>
      </c>
      <c r="F4" s="33">
        <v>41090.125</v>
      </c>
      <c r="G4" s="66" t="s">
        <v>16</v>
      </c>
      <c r="H4" s="66">
        <v>1</v>
      </c>
      <c r="I4" s="66">
        <v>3.51</v>
      </c>
      <c r="J4" s="66">
        <v>110.9</v>
      </c>
      <c r="K4" s="66">
        <v>1</v>
      </c>
      <c r="L4" s="66">
        <v>2</v>
      </c>
      <c r="M4" s="66">
        <v>9.59</v>
      </c>
      <c r="N4" s="66">
        <v>10.42</v>
      </c>
      <c r="O4" s="66">
        <v>2</v>
      </c>
      <c r="P4" s="66" t="s">
        <v>38</v>
      </c>
    </row>
    <row r="5" spans="1:16" x14ac:dyDescent="0.25">
      <c r="A5" s="6">
        <v>41090</v>
      </c>
      <c r="B5" s="2">
        <v>0.15105324074074075</v>
      </c>
      <c r="C5" s="33">
        <v>41090.151053240741</v>
      </c>
      <c r="D5" s="33">
        <v>41090.125</v>
      </c>
      <c r="E5" s="37">
        <v>3</v>
      </c>
      <c r="F5" s="33">
        <v>41090.125</v>
      </c>
      <c r="G5" s="66" t="s">
        <v>16</v>
      </c>
      <c r="H5" s="66">
        <v>1</v>
      </c>
      <c r="I5" s="66">
        <v>2.75</v>
      </c>
      <c r="J5" s="66">
        <v>107.3</v>
      </c>
      <c r="K5" s="66">
        <v>1</v>
      </c>
      <c r="L5" s="66">
        <v>2</v>
      </c>
      <c r="M5" s="66">
        <v>9.59</v>
      </c>
      <c r="N5" s="66">
        <v>10.42</v>
      </c>
      <c r="O5" s="66">
        <v>2</v>
      </c>
      <c r="P5" s="66" t="s">
        <v>38</v>
      </c>
    </row>
    <row r="6" spans="1:16" x14ac:dyDescent="0.25">
      <c r="A6" s="6">
        <v>41090</v>
      </c>
      <c r="B6" s="2">
        <v>0.17125000000000001</v>
      </c>
      <c r="C6" s="33">
        <v>41090.171249999999</v>
      </c>
      <c r="D6" s="33">
        <v>41090.166666666664</v>
      </c>
      <c r="E6" s="37">
        <v>4</v>
      </c>
      <c r="F6" s="33">
        <v>41090.125</v>
      </c>
      <c r="G6" s="66" t="s">
        <v>16</v>
      </c>
      <c r="H6" s="66">
        <v>1</v>
      </c>
      <c r="I6" s="66">
        <v>1.76</v>
      </c>
      <c r="J6" s="66">
        <v>93.9</v>
      </c>
      <c r="K6" s="66">
        <v>1</v>
      </c>
      <c r="L6" s="66">
        <v>2</v>
      </c>
      <c r="M6" s="66">
        <v>9.59</v>
      </c>
      <c r="N6" s="66">
        <v>10.42</v>
      </c>
      <c r="O6" s="66">
        <v>2</v>
      </c>
      <c r="P6" s="66" t="s">
        <v>38</v>
      </c>
    </row>
    <row r="7" spans="1:16" x14ac:dyDescent="0.25">
      <c r="A7" s="6">
        <v>41090</v>
      </c>
      <c r="B7" s="2">
        <v>0.19513888888888889</v>
      </c>
      <c r="C7" s="33">
        <v>41090.195138888892</v>
      </c>
      <c r="D7" s="33">
        <v>41090.166666666664</v>
      </c>
      <c r="E7" s="37">
        <v>4</v>
      </c>
      <c r="F7" s="33">
        <v>41090.25</v>
      </c>
      <c r="G7" s="66" t="s">
        <v>16</v>
      </c>
      <c r="H7" s="66">
        <v>1</v>
      </c>
      <c r="I7" s="66">
        <v>1.85</v>
      </c>
      <c r="J7" s="66">
        <v>112.3</v>
      </c>
      <c r="K7" s="66">
        <v>1</v>
      </c>
      <c r="L7" s="66">
        <v>2</v>
      </c>
      <c r="M7" s="66">
        <v>9.59</v>
      </c>
      <c r="N7" s="66">
        <v>10.42</v>
      </c>
      <c r="O7" s="66">
        <v>2</v>
      </c>
      <c r="P7" s="66" t="s">
        <v>38</v>
      </c>
    </row>
    <row r="8" spans="1:16" x14ac:dyDescent="0.25">
      <c r="A8" s="6">
        <v>41090</v>
      </c>
      <c r="B8" s="2">
        <v>0.21384259259259261</v>
      </c>
      <c r="C8" s="33">
        <v>41090.213842592595</v>
      </c>
      <c r="D8" s="33">
        <v>41090.208333333336</v>
      </c>
      <c r="E8" s="37">
        <v>5</v>
      </c>
      <c r="F8" s="33">
        <v>41090.25</v>
      </c>
      <c r="G8" s="66" t="s">
        <v>16</v>
      </c>
      <c r="H8" s="66">
        <v>1</v>
      </c>
      <c r="I8" s="66">
        <v>4.83</v>
      </c>
      <c r="J8" s="66">
        <v>147.4</v>
      </c>
      <c r="K8" s="66">
        <v>1</v>
      </c>
      <c r="L8" s="66">
        <v>2</v>
      </c>
      <c r="M8" s="66">
        <v>9.59</v>
      </c>
      <c r="N8" s="66">
        <v>10.42</v>
      </c>
      <c r="O8" s="66">
        <v>2</v>
      </c>
      <c r="P8" s="66" t="s">
        <v>38</v>
      </c>
    </row>
    <row r="9" spans="1:16" x14ac:dyDescent="0.25">
      <c r="A9" s="6">
        <v>41090</v>
      </c>
      <c r="B9" s="2">
        <v>0.21565972222222221</v>
      </c>
      <c r="C9" s="33">
        <v>41090.21565972222</v>
      </c>
      <c r="D9" s="33">
        <v>41090.208333333336</v>
      </c>
      <c r="E9" s="37">
        <v>5</v>
      </c>
      <c r="F9" s="33">
        <v>41090.25</v>
      </c>
      <c r="G9" s="66" t="s">
        <v>16</v>
      </c>
      <c r="H9" s="66">
        <v>1</v>
      </c>
      <c r="I9" s="66">
        <v>2.52</v>
      </c>
      <c r="J9" s="66">
        <v>139.19999999999999</v>
      </c>
      <c r="K9" s="66">
        <v>1</v>
      </c>
      <c r="L9" s="66">
        <v>2</v>
      </c>
      <c r="M9" s="66">
        <v>9.59</v>
      </c>
      <c r="N9" s="66">
        <v>10.42</v>
      </c>
      <c r="O9" s="66">
        <v>2</v>
      </c>
      <c r="P9" s="66" t="s">
        <v>38</v>
      </c>
    </row>
    <row r="10" spans="1:16" x14ac:dyDescent="0.25">
      <c r="A10" s="14">
        <v>41090</v>
      </c>
      <c r="B10" s="13">
        <v>0.26057870370370367</v>
      </c>
      <c r="C10" s="33">
        <v>41090.260578703703</v>
      </c>
      <c r="D10" s="33">
        <v>41090.25</v>
      </c>
      <c r="E10" s="37">
        <v>6</v>
      </c>
      <c r="F10" s="33">
        <v>41090.25</v>
      </c>
      <c r="G10" s="66" t="s">
        <v>16</v>
      </c>
      <c r="H10" s="66">
        <v>1</v>
      </c>
      <c r="I10" s="66">
        <v>13.68</v>
      </c>
      <c r="J10" s="66">
        <v>83.7</v>
      </c>
      <c r="K10" s="66">
        <v>2</v>
      </c>
      <c r="L10" s="66">
        <v>2</v>
      </c>
      <c r="M10" s="66">
        <v>9.59</v>
      </c>
      <c r="N10" s="66">
        <v>10.42</v>
      </c>
      <c r="O10" s="66">
        <v>2</v>
      </c>
      <c r="P10" s="66" t="s">
        <v>38</v>
      </c>
    </row>
    <row r="11" spans="1:16" x14ac:dyDescent="0.25">
      <c r="A11" s="14">
        <v>41090</v>
      </c>
      <c r="B11" s="13">
        <v>0.30541666666666667</v>
      </c>
      <c r="C11" s="33">
        <v>41090.30541666667</v>
      </c>
      <c r="D11" s="33">
        <v>41090.291666666664</v>
      </c>
      <c r="E11" s="37">
        <v>7</v>
      </c>
      <c r="F11" s="33">
        <v>41090.25</v>
      </c>
      <c r="G11" s="66" t="s">
        <v>16</v>
      </c>
      <c r="H11" s="66">
        <v>1</v>
      </c>
      <c r="I11" s="66">
        <v>17.68</v>
      </c>
      <c r="J11" s="66">
        <v>86</v>
      </c>
      <c r="K11" s="66">
        <v>2</v>
      </c>
      <c r="L11" s="66">
        <v>2</v>
      </c>
      <c r="M11" s="66">
        <v>9.59</v>
      </c>
      <c r="N11" s="66">
        <v>10.42</v>
      </c>
      <c r="O11" s="66">
        <v>2</v>
      </c>
      <c r="P11" s="66" t="s">
        <v>38</v>
      </c>
    </row>
    <row r="12" spans="1:16" x14ac:dyDescent="0.25">
      <c r="A12" s="6">
        <v>41091</v>
      </c>
      <c r="B12" s="2">
        <v>4.6296296296296302E-3</v>
      </c>
      <c r="C12" s="33">
        <v>41091.004629629628</v>
      </c>
      <c r="D12" s="33">
        <v>41091</v>
      </c>
      <c r="E12" s="37">
        <v>0</v>
      </c>
      <c r="F12" s="33">
        <v>41091</v>
      </c>
      <c r="G12" s="66" t="s">
        <v>16</v>
      </c>
      <c r="H12" s="66">
        <v>1</v>
      </c>
      <c r="I12" s="66">
        <v>2.4</v>
      </c>
      <c r="J12" s="66">
        <v>146.19999999999999</v>
      </c>
      <c r="K12" s="66">
        <v>1</v>
      </c>
      <c r="L12" s="66">
        <v>2</v>
      </c>
      <c r="M12" s="66">
        <v>9.59</v>
      </c>
      <c r="N12" s="66">
        <v>10.42</v>
      </c>
      <c r="O12" s="66">
        <v>2</v>
      </c>
      <c r="P12" s="66" t="s">
        <v>38</v>
      </c>
    </row>
    <row r="13" spans="1:16" x14ac:dyDescent="0.25">
      <c r="A13" s="6">
        <v>41091</v>
      </c>
      <c r="B13" s="2">
        <v>2.6111111111111113E-2</v>
      </c>
      <c r="C13" s="33">
        <v>41091.02611111111</v>
      </c>
      <c r="D13" s="33">
        <v>41091</v>
      </c>
      <c r="E13" s="37">
        <v>0</v>
      </c>
      <c r="F13" s="33">
        <v>41091</v>
      </c>
      <c r="G13" s="66" t="s">
        <v>16</v>
      </c>
      <c r="H13" s="66">
        <v>1</v>
      </c>
      <c r="I13" s="66">
        <v>2.21</v>
      </c>
      <c r="J13" s="66">
        <v>130.4</v>
      </c>
      <c r="K13" s="66">
        <v>1</v>
      </c>
      <c r="L13" s="66">
        <v>2</v>
      </c>
      <c r="M13" s="66">
        <v>9.59</v>
      </c>
      <c r="N13" s="66">
        <v>10.42</v>
      </c>
      <c r="O13" s="66">
        <v>2</v>
      </c>
      <c r="P13" s="66" t="s">
        <v>38</v>
      </c>
    </row>
    <row r="14" spans="1:16" x14ac:dyDescent="0.25">
      <c r="A14" s="14">
        <v>41091</v>
      </c>
      <c r="B14" s="13">
        <v>4.0324074074074075E-2</v>
      </c>
      <c r="C14" s="33">
        <v>41091.040324074071</v>
      </c>
      <c r="D14" s="33">
        <v>41091</v>
      </c>
      <c r="E14" s="37">
        <v>0</v>
      </c>
      <c r="F14" s="33">
        <v>41091</v>
      </c>
      <c r="G14" s="66" t="s">
        <v>16</v>
      </c>
      <c r="H14" s="66">
        <v>1</v>
      </c>
      <c r="I14" s="66">
        <v>13.25</v>
      </c>
      <c r="J14" s="66">
        <v>98.7</v>
      </c>
      <c r="K14" s="66">
        <v>2</v>
      </c>
      <c r="L14" s="66">
        <v>2</v>
      </c>
      <c r="M14" s="66">
        <v>9.59</v>
      </c>
      <c r="N14" s="66">
        <v>10.42</v>
      </c>
      <c r="O14" s="66">
        <v>2</v>
      </c>
      <c r="P14" s="66" t="s">
        <v>38</v>
      </c>
    </row>
    <row r="15" spans="1:16" x14ac:dyDescent="0.25">
      <c r="A15" s="6">
        <v>41091</v>
      </c>
      <c r="B15" s="2">
        <v>6.9907407407407404E-2</v>
      </c>
      <c r="C15" s="33">
        <v>41091.069907407407</v>
      </c>
      <c r="D15" s="33">
        <v>41091.041666666664</v>
      </c>
      <c r="E15" s="37">
        <v>1</v>
      </c>
      <c r="F15" s="33">
        <v>41091.125</v>
      </c>
      <c r="G15" s="66" t="s">
        <v>16</v>
      </c>
      <c r="H15" s="66">
        <v>1</v>
      </c>
      <c r="I15" s="66">
        <v>4.74</v>
      </c>
      <c r="J15" s="66">
        <v>117.3</v>
      </c>
      <c r="K15" s="66">
        <v>1</v>
      </c>
      <c r="L15" s="66">
        <v>2</v>
      </c>
      <c r="M15" s="66">
        <v>9.59</v>
      </c>
      <c r="N15" s="66">
        <v>10.42</v>
      </c>
      <c r="O15" s="66">
        <v>2</v>
      </c>
      <c r="P15" s="66" t="s">
        <v>38</v>
      </c>
    </row>
    <row r="16" spans="1:16" x14ac:dyDescent="0.25">
      <c r="A16" s="6">
        <v>41091</v>
      </c>
      <c r="B16" s="2">
        <v>0.19134259259259259</v>
      </c>
      <c r="C16" s="33">
        <v>41091.191342592596</v>
      </c>
      <c r="D16" s="33">
        <v>41091.166666666664</v>
      </c>
      <c r="E16" s="37">
        <v>4</v>
      </c>
      <c r="F16" s="33">
        <v>41091.25</v>
      </c>
      <c r="G16" s="66" t="s">
        <v>16</v>
      </c>
      <c r="H16" s="66">
        <v>1</v>
      </c>
      <c r="I16" s="66">
        <v>1.98</v>
      </c>
      <c r="J16" s="66">
        <v>114.8</v>
      </c>
      <c r="K16" s="66">
        <v>1</v>
      </c>
      <c r="L16" s="66">
        <v>2</v>
      </c>
      <c r="M16" s="66">
        <v>9.59</v>
      </c>
      <c r="N16" s="66">
        <v>10.42</v>
      </c>
      <c r="O16" s="66">
        <v>2</v>
      </c>
      <c r="P16" s="66" t="s">
        <v>38</v>
      </c>
    </row>
    <row r="17" spans="1:16" x14ac:dyDescent="0.25">
      <c r="A17" s="14">
        <v>41091</v>
      </c>
      <c r="B17" s="13">
        <v>0.30314814814814817</v>
      </c>
      <c r="C17" s="33">
        <v>41091.303148148145</v>
      </c>
      <c r="D17" s="33">
        <v>41091.291666666664</v>
      </c>
      <c r="E17" s="37">
        <v>7</v>
      </c>
      <c r="F17" s="33">
        <v>41091.25</v>
      </c>
      <c r="G17" s="66" t="s">
        <v>16</v>
      </c>
      <c r="H17" s="66">
        <v>1</v>
      </c>
      <c r="I17" s="66">
        <v>15.33</v>
      </c>
      <c r="J17" s="66">
        <v>86.4</v>
      </c>
      <c r="K17" s="66">
        <v>2</v>
      </c>
      <c r="L17" s="66">
        <v>2</v>
      </c>
      <c r="M17" s="66">
        <v>9.59</v>
      </c>
      <c r="N17" s="66">
        <v>10.42</v>
      </c>
      <c r="O17" s="66">
        <v>2</v>
      </c>
      <c r="P17" s="66" t="s">
        <v>38</v>
      </c>
    </row>
    <row r="18" spans="1:16" x14ac:dyDescent="0.25">
      <c r="A18" s="6">
        <v>41091</v>
      </c>
      <c r="B18" s="2">
        <v>0.33395833333333336</v>
      </c>
      <c r="C18" s="33">
        <v>41091.333958333336</v>
      </c>
      <c r="D18" s="33">
        <v>41091.333333333336</v>
      </c>
      <c r="E18" s="37">
        <v>8</v>
      </c>
      <c r="F18" s="33">
        <v>41091.375</v>
      </c>
      <c r="G18" s="66" t="s">
        <v>16</v>
      </c>
      <c r="H18" s="66">
        <v>1</v>
      </c>
      <c r="I18" s="66">
        <v>9.5399999999999991</v>
      </c>
      <c r="J18" s="66">
        <v>95</v>
      </c>
      <c r="K18" s="66">
        <v>1</v>
      </c>
      <c r="L18" s="66">
        <v>2</v>
      </c>
      <c r="M18" s="66">
        <v>9.59</v>
      </c>
      <c r="N18" s="66">
        <v>10.42</v>
      </c>
      <c r="O18" s="66">
        <v>2</v>
      </c>
      <c r="P18" s="66" t="s">
        <v>38</v>
      </c>
    </row>
    <row r="19" spans="1:16" x14ac:dyDescent="0.25">
      <c r="A19" s="6">
        <v>41091</v>
      </c>
      <c r="B19" s="2">
        <v>0.38309027777777777</v>
      </c>
      <c r="C19" s="33">
        <v>41091.383090277777</v>
      </c>
      <c r="D19" s="33">
        <v>41091.375</v>
      </c>
      <c r="E19" s="37">
        <v>9</v>
      </c>
      <c r="F19" s="33">
        <v>41091.375</v>
      </c>
      <c r="G19" s="66" t="s">
        <v>16</v>
      </c>
      <c r="H19" s="66">
        <v>1</v>
      </c>
      <c r="I19" s="66">
        <v>2.0499999999999998</v>
      </c>
      <c r="J19" s="66">
        <v>120.1</v>
      </c>
      <c r="K19" s="66">
        <v>1</v>
      </c>
      <c r="L19" s="66">
        <v>2</v>
      </c>
      <c r="M19" s="66">
        <v>9.59</v>
      </c>
      <c r="N19" s="66">
        <v>10.42</v>
      </c>
      <c r="O19" s="66">
        <v>2</v>
      </c>
      <c r="P19" s="66" t="s">
        <v>38</v>
      </c>
    </row>
    <row r="20" spans="1:16" x14ac:dyDescent="0.25">
      <c r="A20" s="6">
        <v>41091</v>
      </c>
      <c r="B20" s="2">
        <v>0.59372685185185181</v>
      </c>
      <c r="C20" s="33">
        <v>41091.593726851854</v>
      </c>
      <c r="D20" s="33">
        <v>41091.583333333336</v>
      </c>
      <c r="E20" s="37">
        <v>14</v>
      </c>
      <c r="F20" s="33">
        <v>41091.625</v>
      </c>
      <c r="G20" s="66" t="s">
        <v>16</v>
      </c>
      <c r="H20" s="66">
        <v>1</v>
      </c>
      <c r="I20" s="66">
        <v>2.4300000000000002</v>
      </c>
      <c r="J20" s="66">
        <v>103.6</v>
      </c>
      <c r="K20" s="66">
        <v>1</v>
      </c>
      <c r="L20" s="66">
        <v>2</v>
      </c>
      <c r="M20" s="66">
        <v>9.59</v>
      </c>
      <c r="N20" s="66">
        <v>10.42</v>
      </c>
      <c r="O20" s="66">
        <v>2</v>
      </c>
      <c r="P20" s="66" t="s">
        <v>38</v>
      </c>
    </row>
    <row r="21" spans="1:16" x14ac:dyDescent="0.25">
      <c r="A21" s="14">
        <v>41091</v>
      </c>
      <c r="B21" s="13">
        <v>0.59593750000000001</v>
      </c>
      <c r="C21" s="33">
        <v>41091.595937500002</v>
      </c>
      <c r="D21" s="33">
        <v>41091.583333333336</v>
      </c>
      <c r="E21" s="37">
        <v>14</v>
      </c>
      <c r="F21" s="33">
        <v>41091.625</v>
      </c>
      <c r="G21" s="66" t="s">
        <v>16</v>
      </c>
      <c r="H21" s="66">
        <v>1</v>
      </c>
      <c r="I21" s="66">
        <v>9.74</v>
      </c>
      <c r="J21" s="66">
        <v>76.900000000000006</v>
      </c>
      <c r="K21" s="66">
        <v>2</v>
      </c>
      <c r="L21" s="66">
        <v>2</v>
      </c>
      <c r="M21" s="66">
        <v>9.59</v>
      </c>
      <c r="N21" s="66">
        <v>10.42</v>
      </c>
      <c r="O21" s="66">
        <v>1</v>
      </c>
      <c r="P21" s="66" t="s">
        <v>38</v>
      </c>
    </row>
    <row r="22" spans="1:16" x14ac:dyDescent="0.25">
      <c r="A22" s="6">
        <v>41091</v>
      </c>
      <c r="B22" s="2">
        <v>0.70953703703703708</v>
      </c>
      <c r="C22" s="33">
        <v>41091.709537037037</v>
      </c>
      <c r="D22" s="33">
        <v>41091.708333333336</v>
      </c>
      <c r="E22" s="37">
        <v>17</v>
      </c>
      <c r="F22" s="33">
        <v>41091.75</v>
      </c>
      <c r="G22" s="66" t="s">
        <v>16</v>
      </c>
      <c r="H22" s="66">
        <v>1</v>
      </c>
      <c r="I22" s="66">
        <v>3.31</v>
      </c>
      <c r="J22" s="66">
        <v>151.19999999999999</v>
      </c>
      <c r="K22" s="66">
        <v>1</v>
      </c>
      <c r="L22" s="66">
        <v>2</v>
      </c>
      <c r="M22" s="66">
        <v>9.59</v>
      </c>
      <c r="N22" s="66">
        <v>10.42</v>
      </c>
      <c r="O22" s="66">
        <v>2</v>
      </c>
      <c r="P22" s="66" t="s">
        <v>38</v>
      </c>
    </row>
    <row r="23" spans="1:16" x14ac:dyDescent="0.25">
      <c r="A23" s="6">
        <v>41091</v>
      </c>
      <c r="B23" s="2">
        <v>0.90458333333333341</v>
      </c>
      <c r="C23" s="33">
        <v>41091.904583333337</v>
      </c>
      <c r="D23" s="33">
        <v>41091.875</v>
      </c>
      <c r="E23" s="37">
        <v>21</v>
      </c>
      <c r="F23" s="33">
        <v>41091.875</v>
      </c>
      <c r="G23" s="66" t="s">
        <v>16</v>
      </c>
      <c r="H23" s="66">
        <v>1</v>
      </c>
      <c r="I23" s="66">
        <v>3.49</v>
      </c>
      <c r="J23" s="66">
        <v>99.8</v>
      </c>
      <c r="K23" s="66">
        <v>1</v>
      </c>
      <c r="L23" s="66">
        <v>2</v>
      </c>
      <c r="M23" s="66">
        <v>9.59</v>
      </c>
      <c r="N23" s="66">
        <v>10.42</v>
      </c>
      <c r="O23" s="66">
        <v>2</v>
      </c>
      <c r="P23" s="66" t="s">
        <v>38</v>
      </c>
    </row>
    <row r="24" spans="1:16" x14ac:dyDescent="0.25">
      <c r="A24" s="6">
        <v>41092</v>
      </c>
      <c r="B24" s="2">
        <v>4.9027777777777781E-2</v>
      </c>
      <c r="C24" s="33">
        <v>41092.049027777779</v>
      </c>
      <c r="D24" s="33">
        <v>41092.041666666664</v>
      </c>
      <c r="E24" s="37">
        <v>1</v>
      </c>
      <c r="F24" s="33">
        <v>41092</v>
      </c>
      <c r="G24" s="66" t="s">
        <v>16</v>
      </c>
      <c r="H24" s="66">
        <v>1</v>
      </c>
      <c r="I24" s="66">
        <v>2.59</v>
      </c>
      <c r="J24" s="66">
        <v>111.9</v>
      </c>
      <c r="K24" s="66">
        <v>1</v>
      </c>
      <c r="L24" s="66">
        <v>2</v>
      </c>
      <c r="M24" s="66">
        <v>9.59</v>
      </c>
      <c r="N24" s="66">
        <v>10.42</v>
      </c>
      <c r="O24" s="66">
        <v>2</v>
      </c>
      <c r="P24" s="66" t="s">
        <v>38</v>
      </c>
    </row>
    <row r="25" spans="1:16" x14ac:dyDescent="0.25">
      <c r="A25" s="59">
        <v>41092</v>
      </c>
      <c r="B25" s="13">
        <v>0.10650462962962963</v>
      </c>
      <c r="C25" s="33">
        <v>41092.106504629628</v>
      </c>
      <c r="D25" s="33">
        <v>41092.083333333336</v>
      </c>
      <c r="E25" s="37">
        <v>2</v>
      </c>
      <c r="F25" s="33">
        <v>41092.125</v>
      </c>
      <c r="G25" s="66" t="s">
        <v>16</v>
      </c>
      <c r="H25" s="66">
        <v>1</v>
      </c>
      <c r="I25" s="35">
        <v>1.98</v>
      </c>
      <c r="J25" s="66">
        <v>147.6</v>
      </c>
      <c r="K25" s="66">
        <v>1</v>
      </c>
      <c r="L25" s="66">
        <v>2</v>
      </c>
      <c r="M25" s="66">
        <v>9.59</v>
      </c>
      <c r="N25" s="66">
        <v>10.42</v>
      </c>
      <c r="O25" s="66">
        <v>2</v>
      </c>
      <c r="P25" s="66" t="s">
        <v>38</v>
      </c>
    </row>
    <row r="26" spans="1:16" x14ac:dyDescent="0.25">
      <c r="A26" s="59">
        <v>41092</v>
      </c>
      <c r="B26" s="13">
        <v>0.38039351851851855</v>
      </c>
      <c r="C26" s="33">
        <v>41092.380393518521</v>
      </c>
      <c r="D26" s="33">
        <v>41092.375</v>
      </c>
      <c r="E26" s="37">
        <v>9</v>
      </c>
      <c r="F26" s="33">
        <v>41092.375</v>
      </c>
      <c r="G26" s="66" t="s">
        <v>16</v>
      </c>
      <c r="H26" s="66">
        <v>1</v>
      </c>
      <c r="I26" s="35">
        <v>2.27</v>
      </c>
      <c r="J26" s="66">
        <v>122.3</v>
      </c>
      <c r="K26" s="66">
        <v>1</v>
      </c>
      <c r="L26" s="66">
        <v>2</v>
      </c>
      <c r="M26" s="66">
        <v>9.59</v>
      </c>
      <c r="N26" s="66">
        <v>10.42</v>
      </c>
      <c r="O26" s="66">
        <v>2</v>
      </c>
      <c r="P26" s="66" t="s">
        <v>38</v>
      </c>
    </row>
    <row r="27" spans="1:16" x14ac:dyDescent="0.25">
      <c r="A27" s="59">
        <v>41092</v>
      </c>
      <c r="B27" s="13">
        <v>0.46806712962962965</v>
      </c>
      <c r="C27" s="33">
        <v>41092.46806712963</v>
      </c>
      <c r="D27" s="33">
        <v>41092.458333333336</v>
      </c>
      <c r="E27" s="37">
        <v>11</v>
      </c>
      <c r="F27" s="33">
        <v>41092.5</v>
      </c>
      <c r="G27" s="66" t="s">
        <v>16</v>
      </c>
      <c r="H27" s="66">
        <v>1</v>
      </c>
      <c r="I27" s="35">
        <v>3.85</v>
      </c>
      <c r="J27" s="66">
        <v>75.2</v>
      </c>
      <c r="K27" s="66">
        <v>1</v>
      </c>
      <c r="L27" s="66">
        <v>2</v>
      </c>
      <c r="M27" s="66">
        <v>9.59</v>
      </c>
      <c r="N27" s="66">
        <v>10.42</v>
      </c>
      <c r="O27" s="66">
        <v>2</v>
      </c>
      <c r="P27" s="66" t="s">
        <v>38</v>
      </c>
    </row>
    <row r="28" spans="1:16" x14ac:dyDescent="0.25">
      <c r="A28" s="59">
        <v>41092</v>
      </c>
      <c r="B28" s="13">
        <v>0.6971180555555555</v>
      </c>
      <c r="C28" s="33">
        <v>41092.697118055556</v>
      </c>
      <c r="D28" s="33">
        <v>41092.666666666664</v>
      </c>
      <c r="E28" s="37">
        <v>16</v>
      </c>
      <c r="F28" s="33">
        <v>41092.75</v>
      </c>
      <c r="G28" s="66" t="s">
        <v>16</v>
      </c>
      <c r="H28" s="66">
        <v>1</v>
      </c>
      <c r="I28" s="35">
        <v>2.81</v>
      </c>
      <c r="J28" s="66">
        <v>85.5</v>
      </c>
      <c r="K28" s="66">
        <v>1</v>
      </c>
      <c r="L28" s="66">
        <v>2</v>
      </c>
      <c r="M28" s="66">
        <v>9.59</v>
      </c>
      <c r="N28" s="66">
        <v>10.42</v>
      </c>
      <c r="O28" s="66">
        <v>2</v>
      </c>
      <c r="P28" s="66" t="s">
        <v>38</v>
      </c>
    </row>
    <row r="29" spans="1:16" x14ac:dyDescent="0.25">
      <c r="A29" s="59">
        <v>41093</v>
      </c>
      <c r="B29" s="13">
        <v>2.388888888888889E-2</v>
      </c>
      <c r="C29" s="33">
        <v>41093.023888888885</v>
      </c>
      <c r="D29" s="33">
        <v>41093</v>
      </c>
      <c r="E29" s="37">
        <v>0</v>
      </c>
      <c r="F29" s="33">
        <v>41093</v>
      </c>
      <c r="G29" s="66" t="s">
        <v>16</v>
      </c>
      <c r="H29" s="66">
        <v>1</v>
      </c>
      <c r="I29" s="35">
        <v>2.56</v>
      </c>
      <c r="J29" s="66">
        <v>101.5</v>
      </c>
      <c r="K29" s="66">
        <v>1</v>
      </c>
      <c r="L29" s="66">
        <v>2</v>
      </c>
      <c r="M29" s="66">
        <v>9.59</v>
      </c>
      <c r="N29" s="66">
        <v>10.42</v>
      </c>
      <c r="O29" s="66">
        <v>2</v>
      </c>
      <c r="P29" s="66" t="s">
        <v>38</v>
      </c>
    </row>
    <row r="30" spans="1:16" x14ac:dyDescent="0.25">
      <c r="A30" s="59">
        <v>41093</v>
      </c>
      <c r="B30" s="13">
        <v>3.107638888888889E-2</v>
      </c>
      <c r="C30" s="33">
        <v>41093.031076388892</v>
      </c>
      <c r="D30" s="33">
        <v>41093</v>
      </c>
      <c r="E30" s="37">
        <v>0</v>
      </c>
      <c r="F30" s="33">
        <v>41093</v>
      </c>
      <c r="G30" s="66" t="s">
        <v>16</v>
      </c>
      <c r="H30" s="66">
        <v>1</v>
      </c>
      <c r="I30" s="35">
        <v>1.56</v>
      </c>
      <c r="J30" s="66">
        <v>119</v>
      </c>
      <c r="K30" s="66">
        <v>1</v>
      </c>
      <c r="L30" s="66">
        <v>2</v>
      </c>
      <c r="M30" s="66">
        <v>9.59</v>
      </c>
      <c r="N30" s="66">
        <v>10.42</v>
      </c>
      <c r="O30" s="66">
        <v>2</v>
      </c>
      <c r="P30" s="66" t="s">
        <v>38</v>
      </c>
    </row>
    <row r="31" spans="1:16" x14ac:dyDescent="0.25">
      <c r="A31" s="14">
        <v>41093</v>
      </c>
      <c r="B31" s="13">
        <v>5.8622685185185187E-2</v>
      </c>
      <c r="C31" s="33">
        <v>41093.058622685188</v>
      </c>
      <c r="D31" s="33">
        <v>41093.041666666664</v>
      </c>
      <c r="E31" s="37">
        <v>1</v>
      </c>
      <c r="F31" s="33">
        <v>41093</v>
      </c>
      <c r="G31" s="66" t="s">
        <v>16</v>
      </c>
      <c r="H31" s="66">
        <v>1</v>
      </c>
      <c r="I31" s="35">
        <v>16.93</v>
      </c>
      <c r="J31" s="66">
        <v>91.6</v>
      </c>
      <c r="K31" s="66">
        <v>2</v>
      </c>
      <c r="L31" s="66">
        <v>2</v>
      </c>
      <c r="M31" s="66">
        <v>9.59</v>
      </c>
      <c r="N31" s="66">
        <v>10.42</v>
      </c>
      <c r="O31" s="66">
        <v>2</v>
      </c>
      <c r="P31" s="66" t="s">
        <v>38</v>
      </c>
    </row>
    <row r="32" spans="1:16" x14ac:dyDescent="0.25">
      <c r="A32" s="59">
        <v>41093</v>
      </c>
      <c r="B32" s="13">
        <v>0.15437500000000001</v>
      </c>
      <c r="C32" s="33">
        <v>41093.154374999998</v>
      </c>
      <c r="D32" s="33">
        <v>41093.125</v>
      </c>
      <c r="E32" s="37">
        <v>3</v>
      </c>
      <c r="F32" s="33">
        <v>41093.125</v>
      </c>
      <c r="G32" s="66" t="s">
        <v>16</v>
      </c>
      <c r="H32" s="66">
        <v>1</v>
      </c>
      <c r="I32" s="35">
        <v>2.2000000000000002</v>
      </c>
      <c r="J32" s="66">
        <v>109.4</v>
      </c>
      <c r="K32" s="66">
        <v>1</v>
      </c>
      <c r="L32" s="66">
        <v>2</v>
      </c>
      <c r="M32" s="66">
        <v>9.59</v>
      </c>
      <c r="N32" s="66">
        <v>10.42</v>
      </c>
      <c r="O32" s="66">
        <v>2</v>
      </c>
      <c r="P32" s="66" t="s">
        <v>38</v>
      </c>
    </row>
    <row r="33" spans="1:16" x14ac:dyDescent="0.25">
      <c r="A33" s="59">
        <v>41093</v>
      </c>
      <c r="B33" s="13">
        <v>0.54401620370370374</v>
      </c>
      <c r="C33" s="33">
        <v>41093.544016203705</v>
      </c>
      <c r="D33" s="33">
        <v>41093.541666666664</v>
      </c>
      <c r="E33" s="37">
        <v>13</v>
      </c>
      <c r="F33" s="33">
        <v>41093.5</v>
      </c>
      <c r="G33" s="66" t="s">
        <v>16</v>
      </c>
      <c r="H33" s="66">
        <v>1</v>
      </c>
      <c r="I33" s="35">
        <v>6.93</v>
      </c>
      <c r="J33" s="66">
        <v>86.4</v>
      </c>
      <c r="K33" s="66">
        <v>1</v>
      </c>
      <c r="L33" s="66">
        <v>2</v>
      </c>
      <c r="M33" s="66">
        <v>9.59</v>
      </c>
      <c r="N33" s="66">
        <v>10.42</v>
      </c>
      <c r="O33" s="66">
        <v>2</v>
      </c>
      <c r="P33" s="66" t="s">
        <v>38</v>
      </c>
    </row>
    <row r="34" spans="1:16" x14ac:dyDescent="0.25">
      <c r="A34" s="59">
        <v>41093</v>
      </c>
      <c r="B34" s="13">
        <v>0.64804398148148146</v>
      </c>
      <c r="C34" s="33">
        <v>41093.648043981484</v>
      </c>
      <c r="D34" s="33">
        <v>41093.625</v>
      </c>
      <c r="E34" s="37">
        <v>15</v>
      </c>
      <c r="F34" s="33">
        <v>41093.625</v>
      </c>
      <c r="G34" s="66" t="s">
        <v>16</v>
      </c>
      <c r="H34" s="66">
        <v>1</v>
      </c>
      <c r="I34" s="35">
        <v>1.63</v>
      </c>
      <c r="J34" s="66">
        <v>108.6</v>
      </c>
      <c r="K34" s="66">
        <v>1</v>
      </c>
      <c r="L34" s="66">
        <v>2</v>
      </c>
      <c r="M34" s="66">
        <v>9.59</v>
      </c>
      <c r="N34" s="66">
        <v>10.42</v>
      </c>
      <c r="O34" s="66">
        <v>2</v>
      </c>
      <c r="P34" s="66" t="s">
        <v>38</v>
      </c>
    </row>
    <row r="35" spans="1:16" x14ac:dyDescent="0.25">
      <c r="A35" s="59">
        <v>41093</v>
      </c>
      <c r="B35" s="13">
        <v>0.7767708333333333</v>
      </c>
      <c r="C35" s="33">
        <v>41093.776770833334</v>
      </c>
      <c r="D35" s="33">
        <v>41093.75</v>
      </c>
      <c r="E35" s="37">
        <v>18</v>
      </c>
      <c r="F35" s="33">
        <v>41093.75</v>
      </c>
      <c r="G35" s="66" t="s">
        <v>16</v>
      </c>
      <c r="H35" s="66">
        <v>1</v>
      </c>
      <c r="I35" s="35">
        <v>6.93</v>
      </c>
      <c r="J35" s="66">
        <v>106.2</v>
      </c>
      <c r="K35" s="66">
        <v>1</v>
      </c>
      <c r="L35" s="66">
        <v>2</v>
      </c>
      <c r="M35" s="66">
        <v>9.59</v>
      </c>
      <c r="N35" s="66">
        <v>10.42</v>
      </c>
      <c r="O35" s="66">
        <v>2</v>
      </c>
      <c r="P35" s="66" t="s">
        <v>38</v>
      </c>
    </row>
    <row r="36" spans="1:16" x14ac:dyDescent="0.25">
      <c r="A36" s="59">
        <v>41093</v>
      </c>
      <c r="B36" s="13">
        <v>0.96114583333333325</v>
      </c>
      <c r="C36" s="33">
        <v>41093.961145833331</v>
      </c>
      <c r="D36" s="33">
        <v>41093.958333333336</v>
      </c>
      <c r="E36" s="37">
        <v>23</v>
      </c>
      <c r="F36" s="33">
        <v>41094</v>
      </c>
      <c r="G36" s="66" t="s">
        <v>16</v>
      </c>
      <c r="H36" s="66">
        <v>1</v>
      </c>
      <c r="I36" s="35">
        <v>1.76</v>
      </c>
      <c r="J36" s="66">
        <v>138.5</v>
      </c>
      <c r="K36" s="66">
        <v>1</v>
      </c>
      <c r="L36" s="66">
        <v>2</v>
      </c>
      <c r="M36" s="66">
        <v>9.59</v>
      </c>
      <c r="N36" s="66">
        <v>10.42</v>
      </c>
      <c r="O36" s="66">
        <v>2</v>
      </c>
      <c r="P36" s="66" t="s">
        <v>38</v>
      </c>
    </row>
    <row r="37" spans="1:16" x14ac:dyDescent="0.25">
      <c r="A37" s="59">
        <v>41094</v>
      </c>
      <c r="B37" s="13">
        <v>2.9641203703703701E-2</v>
      </c>
      <c r="C37" s="33">
        <v>41094.029641203706</v>
      </c>
      <c r="D37" s="33">
        <v>41094</v>
      </c>
      <c r="E37" s="37">
        <v>0</v>
      </c>
      <c r="F37" s="33">
        <v>41094</v>
      </c>
      <c r="G37" s="66" t="s">
        <v>16</v>
      </c>
      <c r="H37" s="66">
        <v>1</v>
      </c>
      <c r="I37" s="35">
        <v>5.41</v>
      </c>
      <c r="J37" s="66">
        <v>105.4</v>
      </c>
      <c r="K37" s="66">
        <v>1</v>
      </c>
      <c r="L37" s="66">
        <v>2</v>
      </c>
      <c r="M37" s="66">
        <v>9.59</v>
      </c>
      <c r="N37" s="66">
        <v>10.42</v>
      </c>
      <c r="O37" s="66">
        <v>2</v>
      </c>
      <c r="P37" s="66" t="s">
        <v>38</v>
      </c>
    </row>
    <row r="38" spans="1:16" x14ac:dyDescent="0.25">
      <c r="A38" s="59">
        <v>41094</v>
      </c>
      <c r="B38" s="13">
        <v>0.14747685185185186</v>
      </c>
      <c r="C38" s="33">
        <v>41094.147476851853</v>
      </c>
      <c r="D38" s="33">
        <v>41094.125</v>
      </c>
      <c r="E38" s="37">
        <v>3</v>
      </c>
      <c r="F38" s="33">
        <v>41094.125</v>
      </c>
      <c r="G38" s="66" t="s">
        <v>16</v>
      </c>
      <c r="H38" s="66">
        <v>1</v>
      </c>
      <c r="I38" s="35">
        <v>2.23</v>
      </c>
      <c r="J38" s="66">
        <v>112.2</v>
      </c>
      <c r="K38" s="66">
        <v>1</v>
      </c>
      <c r="L38" s="66">
        <v>2</v>
      </c>
      <c r="M38" s="66">
        <v>9.59</v>
      </c>
      <c r="N38" s="66">
        <v>10.42</v>
      </c>
      <c r="O38" s="66">
        <v>2</v>
      </c>
      <c r="P38" s="66" t="s">
        <v>38</v>
      </c>
    </row>
    <row r="39" spans="1:16" x14ac:dyDescent="0.25">
      <c r="A39" s="59">
        <v>41094</v>
      </c>
      <c r="B39" s="13">
        <v>0.21765046296296298</v>
      </c>
      <c r="C39" s="33">
        <v>41094.217650462961</v>
      </c>
      <c r="D39" s="33">
        <v>41094.208333333336</v>
      </c>
      <c r="E39" s="37">
        <v>5</v>
      </c>
      <c r="F39" s="33">
        <v>41094.25</v>
      </c>
      <c r="G39" s="66" t="s">
        <v>16</v>
      </c>
      <c r="H39" s="66">
        <v>1</v>
      </c>
      <c r="I39" s="35">
        <v>1.86</v>
      </c>
      <c r="J39" s="66">
        <v>114.5</v>
      </c>
      <c r="K39" s="66">
        <v>1</v>
      </c>
      <c r="L39" s="66">
        <v>2</v>
      </c>
      <c r="M39" s="66">
        <v>9.59</v>
      </c>
      <c r="N39" s="66">
        <v>10.42</v>
      </c>
      <c r="O39" s="66">
        <v>2</v>
      </c>
      <c r="P39" s="66" t="s">
        <v>38</v>
      </c>
    </row>
    <row r="40" spans="1:16" x14ac:dyDescent="0.25">
      <c r="A40" s="59">
        <v>41094</v>
      </c>
      <c r="B40" s="13">
        <v>0.75010416666666668</v>
      </c>
      <c r="C40" s="33">
        <v>41094.750104166669</v>
      </c>
      <c r="D40" s="33">
        <v>41094.75</v>
      </c>
      <c r="E40" s="37">
        <v>18</v>
      </c>
      <c r="F40" s="33">
        <v>41094.75</v>
      </c>
      <c r="G40" s="66" t="s">
        <v>16</v>
      </c>
      <c r="H40" s="66">
        <v>1</v>
      </c>
      <c r="I40" s="35">
        <v>7.72</v>
      </c>
      <c r="J40" s="66">
        <v>127.8</v>
      </c>
      <c r="K40" s="66">
        <v>1</v>
      </c>
      <c r="L40" s="66">
        <v>2</v>
      </c>
      <c r="M40" s="66">
        <v>9.59</v>
      </c>
      <c r="N40" s="66">
        <v>10.42</v>
      </c>
      <c r="O40" s="66">
        <v>2</v>
      </c>
      <c r="P40" s="66" t="s">
        <v>38</v>
      </c>
    </row>
    <row r="41" spans="1:16" x14ac:dyDescent="0.25">
      <c r="A41" s="59">
        <v>41094</v>
      </c>
      <c r="B41" s="13">
        <v>0.83718750000000008</v>
      </c>
      <c r="C41" s="33">
        <v>41094.837187500001</v>
      </c>
      <c r="D41" s="33">
        <v>41094.833333333336</v>
      </c>
      <c r="E41" s="37">
        <v>20</v>
      </c>
      <c r="F41" s="33">
        <v>41094.875</v>
      </c>
      <c r="G41" s="66" t="s">
        <v>16</v>
      </c>
      <c r="H41" s="66">
        <v>1</v>
      </c>
      <c r="I41" s="35">
        <v>3.01</v>
      </c>
      <c r="J41" s="66">
        <v>88.9</v>
      </c>
      <c r="K41" s="66">
        <v>1</v>
      </c>
      <c r="L41" s="66">
        <v>2</v>
      </c>
      <c r="M41" s="66">
        <v>9.59</v>
      </c>
      <c r="N41" s="66">
        <v>10.42</v>
      </c>
      <c r="O41" s="66">
        <v>2</v>
      </c>
      <c r="P41" s="66" t="s">
        <v>38</v>
      </c>
    </row>
    <row r="42" spans="1:16" x14ac:dyDescent="0.25">
      <c r="A42" s="14">
        <v>41094</v>
      </c>
      <c r="B42" s="13">
        <v>0.86494212962962969</v>
      </c>
      <c r="C42" s="33">
        <v>41094.864942129629</v>
      </c>
      <c r="D42" s="33">
        <v>41094.833333333336</v>
      </c>
      <c r="E42" s="37">
        <v>20</v>
      </c>
      <c r="F42" s="33">
        <v>41094.875</v>
      </c>
      <c r="G42" s="66" t="s">
        <v>16</v>
      </c>
      <c r="H42" s="66">
        <v>1</v>
      </c>
      <c r="I42" s="66">
        <v>13.66</v>
      </c>
      <c r="J42" s="66">
        <v>125</v>
      </c>
      <c r="K42" s="66">
        <v>2</v>
      </c>
      <c r="L42" s="66">
        <v>2</v>
      </c>
      <c r="M42" s="66">
        <v>9.59</v>
      </c>
      <c r="N42" s="66">
        <v>10.42</v>
      </c>
      <c r="O42" s="66">
        <v>2</v>
      </c>
      <c r="P42" s="66" t="s">
        <v>38</v>
      </c>
    </row>
    <row r="43" spans="1:16" x14ac:dyDescent="0.25">
      <c r="A43" s="14">
        <v>41094</v>
      </c>
      <c r="B43" s="13">
        <v>0.88859953703703709</v>
      </c>
      <c r="C43" s="33">
        <v>41094.888599537036</v>
      </c>
      <c r="D43" s="33">
        <v>41094.875</v>
      </c>
      <c r="E43" s="37">
        <v>21</v>
      </c>
      <c r="F43" s="33">
        <v>41094.875</v>
      </c>
      <c r="G43" s="66" t="s">
        <v>16</v>
      </c>
      <c r="H43" s="66">
        <v>1</v>
      </c>
      <c r="I43" s="35">
        <v>13.72</v>
      </c>
      <c r="J43" s="66">
        <v>77.3</v>
      </c>
      <c r="K43" s="66">
        <v>2</v>
      </c>
      <c r="L43" s="66">
        <v>2</v>
      </c>
      <c r="M43" s="66">
        <v>9.59</v>
      </c>
      <c r="N43" s="66">
        <v>10.42</v>
      </c>
      <c r="O43" s="66">
        <v>2</v>
      </c>
      <c r="P43" s="66" t="s">
        <v>38</v>
      </c>
    </row>
    <row r="44" spans="1:16" x14ac:dyDescent="0.25">
      <c r="A44" s="59">
        <v>41094</v>
      </c>
      <c r="B44" s="13">
        <v>0.9385648148148148</v>
      </c>
      <c r="C44" s="33">
        <v>41094.938564814816</v>
      </c>
      <c r="D44" s="33">
        <v>41094.916666666664</v>
      </c>
      <c r="E44" s="37">
        <v>22</v>
      </c>
      <c r="F44" s="33">
        <v>41095</v>
      </c>
      <c r="G44" s="66" t="s">
        <v>16</v>
      </c>
      <c r="H44" s="66">
        <v>1</v>
      </c>
      <c r="I44" s="35">
        <v>2.5299999999999998</v>
      </c>
      <c r="J44" s="66">
        <v>121.2</v>
      </c>
      <c r="K44" s="66">
        <v>1</v>
      </c>
      <c r="L44" s="66">
        <v>2</v>
      </c>
      <c r="M44" s="66">
        <v>9.59</v>
      </c>
      <c r="N44" s="66">
        <v>10.42</v>
      </c>
      <c r="O44" s="66">
        <v>2</v>
      </c>
      <c r="P44" s="66" t="s">
        <v>38</v>
      </c>
    </row>
    <row r="45" spans="1:16" x14ac:dyDescent="0.25">
      <c r="A45" s="59">
        <v>41095</v>
      </c>
      <c r="B45" s="13">
        <v>3.1215277777777783E-2</v>
      </c>
      <c r="C45" s="33">
        <v>41095.031215277777</v>
      </c>
      <c r="D45" s="33">
        <v>41095</v>
      </c>
      <c r="E45" s="37">
        <v>0</v>
      </c>
      <c r="F45" s="33">
        <v>41095</v>
      </c>
      <c r="G45" s="66" t="s">
        <v>16</v>
      </c>
      <c r="H45" s="66">
        <v>1</v>
      </c>
      <c r="I45" s="66">
        <v>1.95</v>
      </c>
      <c r="J45" s="66">
        <v>110.9</v>
      </c>
      <c r="K45" s="66">
        <v>1</v>
      </c>
      <c r="L45" s="66">
        <v>2</v>
      </c>
      <c r="M45" s="66">
        <v>9.59</v>
      </c>
      <c r="N45" s="66">
        <v>10.42</v>
      </c>
      <c r="O45" s="66">
        <v>2</v>
      </c>
      <c r="P45" s="66" t="s">
        <v>38</v>
      </c>
    </row>
    <row r="46" spans="1:16" x14ac:dyDescent="0.25">
      <c r="A46" s="59">
        <v>41095</v>
      </c>
      <c r="B46" s="13">
        <v>7.0115740740740742E-2</v>
      </c>
      <c r="C46" s="33">
        <v>41095.070115740738</v>
      </c>
      <c r="D46" s="33">
        <v>41095.041666666664</v>
      </c>
      <c r="E46" s="37">
        <v>1</v>
      </c>
      <c r="F46" s="33">
        <v>41095.125</v>
      </c>
      <c r="G46" s="66" t="s">
        <v>16</v>
      </c>
      <c r="H46" s="66">
        <v>1</v>
      </c>
      <c r="I46" s="66">
        <v>2.2400000000000002</v>
      </c>
      <c r="J46" s="66">
        <v>101.2</v>
      </c>
      <c r="K46" s="66">
        <v>1</v>
      </c>
      <c r="L46" s="66">
        <v>2</v>
      </c>
      <c r="M46" s="66">
        <v>9.59</v>
      </c>
      <c r="N46" s="66">
        <v>10.42</v>
      </c>
      <c r="O46" s="66">
        <v>2</v>
      </c>
      <c r="P46" s="66" t="s">
        <v>38</v>
      </c>
    </row>
    <row r="47" spans="1:16" x14ac:dyDescent="0.25">
      <c r="A47" s="59">
        <v>41095</v>
      </c>
      <c r="B47" s="13">
        <v>0.11180555555555556</v>
      </c>
      <c r="C47" s="33">
        <v>41095.111805555556</v>
      </c>
      <c r="D47" s="33">
        <v>41095.083333333336</v>
      </c>
      <c r="E47" s="37">
        <v>2</v>
      </c>
      <c r="F47" s="33">
        <v>41095.125</v>
      </c>
      <c r="G47" s="66" t="s">
        <v>16</v>
      </c>
      <c r="H47" s="66">
        <v>1</v>
      </c>
      <c r="I47" s="66">
        <v>1.63</v>
      </c>
      <c r="J47" s="66">
        <v>119.5</v>
      </c>
      <c r="K47" s="66">
        <v>1</v>
      </c>
      <c r="L47" s="66">
        <v>2</v>
      </c>
      <c r="M47" s="66">
        <v>9.59</v>
      </c>
      <c r="N47" s="66">
        <v>10.42</v>
      </c>
      <c r="O47" s="66">
        <v>2</v>
      </c>
      <c r="P47" s="66" t="s">
        <v>38</v>
      </c>
    </row>
    <row r="48" spans="1:16" x14ac:dyDescent="0.25">
      <c r="A48" s="14">
        <v>41095</v>
      </c>
      <c r="B48" s="13">
        <v>0.15641203703703704</v>
      </c>
      <c r="C48" s="33">
        <v>41095.156412037039</v>
      </c>
      <c r="D48" s="33">
        <v>41095.125</v>
      </c>
      <c r="E48" s="37">
        <v>3</v>
      </c>
      <c r="F48" s="33">
        <v>41095.125</v>
      </c>
      <c r="G48" s="66" t="s">
        <v>16</v>
      </c>
      <c r="H48" s="66">
        <v>1</v>
      </c>
      <c r="I48" s="66">
        <v>13.54</v>
      </c>
      <c r="J48" s="66">
        <v>96.1</v>
      </c>
      <c r="K48" s="66">
        <v>2</v>
      </c>
      <c r="L48" s="66">
        <v>2</v>
      </c>
      <c r="M48" s="66">
        <v>9.59</v>
      </c>
      <c r="N48" s="66">
        <v>10.42</v>
      </c>
      <c r="O48" s="66">
        <v>2</v>
      </c>
      <c r="P48" s="66" t="s">
        <v>38</v>
      </c>
    </row>
    <row r="49" spans="1:16" x14ac:dyDescent="0.25">
      <c r="A49" s="59">
        <v>41095</v>
      </c>
      <c r="B49" s="13">
        <v>0.27642361111111108</v>
      </c>
      <c r="C49" s="33">
        <v>41095.276423611111</v>
      </c>
      <c r="D49" s="33">
        <v>41095.25</v>
      </c>
      <c r="E49" s="37">
        <v>6</v>
      </c>
      <c r="F49" s="33">
        <v>41095.25</v>
      </c>
      <c r="G49" s="66" t="s">
        <v>16</v>
      </c>
      <c r="H49" s="66">
        <v>1</v>
      </c>
      <c r="I49" s="66">
        <v>5.81</v>
      </c>
      <c r="J49" s="66">
        <v>106.3</v>
      </c>
      <c r="K49" s="66">
        <v>1</v>
      </c>
      <c r="L49" s="66">
        <v>2</v>
      </c>
      <c r="M49" s="66">
        <v>9.59</v>
      </c>
      <c r="N49" s="66">
        <v>10.42</v>
      </c>
      <c r="O49" s="66">
        <v>2</v>
      </c>
      <c r="P49" s="66" t="s">
        <v>38</v>
      </c>
    </row>
    <row r="50" spans="1:16" x14ac:dyDescent="0.25">
      <c r="A50" s="59">
        <v>41095</v>
      </c>
      <c r="B50" s="13">
        <v>0.63203703703703706</v>
      </c>
      <c r="C50" s="33">
        <v>41095.632037037038</v>
      </c>
      <c r="D50" s="33">
        <v>41095.625</v>
      </c>
      <c r="E50" s="37">
        <v>15</v>
      </c>
      <c r="F50" s="33">
        <v>41095.625</v>
      </c>
      <c r="G50" s="66" t="s">
        <v>16</v>
      </c>
      <c r="H50" s="66">
        <v>1</v>
      </c>
      <c r="I50" s="66">
        <v>2.74</v>
      </c>
      <c r="J50" s="66">
        <v>64.8</v>
      </c>
      <c r="K50" s="66">
        <v>1</v>
      </c>
      <c r="L50" s="66">
        <v>2</v>
      </c>
      <c r="M50" s="66">
        <v>9.59</v>
      </c>
      <c r="N50" s="66">
        <v>10.42</v>
      </c>
      <c r="O50" s="66">
        <v>2</v>
      </c>
      <c r="P50" s="66" t="s">
        <v>38</v>
      </c>
    </row>
    <row r="51" spans="1:16" x14ac:dyDescent="0.25">
      <c r="A51" s="59">
        <v>41095</v>
      </c>
      <c r="B51" s="13">
        <v>0.79347222222222225</v>
      </c>
      <c r="C51" s="33">
        <v>41095.79347222222</v>
      </c>
      <c r="D51" s="33">
        <v>41095.791666666664</v>
      </c>
      <c r="E51" s="37">
        <v>19</v>
      </c>
      <c r="F51" s="33">
        <v>41095.75</v>
      </c>
      <c r="G51" s="66" t="s">
        <v>16</v>
      </c>
      <c r="H51" s="66">
        <v>1</v>
      </c>
      <c r="I51" s="66">
        <v>2.06</v>
      </c>
      <c r="J51" s="66">
        <v>89.8</v>
      </c>
      <c r="K51" s="66">
        <v>1</v>
      </c>
      <c r="L51" s="66">
        <v>2</v>
      </c>
      <c r="M51" s="66">
        <v>9.59</v>
      </c>
      <c r="N51" s="66">
        <v>10.42</v>
      </c>
      <c r="O51" s="66">
        <v>2</v>
      </c>
      <c r="P51" s="66" t="s">
        <v>38</v>
      </c>
    </row>
    <row r="52" spans="1:16" x14ac:dyDescent="0.25">
      <c r="A52" s="59">
        <v>41095</v>
      </c>
      <c r="B52" s="13">
        <v>0.79718750000000005</v>
      </c>
      <c r="C52" s="33">
        <v>41095.7971875</v>
      </c>
      <c r="D52" s="33">
        <v>41095.791666666664</v>
      </c>
      <c r="E52" s="37">
        <v>19</v>
      </c>
      <c r="F52" s="33">
        <v>41095.75</v>
      </c>
      <c r="G52" s="66" t="s">
        <v>16</v>
      </c>
      <c r="H52" s="66">
        <v>1</v>
      </c>
      <c r="I52" s="66">
        <v>2.14</v>
      </c>
      <c r="J52" s="66">
        <v>80.3</v>
      </c>
      <c r="K52" s="66">
        <v>1</v>
      </c>
      <c r="L52" s="66">
        <v>2</v>
      </c>
      <c r="M52" s="66">
        <v>9.59</v>
      </c>
      <c r="N52" s="66">
        <v>10.42</v>
      </c>
      <c r="O52" s="66">
        <v>2</v>
      </c>
      <c r="P52" s="66" t="s">
        <v>38</v>
      </c>
    </row>
    <row r="53" spans="1:16" x14ac:dyDescent="0.25">
      <c r="A53" s="14">
        <v>41095</v>
      </c>
      <c r="B53" s="13">
        <v>0.93064814814814811</v>
      </c>
      <c r="C53" s="33">
        <v>41095.930648148147</v>
      </c>
      <c r="D53" s="33">
        <v>41095.916666666664</v>
      </c>
      <c r="E53" s="37">
        <v>22</v>
      </c>
      <c r="F53" s="33">
        <v>41095.875</v>
      </c>
      <c r="G53" s="66" t="s">
        <v>16</v>
      </c>
      <c r="H53" s="66">
        <v>1</v>
      </c>
      <c r="I53" s="66">
        <v>16.22</v>
      </c>
      <c r="J53" s="66">
        <v>93.6</v>
      </c>
      <c r="K53" s="66">
        <v>2</v>
      </c>
      <c r="L53" s="66">
        <v>2</v>
      </c>
      <c r="M53" s="66">
        <v>9.59</v>
      </c>
      <c r="N53" s="66">
        <v>10.42</v>
      </c>
      <c r="O53" s="66">
        <v>2</v>
      </c>
      <c r="P53" s="66" t="s">
        <v>38</v>
      </c>
    </row>
    <row r="54" spans="1:16" x14ac:dyDescent="0.25">
      <c r="A54" s="14">
        <v>41095</v>
      </c>
      <c r="B54" s="13">
        <v>0.94879629629629625</v>
      </c>
      <c r="C54" s="33">
        <v>41095.948796296296</v>
      </c>
      <c r="D54" s="33">
        <v>41095.916666666664</v>
      </c>
      <c r="E54" s="37">
        <v>22</v>
      </c>
      <c r="F54" s="33">
        <v>41096</v>
      </c>
      <c r="G54" s="66" t="s">
        <v>16</v>
      </c>
      <c r="H54" s="66">
        <v>1</v>
      </c>
      <c r="I54" s="66">
        <v>10.31</v>
      </c>
      <c r="J54" s="66">
        <v>89.1</v>
      </c>
      <c r="K54" s="66">
        <v>2</v>
      </c>
      <c r="L54" s="66">
        <v>2</v>
      </c>
      <c r="M54" s="66">
        <v>9.59</v>
      </c>
      <c r="N54" s="66">
        <v>10.42</v>
      </c>
      <c r="O54" s="66">
        <v>1</v>
      </c>
      <c r="P54" s="66" t="s">
        <v>38</v>
      </c>
    </row>
    <row r="55" spans="1:16" x14ac:dyDescent="0.25">
      <c r="A55" s="59">
        <v>41096</v>
      </c>
      <c r="B55" s="13">
        <v>2.2962962962962966E-2</v>
      </c>
      <c r="C55" s="33">
        <v>41096.022962962961</v>
      </c>
      <c r="D55" s="33">
        <v>41096</v>
      </c>
      <c r="E55" s="37">
        <v>0</v>
      </c>
      <c r="F55" s="33">
        <v>41096</v>
      </c>
      <c r="G55" s="66" t="s">
        <v>16</v>
      </c>
      <c r="H55" s="66">
        <v>1</v>
      </c>
      <c r="I55" s="66">
        <v>4.92</v>
      </c>
      <c r="J55" s="66">
        <v>105.2</v>
      </c>
      <c r="K55" s="66">
        <v>1</v>
      </c>
      <c r="L55" s="66">
        <v>2</v>
      </c>
      <c r="M55" s="66">
        <v>9.59</v>
      </c>
      <c r="N55" s="66">
        <v>10.42</v>
      </c>
      <c r="O55" s="66">
        <v>2</v>
      </c>
      <c r="P55" s="66" t="s">
        <v>38</v>
      </c>
    </row>
    <row r="56" spans="1:16" x14ac:dyDescent="0.25">
      <c r="A56" s="59">
        <v>41096</v>
      </c>
      <c r="B56" s="13">
        <v>7.0856481481481479E-2</v>
      </c>
      <c r="C56" s="33">
        <v>41096.070856481485</v>
      </c>
      <c r="D56" s="33">
        <v>41096.041666666664</v>
      </c>
      <c r="E56" s="37">
        <v>1</v>
      </c>
      <c r="F56" s="33">
        <v>41096.125</v>
      </c>
      <c r="G56" s="66" t="s">
        <v>16</v>
      </c>
      <c r="H56" s="66">
        <v>1</v>
      </c>
      <c r="I56" s="66">
        <v>2.0499999999999998</v>
      </c>
      <c r="J56" s="66">
        <v>132.69999999999999</v>
      </c>
      <c r="K56" s="66">
        <v>1</v>
      </c>
      <c r="L56" s="66">
        <v>2</v>
      </c>
      <c r="M56" s="66">
        <v>9.59</v>
      </c>
      <c r="N56" s="66">
        <v>10.42</v>
      </c>
      <c r="O56" s="66">
        <v>2</v>
      </c>
      <c r="P56" s="66" t="s">
        <v>38</v>
      </c>
    </row>
    <row r="57" spans="1:16" x14ac:dyDescent="0.25">
      <c r="A57" s="59">
        <v>41096</v>
      </c>
      <c r="B57" s="13">
        <v>0.23677083333333335</v>
      </c>
      <c r="C57" s="33">
        <v>41096.236770833333</v>
      </c>
      <c r="D57" s="33">
        <v>41096.208333333336</v>
      </c>
      <c r="E57" s="37">
        <v>5</v>
      </c>
      <c r="F57" s="33">
        <v>41096.25</v>
      </c>
      <c r="G57" s="66" t="s">
        <v>16</v>
      </c>
      <c r="H57" s="66">
        <v>1</v>
      </c>
      <c r="I57" s="66">
        <v>3.36</v>
      </c>
      <c r="J57" s="66">
        <v>108.7</v>
      </c>
      <c r="K57" s="66">
        <v>1</v>
      </c>
      <c r="L57" s="66">
        <v>2</v>
      </c>
      <c r="M57" s="66">
        <v>9.59</v>
      </c>
      <c r="N57" s="66">
        <v>10.42</v>
      </c>
      <c r="O57" s="66">
        <v>2</v>
      </c>
      <c r="P57" s="66" t="s">
        <v>38</v>
      </c>
    </row>
    <row r="58" spans="1:16" x14ac:dyDescent="0.25">
      <c r="A58" s="59">
        <v>41096</v>
      </c>
      <c r="B58" s="13">
        <v>0.58493055555555562</v>
      </c>
      <c r="C58" s="33">
        <v>41096.584930555553</v>
      </c>
      <c r="D58" s="33">
        <v>41096.583333333336</v>
      </c>
      <c r="E58" s="37">
        <v>14</v>
      </c>
      <c r="F58" s="33">
        <v>41096.625</v>
      </c>
      <c r="G58" s="66" t="s">
        <v>16</v>
      </c>
      <c r="H58" s="66">
        <v>1</v>
      </c>
      <c r="I58" s="66">
        <v>4.6399999999999997</v>
      </c>
      <c r="J58" s="66">
        <v>92.8</v>
      </c>
      <c r="K58" s="66">
        <v>1</v>
      </c>
      <c r="L58" s="66">
        <v>2</v>
      </c>
      <c r="M58" s="66">
        <v>9.59</v>
      </c>
      <c r="N58" s="66">
        <v>10.42</v>
      </c>
      <c r="O58" s="66">
        <v>2</v>
      </c>
      <c r="P58" s="66" t="s">
        <v>38</v>
      </c>
    </row>
    <row r="59" spans="1:16" x14ac:dyDescent="0.25">
      <c r="A59" s="59">
        <v>41096</v>
      </c>
      <c r="B59" s="13">
        <v>0.73318287037037033</v>
      </c>
      <c r="C59" s="33">
        <v>41096.733182870368</v>
      </c>
      <c r="D59" s="33">
        <v>41096.708333333336</v>
      </c>
      <c r="E59" s="37">
        <v>17</v>
      </c>
      <c r="F59" s="33">
        <v>41096.75</v>
      </c>
      <c r="G59" s="66" t="s">
        <v>16</v>
      </c>
      <c r="H59" s="66">
        <v>1</v>
      </c>
      <c r="I59" s="66">
        <v>2.63</v>
      </c>
      <c r="J59" s="66">
        <v>69</v>
      </c>
      <c r="K59" s="66">
        <v>1</v>
      </c>
      <c r="L59" s="66">
        <v>2</v>
      </c>
      <c r="M59" s="66">
        <v>9.59</v>
      </c>
      <c r="N59" s="66">
        <v>10.42</v>
      </c>
      <c r="O59" s="66">
        <v>2</v>
      </c>
      <c r="P59" s="66" t="s">
        <v>38</v>
      </c>
    </row>
    <row r="60" spans="1:16" x14ac:dyDescent="0.25">
      <c r="A60" s="59">
        <v>41096</v>
      </c>
      <c r="B60" s="13">
        <v>0.94464120370370364</v>
      </c>
      <c r="C60" s="33">
        <v>41096.944641203707</v>
      </c>
      <c r="D60" s="33">
        <v>41096.916666666664</v>
      </c>
      <c r="E60" s="37">
        <v>22</v>
      </c>
      <c r="F60" s="33">
        <v>41097</v>
      </c>
      <c r="G60" s="66" t="s">
        <v>16</v>
      </c>
      <c r="H60" s="66">
        <v>1</v>
      </c>
      <c r="I60" s="66">
        <v>2.41</v>
      </c>
      <c r="J60" s="66">
        <v>82.2</v>
      </c>
      <c r="K60" s="66">
        <v>1</v>
      </c>
      <c r="L60" s="66">
        <v>2</v>
      </c>
      <c r="M60" s="66">
        <v>9.59</v>
      </c>
      <c r="N60" s="66">
        <v>10.42</v>
      </c>
      <c r="O60" s="66">
        <v>2</v>
      </c>
      <c r="P60" s="66" t="s">
        <v>38</v>
      </c>
    </row>
    <row r="61" spans="1:16" x14ac:dyDescent="0.25">
      <c r="A61" s="59">
        <v>41097</v>
      </c>
      <c r="B61" s="13">
        <v>9.0995370370370365E-2</v>
      </c>
      <c r="C61" s="33">
        <v>41097.090995370374</v>
      </c>
      <c r="D61" s="33">
        <v>41097.083333333336</v>
      </c>
      <c r="E61" s="37">
        <v>2</v>
      </c>
      <c r="F61" s="33">
        <v>41097.125</v>
      </c>
      <c r="G61" s="66" t="s">
        <v>16</v>
      </c>
      <c r="H61" s="66">
        <v>1</v>
      </c>
      <c r="I61" s="66">
        <v>2.77</v>
      </c>
      <c r="J61" s="66">
        <v>98</v>
      </c>
      <c r="K61" s="66">
        <v>1</v>
      </c>
      <c r="L61" s="66">
        <v>2</v>
      </c>
      <c r="M61" s="66">
        <v>9.59</v>
      </c>
      <c r="N61" s="66">
        <v>10.42</v>
      </c>
      <c r="O61" s="66">
        <v>2</v>
      </c>
      <c r="P61" s="66" t="s">
        <v>38</v>
      </c>
    </row>
    <row r="62" spans="1:16" x14ac:dyDescent="0.25">
      <c r="A62" s="59">
        <v>41097</v>
      </c>
      <c r="B62" s="13">
        <v>0.23511574074074074</v>
      </c>
      <c r="C62" s="33">
        <v>41097.235115740739</v>
      </c>
      <c r="D62" s="33">
        <v>41097.208333333336</v>
      </c>
      <c r="E62" s="37">
        <v>5</v>
      </c>
      <c r="F62" s="33">
        <v>41097.25</v>
      </c>
      <c r="G62" s="66" t="s">
        <v>16</v>
      </c>
      <c r="H62" s="66">
        <v>1</v>
      </c>
      <c r="I62" s="66">
        <v>3.83</v>
      </c>
      <c r="J62" s="66">
        <v>65</v>
      </c>
      <c r="K62" s="66">
        <v>1</v>
      </c>
      <c r="L62" s="66">
        <v>2</v>
      </c>
      <c r="M62" s="66">
        <v>9.59</v>
      </c>
      <c r="N62" s="66">
        <v>10.42</v>
      </c>
      <c r="O62" s="66">
        <v>2</v>
      </c>
      <c r="P62" s="66" t="s">
        <v>38</v>
      </c>
    </row>
    <row r="63" spans="1:16" x14ac:dyDescent="0.25">
      <c r="A63" s="59">
        <v>41097</v>
      </c>
      <c r="B63" s="13">
        <v>0.50699074074074069</v>
      </c>
      <c r="C63" s="33">
        <v>41097.506990740738</v>
      </c>
      <c r="D63" s="33">
        <v>41097.5</v>
      </c>
      <c r="E63" s="37">
        <v>12</v>
      </c>
      <c r="F63" s="33">
        <v>41097.5</v>
      </c>
      <c r="G63" s="66" t="s">
        <v>16</v>
      </c>
      <c r="H63" s="66">
        <v>1</v>
      </c>
      <c r="I63" s="66">
        <v>2.4500000000000002</v>
      </c>
      <c r="J63" s="66">
        <v>112.1</v>
      </c>
      <c r="K63" s="66">
        <v>1</v>
      </c>
      <c r="L63" s="66">
        <v>2</v>
      </c>
      <c r="M63" s="66">
        <v>9.59</v>
      </c>
      <c r="N63" s="66">
        <v>10.42</v>
      </c>
      <c r="O63" s="66">
        <v>2</v>
      </c>
      <c r="P63" s="66" t="s">
        <v>38</v>
      </c>
    </row>
    <row r="64" spans="1:16" x14ac:dyDescent="0.25">
      <c r="A64" s="59">
        <v>41097</v>
      </c>
      <c r="B64" s="13">
        <v>0.77853009259259265</v>
      </c>
      <c r="C64" s="33">
        <v>41097.77853009259</v>
      </c>
      <c r="D64" s="33">
        <v>41097.75</v>
      </c>
      <c r="E64" s="37">
        <v>18</v>
      </c>
      <c r="F64" s="33">
        <v>41097.75</v>
      </c>
      <c r="G64" s="66" t="s">
        <v>16</v>
      </c>
      <c r="H64" s="66">
        <v>1</v>
      </c>
      <c r="I64" s="66">
        <v>2.82</v>
      </c>
      <c r="J64" s="66">
        <v>91.4</v>
      </c>
      <c r="K64" s="66">
        <v>1</v>
      </c>
      <c r="L64" s="66">
        <v>2</v>
      </c>
      <c r="M64" s="66">
        <v>9.59</v>
      </c>
      <c r="N64" s="66">
        <v>10.42</v>
      </c>
      <c r="O64" s="66">
        <v>2</v>
      </c>
      <c r="P64" s="66" t="s">
        <v>38</v>
      </c>
    </row>
    <row r="65" spans="1:16" x14ac:dyDescent="0.25">
      <c r="A65" s="59">
        <v>41097</v>
      </c>
      <c r="B65" s="13">
        <v>0.79268518518518516</v>
      </c>
      <c r="C65" s="33">
        <v>41097.792685185188</v>
      </c>
      <c r="D65" s="33">
        <v>41097.791666666664</v>
      </c>
      <c r="E65" s="37">
        <v>19</v>
      </c>
      <c r="F65" s="33">
        <v>41097.75</v>
      </c>
      <c r="G65" s="66" t="s">
        <v>16</v>
      </c>
      <c r="H65" s="66">
        <v>1</v>
      </c>
      <c r="I65" s="66">
        <v>3.2</v>
      </c>
      <c r="J65" s="66">
        <v>81.400000000000006</v>
      </c>
      <c r="K65" s="66">
        <v>1</v>
      </c>
      <c r="L65" s="66">
        <v>2</v>
      </c>
      <c r="M65" s="66">
        <v>9.59</v>
      </c>
      <c r="N65" s="66">
        <v>10.42</v>
      </c>
      <c r="O65" s="66">
        <v>2</v>
      </c>
      <c r="P65" s="66" t="s">
        <v>38</v>
      </c>
    </row>
    <row r="66" spans="1:16" x14ac:dyDescent="0.25">
      <c r="A66" s="59">
        <v>41097</v>
      </c>
      <c r="B66" s="13">
        <v>0.98594907407407406</v>
      </c>
      <c r="C66" s="33">
        <v>41097.985949074071</v>
      </c>
      <c r="D66" s="33">
        <v>41097.958333333336</v>
      </c>
      <c r="E66" s="37">
        <v>23</v>
      </c>
      <c r="F66" s="33">
        <v>41098</v>
      </c>
      <c r="G66" s="66" t="s">
        <v>16</v>
      </c>
      <c r="H66" s="66">
        <v>1</v>
      </c>
      <c r="I66" s="66">
        <v>3.01</v>
      </c>
      <c r="J66" s="66">
        <v>120.6</v>
      </c>
      <c r="K66" s="66">
        <v>1</v>
      </c>
      <c r="L66" s="66">
        <v>2</v>
      </c>
      <c r="M66" s="66">
        <v>9.59</v>
      </c>
      <c r="N66" s="66">
        <v>10.42</v>
      </c>
      <c r="O66" s="66">
        <v>2</v>
      </c>
      <c r="P66" s="66" t="s">
        <v>38</v>
      </c>
    </row>
    <row r="67" spans="1:16" x14ac:dyDescent="0.25">
      <c r="A67" s="59">
        <v>41098</v>
      </c>
      <c r="B67" s="13">
        <v>2.1319444444444443E-2</v>
      </c>
      <c r="C67" s="33">
        <v>41098.021319444444</v>
      </c>
      <c r="D67" s="33">
        <v>41098</v>
      </c>
      <c r="E67" s="37">
        <v>0</v>
      </c>
      <c r="F67" s="33">
        <v>41098</v>
      </c>
      <c r="G67" s="66" t="s">
        <v>16</v>
      </c>
      <c r="H67" s="66">
        <v>1</v>
      </c>
      <c r="I67" s="66">
        <v>2.71</v>
      </c>
      <c r="J67" s="66">
        <v>103.4</v>
      </c>
      <c r="K67" s="66">
        <v>1</v>
      </c>
      <c r="L67" s="66">
        <v>2</v>
      </c>
      <c r="M67" s="66">
        <v>9.59</v>
      </c>
      <c r="N67" s="66">
        <v>10.42</v>
      </c>
      <c r="O67" s="66">
        <v>2</v>
      </c>
      <c r="P67" s="66" t="s">
        <v>38</v>
      </c>
    </row>
    <row r="68" spans="1:16" x14ac:dyDescent="0.25">
      <c r="A68" s="59">
        <v>41098</v>
      </c>
      <c r="B68" s="13">
        <v>0.54197916666666668</v>
      </c>
      <c r="C68" s="33">
        <v>41098.541979166665</v>
      </c>
      <c r="D68" s="33">
        <v>41098.541666666664</v>
      </c>
      <c r="E68" s="37">
        <v>13</v>
      </c>
      <c r="F68" s="33">
        <v>41098.5</v>
      </c>
      <c r="G68" s="66" t="s">
        <v>16</v>
      </c>
      <c r="H68" s="66">
        <v>1</v>
      </c>
      <c r="I68" s="66">
        <v>2.72</v>
      </c>
      <c r="J68" s="66">
        <v>90.2</v>
      </c>
      <c r="K68" s="66">
        <v>1</v>
      </c>
      <c r="L68" s="66">
        <v>2</v>
      </c>
      <c r="M68" s="66">
        <v>9.59</v>
      </c>
      <c r="N68" s="66">
        <v>10.42</v>
      </c>
      <c r="O68" s="66">
        <v>2</v>
      </c>
      <c r="P68" s="66" t="s">
        <v>38</v>
      </c>
    </row>
    <row r="69" spans="1:16" x14ac:dyDescent="0.25">
      <c r="A69" s="14">
        <v>41098</v>
      </c>
      <c r="B69" s="13">
        <v>0.638738425925926</v>
      </c>
      <c r="C69" s="33">
        <v>41098.638738425929</v>
      </c>
      <c r="D69" s="33">
        <v>41098.625</v>
      </c>
      <c r="E69" s="37">
        <v>15</v>
      </c>
      <c r="F69" s="33">
        <v>41098.625</v>
      </c>
      <c r="G69" s="66" t="s">
        <v>16</v>
      </c>
      <c r="H69" s="66">
        <v>1</v>
      </c>
      <c r="I69" s="66">
        <v>17.579999999999998</v>
      </c>
      <c r="J69" s="66">
        <v>103</v>
      </c>
      <c r="K69" s="66">
        <v>2</v>
      </c>
      <c r="L69" s="66">
        <v>2</v>
      </c>
      <c r="M69" s="66">
        <v>9.59</v>
      </c>
      <c r="N69" s="66">
        <v>10.42</v>
      </c>
      <c r="O69" s="66">
        <v>2</v>
      </c>
      <c r="P69" s="66" t="s">
        <v>38</v>
      </c>
    </row>
    <row r="70" spans="1:16" x14ac:dyDescent="0.25">
      <c r="A70" s="59">
        <v>41098</v>
      </c>
      <c r="B70" s="13">
        <v>0.73857638888888888</v>
      </c>
      <c r="C70" s="33">
        <v>41098.738576388889</v>
      </c>
      <c r="D70" s="33">
        <v>41098.708333333336</v>
      </c>
      <c r="E70" s="37">
        <v>17</v>
      </c>
      <c r="F70" s="33">
        <v>41098.75</v>
      </c>
      <c r="G70" s="66" t="s">
        <v>16</v>
      </c>
      <c r="H70" s="66">
        <v>1</v>
      </c>
      <c r="I70" s="66">
        <v>1.86</v>
      </c>
      <c r="J70" s="66">
        <v>99.3</v>
      </c>
      <c r="K70" s="66">
        <v>1</v>
      </c>
      <c r="L70" s="66">
        <v>2</v>
      </c>
      <c r="M70" s="66">
        <v>9.59</v>
      </c>
      <c r="N70" s="66">
        <v>10.42</v>
      </c>
      <c r="O70" s="66">
        <v>2</v>
      </c>
      <c r="P70" s="66" t="s">
        <v>38</v>
      </c>
    </row>
    <row r="71" spans="1:16" x14ac:dyDescent="0.25">
      <c r="A71" s="14">
        <v>41098</v>
      </c>
      <c r="B71" s="13">
        <v>0.76731481481481489</v>
      </c>
      <c r="C71" s="33">
        <v>41098.767314814817</v>
      </c>
      <c r="D71" s="33">
        <v>41098.75</v>
      </c>
      <c r="E71" s="37">
        <v>18</v>
      </c>
      <c r="F71" s="33">
        <v>41098.75</v>
      </c>
      <c r="G71" s="66" t="s">
        <v>16</v>
      </c>
      <c r="H71" s="66">
        <v>1</v>
      </c>
      <c r="I71" s="66">
        <v>15.57</v>
      </c>
      <c r="J71" s="66">
        <v>67.3</v>
      </c>
      <c r="K71" s="66">
        <v>2</v>
      </c>
      <c r="L71" s="66">
        <v>2</v>
      </c>
      <c r="M71" s="66">
        <v>9.59</v>
      </c>
      <c r="N71" s="66">
        <v>10.42</v>
      </c>
      <c r="O71" s="66">
        <v>2</v>
      </c>
      <c r="P71" s="66" t="s">
        <v>38</v>
      </c>
    </row>
    <row r="72" spans="1:16" x14ac:dyDescent="0.25">
      <c r="A72" s="14">
        <v>41098</v>
      </c>
      <c r="B72" s="13">
        <v>0.78990740740740739</v>
      </c>
      <c r="C72" s="33">
        <v>41098.789907407408</v>
      </c>
      <c r="D72" s="33">
        <v>41098.75</v>
      </c>
      <c r="E72" s="37">
        <v>18</v>
      </c>
      <c r="F72" s="33">
        <v>41098.75</v>
      </c>
      <c r="G72" s="66" t="s">
        <v>16</v>
      </c>
      <c r="H72" s="66">
        <v>1</v>
      </c>
      <c r="I72" s="66">
        <v>15.63</v>
      </c>
      <c r="J72" s="66">
        <v>79.400000000000006</v>
      </c>
      <c r="K72" s="66">
        <v>2</v>
      </c>
      <c r="L72" s="66">
        <v>2</v>
      </c>
      <c r="M72" s="66">
        <v>9.59</v>
      </c>
      <c r="N72" s="66">
        <v>10.42</v>
      </c>
      <c r="O72" s="66">
        <v>2</v>
      </c>
      <c r="P72" s="66" t="s">
        <v>38</v>
      </c>
    </row>
    <row r="73" spans="1:16" x14ac:dyDescent="0.25">
      <c r="A73" s="14">
        <v>41098</v>
      </c>
      <c r="B73" s="13">
        <v>0.84613425925925922</v>
      </c>
      <c r="C73" s="33">
        <v>41098.846134259256</v>
      </c>
      <c r="D73" s="33">
        <v>41098.833333333336</v>
      </c>
      <c r="E73" s="37">
        <v>20</v>
      </c>
      <c r="F73" s="33">
        <v>41098.875</v>
      </c>
      <c r="G73" s="66" t="s">
        <v>16</v>
      </c>
      <c r="H73" s="66">
        <v>1</v>
      </c>
      <c r="I73" s="66">
        <v>14.62</v>
      </c>
      <c r="J73" s="66">
        <v>81.2</v>
      </c>
      <c r="K73" s="66">
        <v>2</v>
      </c>
      <c r="L73" s="66">
        <v>2</v>
      </c>
      <c r="M73" s="66">
        <v>9.59</v>
      </c>
      <c r="N73" s="66">
        <v>10.42</v>
      </c>
      <c r="O73" s="66">
        <v>2</v>
      </c>
      <c r="P73" s="66" t="s">
        <v>38</v>
      </c>
    </row>
    <row r="74" spans="1:16" x14ac:dyDescent="0.25">
      <c r="A74" s="14">
        <v>41098</v>
      </c>
      <c r="B74" s="13">
        <v>0.90784722222222225</v>
      </c>
      <c r="C74" s="33">
        <v>41098.907847222225</v>
      </c>
      <c r="D74" s="33">
        <v>41098.875</v>
      </c>
      <c r="E74" s="37">
        <v>21</v>
      </c>
      <c r="F74" s="33">
        <v>41098.875</v>
      </c>
      <c r="G74" s="66" t="s">
        <v>16</v>
      </c>
      <c r="H74" s="66">
        <v>1</v>
      </c>
      <c r="I74" s="66">
        <v>13.35</v>
      </c>
      <c r="J74" s="66">
        <v>89.3</v>
      </c>
      <c r="K74" s="66">
        <v>2</v>
      </c>
      <c r="L74" s="66">
        <v>2</v>
      </c>
      <c r="M74" s="66">
        <v>9.59</v>
      </c>
      <c r="N74" s="66">
        <v>10.42</v>
      </c>
      <c r="O74" s="66">
        <v>2</v>
      </c>
      <c r="P74" s="66" t="s">
        <v>38</v>
      </c>
    </row>
    <row r="75" spans="1:16" x14ac:dyDescent="0.25">
      <c r="A75" s="59">
        <v>41098</v>
      </c>
      <c r="B75" s="13">
        <v>0.92450231481481471</v>
      </c>
      <c r="C75" s="33">
        <v>41098.924502314818</v>
      </c>
      <c r="D75" s="33">
        <v>41098.916666666664</v>
      </c>
      <c r="E75" s="37">
        <v>22</v>
      </c>
      <c r="F75" s="33">
        <v>41098.875</v>
      </c>
      <c r="G75" s="66" t="s">
        <v>16</v>
      </c>
      <c r="H75" s="66">
        <v>1</v>
      </c>
      <c r="I75" s="66">
        <v>2.17</v>
      </c>
      <c r="J75" s="66">
        <v>116.7</v>
      </c>
      <c r="K75" s="66">
        <v>1</v>
      </c>
      <c r="L75" s="66">
        <v>2</v>
      </c>
      <c r="M75" s="66">
        <v>9.59</v>
      </c>
      <c r="N75" s="66">
        <v>10.42</v>
      </c>
      <c r="O75" s="66">
        <v>2</v>
      </c>
      <c r="P75" s="66" t="s">
        <v>38</v>
      </c>
    </row>
    <row r="76" spans="1:16" x14ac:dyDescent="0.25">
      <c r="A76" s="59">
        <v>41098</v>
      </c>
      <c r="B76" s="13">
        <v>0.9596527777777778</v>
      </c>
      <c r="C76" s="33">
        <v>41098.959652777776</v>
      </c>
      <c r="D76" s="33">
        <v>41098.958333333336</v>
      </c>
      <c r="E76" s="37">
        <v>23</v>
      </c>
      <c r="F76" s="33">
        <v>41099</v>
      </c>
      <c r="G76" s="66" t="s">
        <v>16</v>
      </c>
      <c r="H76" s="66">
        <v>1</v>
      </c>
      <c r="I76" s="66">
        <v>3.91</v>
      </c>
      <c r="J76" s="66">
        <v>69.400000000000006</v>
      </c>
      <c r="K76" s="66">
        <v>1</v>
      </c>
      <c r="L76" s="66">
        <v>2</v>
      </c>
      <c r="M76" s="66">
        <v>9.59</v>
      </c>
      <c r="N76" s="66">
        <v>10.42</v>
      </c>
      <c r="O76" s="66">
        <v>2</v>
      </c>
      <c r="P76" s="66" t="s">
        <v>38</v>
      </c>
    </row>
    <row r="77" spans="1:16" x14ac:dyDescent="0.25">
      <c r="A77" s="59">
        <v>41099</v>
      </c>
      <c r="B77" s="13">
        <v>9.0555555555555556E-2</v>
      </c>
      <c r="C77" s="33">
        <v>41099.090555555558</v>
      </c>
      <c r="D77" s="33">
        <v>41099.083333333336</v>
      </c>
      <c r="E77" s="37">
        <v>2</v>
      </c>
      <c r="F77" s="33">
        <v>41099.125</v>
      </c>
      <c r="G77" s="66" t="s">
        <v>16</v>
      </c>
      <c r="H77" s="66">
        <v>1</v>
      </c>
      <c r="I77" s="66">
        <v>2.21</v>
      </c>
      <c r="J77" s="66">
        <v>82.9</v>
      </c>
      <c r="K77" s="66">
        <v>1</v>
      </c>
      <c r="L77" s="66">
        <v>2</v>
      </c>
      <c r="M77" s="66">
        <v>9.59</v>
      </c>
      <c r="N77" s="66">
        <v>10.42</v>
      </c>
      <c r="O77" s="66">
        <v>2</v>
      </c>
      <c r="P77" s="66" t="s">
        <v>38</v>
      </c>
    </row>
    <row r="78" spans="1:16" x14ac:dyDescent="0.25">
      <c r="A78" s="59">
        <v>41099</v>
      </c>
      <c r="B78" s="13">
        <v>0.10776620370370371</v>
      </c>
      <c r="C78" s="33">
        <v>41099.107766203706</v>
      </c>
      <c r="D78" s="33">
        <v>41099.083333333336</v>
      </c>
      <c r="E78" s="37">
        <v>2</v>
      </c>
      <c r="F78" s="33">
        <v>41099.125</v>
      </c>
      <c r="G78" s="66" t="s">
        <v>16</v>
      </c>
      <c r="H78" s="66">
        <v>1</v>
      </c>
      <c r="I78" s="66">
        <v>3.97</v>
      </c>
      <c r="J78" s="66">
        <v>75.400000000000006</v>
      </c>
      <c r="K78" s="66">
        <v>1</v>
      </c>
      <c r="L78" s="66">
        <v>2</v>
      </c>
      <c r="M78" s="66">
        <v>9.59</v>
      </c>
      <c r="N78" s="66">
        <v>10.42</v>
      </c>
      <c r="O78" s="66">
        <v>2</v>
      </c>
      <c r="P78" s="66" t="s">
        <v>38</v>
      </c>
    </row>
    <row r="79" spans="1:16" x14ac:dyDescent="0.25">
      <c r="A79" s="59">
        <v>41099</v>
      </c>
      <c r="B79" s="13">
        <v>0.52625</v>
      </c>
      <c r="C79" s="33">
        <v>41099.526250000003</v>
      </c>
      <c r="D79" s="33">
        <v>41099.5</v>
      </c>
      <c r="E79" s="37">
        <v>12</v>
      </c>
      <c r="F79" s="33">
        <v>41099.5</v>
      </c>
      <c r="G79" s="66" t="s">
        <v>16</v>
      </c>
      <c r="H79" s="66">
        <v>1</v>
      </c>
      <c r="I79" s="66">
        <v>2.5499999999999998</v>
      </c>
      <c r="J79" s="66">
        <v>72.5</v>
      </c>
      <c r="K79" s="66">
        <v>1</v>
      </c>
      <c r="L79" s="66">
        <v>2</v>
      </c>
      <c r="M79" s="66">
        <v>9.59</v>
      </c>
      <c r="N79" s="66">
        <v>10.42</v>
      </c>
      <c r="O79" s="66">
        <v>2</v>
      </c>
      <c r="P79" s="66" t="s">
        <v>38</v>
      </c>
    </row>
    <row r="80" spans="1:16" x14ac:dyDescent="0.25">
      <c r="A80" s="14">
        <v>41099</v>
      </c>
      <c r="B80" s="13">
        <v>0.62364583333333334</v>
      </c>
      <c r="C80" s="33">
        <v>41099.623645833337</v>
      </c>
      <c r="D80" s="33">
        <v>41099.583333333336</v>
      </c>
      <c r="E80" s="37">
        <v>14</v>
      </c>
      <c r="F80" s="33">
        <v>41099.625</v>
      </c>
      <c r="G80" s="66" t="s">
        <v>16</v>
      </c>
      <c r="H80" s="66">
        <v>1</v>
      </c>
      <c r="I80" s="66">
        <v>13.74</v>
      </c>
      <c r="J80" s="66">
        <v>78.900000000000006</v>
      </c>
      <c r="K80" s="66">
        <v>2</v>
      </c>
      <c r="L80" s="66">
        <v>2</v>
      </c>
      <c r="M80" s="66">
        <v>9.59</v>
      </c>
      <c r="N80" s="66">
        <v>10.42</v>
      </c>
      <c r="O80" s="66">
        <v>2</v>
      </c>
      <c r="P80" s="66" t="s">
        <v>38</v>
      </c>
    </row>
    <row r="81" spans="1:16" x14ac:dyDescent="0.25">
      <c r="A81" s="14">
        <v>41099</v>
      </c>
      <c r="B81" s="13">
        <v>0.72636574074074067</v>
      </c>
      <c r="C81" s="33">
        <v>41099.726365740738</v>
      </c>
      <c r="D81" s="33">
        <v>41099.708333333336</v>
      </c>
      <c r="E81" s="37">
        <v>17</v>
      </c>
      <c r="F81" s="33">
        <v>41099.75</v>
      </c>
      <c r="G81" s="66" t="s">
        <v>16</v>
      </c>
      <c r="H81" s="66">
        <v>1</v>
      </c>
      <c r="I81" s="66">
        <v>16.32</v>
      </c>
      <c r="J81" s="66">
        <v>82.8</v>
      </c>
      <c r="K81" s="66">
        <v>2</v>
      </c>
      <c r="L81" s="66">
        <v>2</v>
      </c>
      <c r="M81" s="66">
        <v>9.59</v>
      </c>
      <c r="N81" s="66">
        <v>10.42</v>
      </c>
      <c r="O81" s="66">
        <v>2</v>
      </c>
      <c r="P81" s="66" t="s">
        <v>38</v>
      </c>
    </row>
    <row r="82" spans="1:16" x14ac:dyDescent="0.25">
      <c r="A82" s="14">
        <v>41099</v>
      </c>
      <c r="B82" s="13">
        <v>0.94847222222222216</v>
      </c>
      <c r="C82" s="33">
        <v>41099.948472222219</v>
      </c>
      <c r="D82" s="33">
        <v>41099.916666666664</v>
      </c>
      <c r="E82" s="37">
        <v>22</v>
      </c>
      <c r="F82" s="33">
        <v>41100</v>
      </c>
      <c r="G82" s="66" t="s">
        <v>16</v>
      </c>
      <c r="H82" s="66">
        <v>1</v>
      </c>
      <c r="I82" s="66">
        <v>17.760000000000002</v>
      </c>
      <c r="J82" s="66">
        <v>102.7</v>
      </c>
      <c r="K82" s="66">
        <v>2</v>
      </c>
      <c r="L82" s="66">
        <v>2</v>
      </c>
      <c r="M82" s="66">
        <v>9.59</v>
      </c>
      <c r="N82" s="66">
        <v>10.42</v>
      </c>
      <c r="O82" s="66">
        <v>2</v>
      </c>
      <c r="P82" s="66" t="s">
        <v>38</v>
      </c>
    </row>
    <row r="83" spans="1:16" x14ac:dyDescent="0.25">
      <c r="A83" s="59">
        <v>41100</v>
      </c>
      <c r="B83" s="13">
        <v>0.12972222222222221</v>
      </c>
      <c r="C83" s="33">
        <v>41100.12972222222</v>
      </c>
      <c r="D83" s="33">
        <v>41100.125</v>
      </c>
      <c r="E83" s="37">
        <v>3</v>
      </c>
      <c r="F83" s="33">
        <v>41100.125</v>
      </c>
      <c r="G83" s="66" t="s">
        <v>16</v>
      </c>
      <c r="H83" s="66">
        <v>1</v>
      </c>
      <c r="I83" s="66">
        <v>6.46</v>
      </c>
      <c r="J83" s="66">
        <v>77.400000000000006</v>
      </c>
      <c r="K83" s="66">
        <v>1</v>
      </c>
      <c r="L83" s="66">
        <v>2</v>
      </c>
      <c r="M83" s="66">
        <v>9.59</v>
      </c>
      <c r="N83" s="66">
        <v>10.42</v>
      </c>
      <c r="O83" s="66">
        <v>2</v>
      </c>
      <c r="P83" s="66" t="s">
        <v>38</v>
      </c>
    </row>
    <row r="84" spans="1:16" x14ac:dyDescent="0.25">
      <c r="A84" s="59">
        <v>41100</v>
      </c>
      <c r="B84" s="13">
        <v>0.1476388888888889</v>
      </c>
      <c r="C84" s="33">
        <v>41100.147638888891</v>
      </c>
      <c r="D84" s="33">
        <v>41100.125</v>
      </c>
      <c r="E84" s="37">
        <v>3</v>
      </c>
      <c r="F84" s="33">
        <v>41100.125</v>
      </c>
      <c r="G84" s="66" t="s">
        <v>16</v>
      </c>
      <c r="H84" s="66">
        <v>1</v>
      </c>
      <c r="I84" s="66">
        <v>6.72</v>
      </c>
      <c r="J84" s="66">
        <v>81.599999999999994</v>
      </c>
      <c r="K84" s="66">
        <v>1</v>
      </c>
      <c r="L84" s="66">
        <v>2</v>
      </c>
      <c r="M84" s="66">
        <v>9.59</v>
      </c>
      <c r="N84" s="66">
        <v>10.42</v>
      </c>
      <c r="O84" s="66">
        <v>2</v>
      </c>
      <c r="P84" s="66" t="s">
        <v>38</v>
      </c>
    </row>
    <row r="85" spans="1:16" x14ac:dyDescent="0.25">
      <c r="A85" s="14">
        <v>41100</v>
      </c>
      <c r="B85" s="13">
        <v>0.18239583333333334</v>
      </c>
      <c r="C85" s="33">
        <v>41100.182395833333</v>
      </c>
      <c r="D85" s="33">
        <v>41100.166666666664</v>
      </c>
      <c r="E85" s="37">
        <v>4</v>
      </c>
      <c r="F85" s="33">
        <v>41100.125</v>
      </c>
      <c r="G85" s="66" t="s">
        <v>16</v>
      </c>
      <c r="H85" s="66">
        <v>1</v>
      </c>
      <c r="I85" s="66">
        <v>12.25</v>
      </c>
      <c r="J85" s="66">
        <v>90.3</v>
      </c>
      <c r="K85" s="66">
        <v>2</v>
      </c>
      <c r="L85" s="66">
        <v>2</v>
      </c>
      <c r="M85" s="66">
        <v>9.59</v>
      </c>
      <c r="N85" s="66">
        <v>10.42</v>
      </c>
      <c r="O85" s="66">
        <v>2</v>
      </c>
      <c r="P85" s="66" t="s">
        <v>38</v>
      </c>
    </row>
    <row r="86" spans="1:16" x14ac:dyDescent="0.25">
      <c r="A86" s="59">
        <v>41100</v>
      </c>
      <c r="B86" s="13">
        <v>0.24634259259259261</v>
      </c>
      <c r="C86" s="33">
        <v>41100.246342592596</v>
      </c>
      <c r="D86" s="33">
        <v>41100.208333333336</v>
      </c>
      <c r="E86" s="37">
        <v>5</v>
      </c>
      <c r="F86" s="33">
        <v>41100.25</v>
      </c>
      <c r="G86" s="66" t="s">
        <v>16</v>
      </c>
      <c r="H86" s="66">
        <v>1</v>
      </c>
      <c r="I86" s="66">
        <v>17.600000000000001</v>
      </c>
      <c r="J86" s="66">
        <v>82.6</v>
      </c>
      <c r="K86" s="66">
        <v>1</v>
      </c>
      <c r="L86" s="66">
        <v>2</v>
      </c>
      <c r="M86" s="66">
        <v>9.59</v>
      </c>
      <c r="N86" s="66">
        <v>10.42</v>
      </c>
      <c r="O86" s="66">
        <v>2</v>
      </c>
      <c r="P86" s="66" t="s">
        <v>38</v>
      </c>
    </row>
    <row r="87" spans="1:16" x14ac:dyDescent="0.25">
      <c r="A87" s="14">
        <v>41100</v>
      </c>
      <c r="B87" s="13">
        <v>0.625</v>
      </c>
      <c r="C87" s="33">
        <v>41100.625</v>
      </c>
      <c r="D87" s="33">
        <v>41100.625</v>
      </c>
      <c r="E87" s="37">
        <v>15</v>
      </c>
      <c r="F87" s="33">
        <v>41100.625</v>
      </c>
      <c r="G87" s="66" t="s">
        <v>16</v>
      </c>
      <c r="H87" s="66">
        <v>1</v>
      </c>
      <c r="I87" s="66">
        <v>13.05</v>
      </c>
      <c r="J87" s="66">
        <v>0</v>
      </c>
      <c r="K87" s="66">
        <v>2</v>
      </c>
      <c r="L87" s="66">
        <v>2</v>
      </c>
      <c r="M87" s="66">
        <v>9.59</v>
      </c>
      <c r="N87" s="66">
        <v>10.42</v>
      </c>
      <c r="O87" s="66">
        <v>2</v>
      </c>
      <c r="P87" s="66" t="s">
        <v>38</v>
      </c>
    </row>
    <row r="88" spans="1:16" x14ac:dyDescent="0.25">
      <c r="A88" s="59">
        <v>41100</v>
      </c>
      <c r="B88" s="13">
        <v>0.71237268518518515</v>
      </c>
      <c r="C88" s="33">
        <v>41100.712372685186</v>
      </c>
      <c r="D88" s="33">
        <v>41100.708333333336</v>
      </c>
      <c r="E88" s="37">
        <v>17</v>
      </c>
      <c r="F88" s="33">
        <v>41100.75</v>
      </c>
      <c r="G88" s="66" t="s">
        <v>16</v>
      </c>
      <c r="H88" s="66">
        <v>1</v>
      </c>
      <c r="I88" s="66">
        <v>1.97</v>
      </c>
      <c r="J88" s="66">
        <v>101.6</v>
      </c>
      <c r="K88" s="66">
        <v>1</v>
      </c>
      <c r="L88" s="66">
        <v>2</v>
      </c>
      <c r="M88" s="66">
        <v>9.59</v>
      </c>
      <c r="N88" s="66">
        <v>10.42</v>
      </c>
      <c r="O88" s="66">
        <v>2</v>
      </c>
      <c r="P88" s="66" t="s">
        <v>38</v>
      </c>
    </row>
    <row r="89" spans="1:16" x14ac:dyDescent="0.25">
      <c r="A89" s="59">
        <v>41100</v>
      </c>
      <c r="B89" s="13">
        <v>0.75184027777777773</v>
      </c>
      <c r="C89" s="33">
        <v>41100.751840277779</v>
      </c>
      <c r="D89" s="33">
        <v>41100.75</v>
      </c>
      <c r="E89" s="37">
        <v>18</v>
      </c>
      <c r="F89" s="33">
        <v>41100.75</v>
      </c>
      <c r="G89" s="66" t="s">
        <v>16</v>
      </c>
      <c r="H89" s="66">
        <v>1</v>
      </c>
      <c r="I89" s="66">
        <v>2.97</v>
      </c>
      <c r="J89" s="66">
        <v>83.1</v>
      </c>
      <c r="K89" s="66">
        <v>1</v>
      </c>
      <c r="L89" s="66">
        <v>2</v>
      </c>
      <c r="M89" s="66">
        <v>9.59</v>
      </c>
      <c r="N89" s="66">
        <v>10.42</v>
      </c>
      <c r="O89" s="66">
        <v>2</v>
      </c>
      <c r="P89" s="66" t="s">
        <v>38</v>
      </c>
    </row>
    <row r="90" spans="1:16" x14ac:dyDescent="0.25">
      <c r="A90" s="14">
        <v>41100</v>
      </c>
      <c r="B90" s="13">
        <v>0.77004629629629628</v>
      </c>
      <c r="C90" s="33">
        <v>41100.770046296297</v>
      </c>
      <c r="D90" s="33">
        <v>41100.75</v>
      </c>
      <c r="E90" s="37">
        <v>18</v>
      </c>
      <c r="F90" s="33">
        <v>41100.75</v>
      </c>
      <c r="G90" s="66" t="s">
        <v>16</v>
      </c>
      <c r="H90" s="66">
        <v>1</v>
      </c>
      <c r="I90" s="66">
        <v>17.64</v>
      </c>
      <c r="J90" s="66">
        <v>102.1</v>
      </c>
      <c r="K90" s="66">
        <v>2</v>
      </c>
      <c r="L90" s="66">
        <v>2</v>
      </c>
      <c r="M90" s="66">
        <v>9.59</v>
      </c>
      <c r="N90" s="66">
        <v>10.42</v>
      </c>
      <c r="O90" s="66">
        <v>2</v>
      </c>
      <c r="P90" s="66" t="s">
        <v>38</v>
      </c>
    </row>
    <row r="91" spans="1:16" x14ac:dyDescent="0.25">
      <c r="A91" s="59">
        <v>41100</v>
      </c>
      <c r="B91" s="13">
        <v>0.7779166666666667</v>
      </c>
      <c r="C91" s="33">
        <v>41100.777916666666</v>
      </c>
      <c r="D91" s="33">
        <v>41100.75</v>
      </c>
      <c r="E91" s="37">
        <v>18</v>
      </c>
      <c r="F91" s="33">
        <v>41100.75</v>
      </c>
      <c r="G91" s="66" t="s">
        <v>16</v>
      </c>
      <c r="H91" s="66">
        <v>1</v>
      </c>
      <c r="I91" s="66">
        <v>8.14</v>
      </c>
      <c r="J91" s="66">
        <v>69.8</v>
      </c>
      <c r="K91" s="66">
        <v>1</v>
      </c>
      <c r="L91" s="66">
        <v>2</v>
      </c>
      <c r="M91" s="66">
        <v>9.59</v>
      </c>
      <c r="N91" s="66">
        <v>10.42</v>
      </c>
      <c r="O91" s="66">
        <v>2</v>
      </c>
      <c r="P91" s="66" t="s">
        <v>38</v>
      </c>
    </row>
    <row r="92" spans="1:16" x14ac:dyDescent="0.25">
      <c r="A92" s="59">
        <v>41100</v>
      </c>
      <c r="B92" s="13">
        <v>0.78287037037037033</v>
      </c>
      <c r="C92" s="33">
        <v>41100.782870370371</v>
      </c>
      <c r="D92" s="33">
        <v>41100.75</v>
      </c>
      <c r="E92" s="37">
        <v>18</v>
      </c>
      <c r="F92" s="33">
        <v>41100.75</v>
      </c>
      <c r="G92" s="66" t="s">
        <v>16</v>
      </c>
      <c r="H92" s="66">
        <v>1</v>
      </c>
      <c r="I92" s="66">
        <v>13.1</v>
      </c>
      <c r="J92" s="66">
        <v>60.4</v>
      </c>
      <c r="K92" s="66">
        <v>1</v>
      </c>
      <c r="L92" s="66">
        <v>2</v>
      </c>
      <c r="M92" s="66">
        <v>9.59</v>
      </c>
      <c r="N92" s="66">
        <v>10.42</v>
      </c>
      <c r="O92" s="66">
        <v>2</v>
      </c>
      <c r="P92" s="66" t="s">
        <v>38</v>
      </c>
    </row>
    <row r="93" spans="1:16" x14ac:dyDescent="0.25">
      <c r="A93" s="14">
        <v>41100</v>
      </c>
      <c r="B93" s="13">
        <v>0.78524305555555562</v>
      </c>
      <c r="C93" s="33">
        <v>41100.785243055558</v>
      </c>
      <c r="D93" s="33">
        <v>41100.75</v>
      </c>
      <c r="E93" s="37">
        <v>18</v>
      </c>
      <c r="F93" s="33">
        <v>41100.75</v>
      </c>
      <c r="G93" s="66" t="s">
        <v>16</v>
      </c>
      <c r="H93" s="66">
        <v>1</v>
      </c>
      <c r="I93" s="66">
        <v>17.829999999999998</v>
      </c>
      <c r="J93" s="66">
        <v>76.2</v>
      </c>
      <c r="K93" s="66">
        <v>2</v>
      </c>
      <c r="L93" s="66">
        <v>2</v>
      </c>
      <c r="M93" s="66">
        <v>9.59</v>
      </c>
      <c r="N93" s="66">
        <v>10.42</v>
      </c>
      <c r="O93" s="66">
        <v>2</v>
      </c>
      <c r="P93" s="66" t="s">
        <v>38</v>
      </c>
    </row>
    <row r="94" spans="1:16" x14ac:dyDescent="0.25">
      <c r="A94" s="14">
        <v>41100</v>
      </c>
      <c r="B94" s="13">
        <v>0.87936342592592587</v>
      </c>
      <c r="C94" s="33">
        <v>41100.879363425927</v>
      </c>
      <c r="D94" s="33">
        <v>41100.875</v>
      </c>
      <c r="E94" s="37">
        <v>21</v>
      </c>
      <c r="F94" s="33">
        <v>41100.875</v>
      </c>
      <c r="G94" s="66" t="s">
        <v>16</v>
      </c>
      <c r="H94" s="66">
        <v>1</v>
      </c>
      <c r="I94" s="66">
        <v>10.24</v>
      </c>
      <c r="J94" s="66">
        <v>118.3</v>
      </c>
      <c r="K94" s="66">
        <v>2</v>
      </c>
      <c r="L94" s="66">
        <v>2</v>
      </c>
      <c r="M94" s="66">
        <v>9.59</v>
      </c>
      <c r="N94" s="66">
        <v>10.42</v>
      </c>
      <c r="O94" s="66">
        <v>1</v>
      </c>
      <c r="P94" s="66" t="s">
        <v>38</v>
      </c>
    </row>
    <row r="95" spans="1:16" x14ac:dyDescent="0.25">
      <c r="A95" s="14">
        <v>41100</v>
      </c>
      <c r="B95" s="13">
        <v>0.88799768518518529</v>
      </c>
      <c r="C95" s="33">
        <v>41100.887997685182</v>
      </c>
      <c r="D95" s="33">
        <v>41100.875</v>
      </c>
      <c r="E95" s="37">
        <v>21</v>
      </c>
      <c r="F95" s="33">
        <v>41100.875</v>
      </c>
      <c r="G95" s="66" t="s">
        <v>16</v>
      </c>
      <c r="H95" s="66">
        <v>1</v>
      </c>
      <c r="I95" s="66">
        <v>13.05</v>
      </c>
      <c r="J95" s="66">
        <v>102.5</v>
      </c>
      <c r="K95" s="66">
        <v>2</v>
      </c>
      <c r="L95" s="66">
        <v>2</v>
      </c>
      <c r="M95" s="66">
        <v>9.59</v>
      </c>
      <c r="N95" s="66">
        <v>10.42</v>
      </c>
      <c r="O95" s="66">
        <v>2</v>
      </c>
      <c r="P95" s="66" t="s">
        <v>38</v>
      </c>
    </row>
    <row r="96" spans="1:16" x14ac:dyDescent="0.25">
      <c r="A96" s="59">
        <v>41100</v>
      </c>
      <c r="B96" s="13">
        <v>0.98530092592592589</v>
      </c>
      <c r="C96" s="33">
        <v>41100.985300925924</v>
      </c>
      <c r="D96" s="33">
        <v>41100.958333333336</v>
      </c>
      <c r="E96" s="37">
        <v>23</v>
      </c>
      <c r="F96" s="33">
        <v>41101</v>
      </c>
      <c r="G96" s="66" t="s">
        <v>16</v>
      </c>
      <c r="H96" s="66">
        <v>1</v>
      </c>
      <c r="I96" s="66">
        <v>4.3499999999999996</v>
      </c>
      <c r="J96" s="66">
        <v>82</v>
      </c>
      <c r="K96" s="66">
        <v>1</v>
      </c>
      <c r="L96" s="66">
        <v>2</v>
      </c>
      <c r="M96" s="66">
        <v>9.59</v>
      </c>
      <c r="N96" s="66">
        <v>10.42</v>
      </c>
      <c r="O96" s="66">
        <v>2</v>
      </c>
      <c r="P96" s="66" t="s">
        <v>38</v>
      </c>
    </row>
    <row r="97" spans="1:16" x14ac:dyDescent="0.25">
      <c r="A97" s="6">
        <v>41101</v>
      </c>
      <c r="B97" s="2">
        <v>0.18969907407407408</v>
      </c>
      <c r="C97" s="33">
        <v>41101.189699074072</v>
      </c>
      <c r="D97" s="33">
        <v>41101.166666666664</v>
      </c>
      <c r="E97" s="37">
        <v>4</v>
      </c>
      <c r="F97" s="33">
        <v>41101.25</v>
      </c>
      <c r="G97" s="66" t="s">
        <v>16</v>
      </c>
      <c r="H97" s="66">
        <v>1</v>
      </c>
      <c r="I97" s="66">
        <v>2.99</v>
      </c>
      <c r="J97" s="66">
        <v>83.8</v>
      </c>
      <c r="K97" s="66">
        <v>1</v>
      </c>
      <c r="L97" s="66">
        <v>2</v>
      </c>
      <c r="M97" s="66">
        <v>9.59</v>
      </c>
      <c r="N97" s="66">
        <v>10.42</v>
      </c>
      <c r="O97" s="66">
        <v>2</v>
      </c>
      <c r="P97" s="66" t="s">
        <v>38</v>
      </c>
    </row>
    <row r="98" spans="1:16" x14ac:dyDescent="0.25">
      <c r="A98" s="6">
        <v>41101</v>
      </c>
      <c r="B98" s="2">
        <v>0.35672453703703705</v>
      </c>
      <c r="C98" s="33">
        <v>41101.356724537036</v>
      </c>
      <c r="D98" s="33">
        <v>41101.333333333336</v>
      </c>
      <c r="E98" s="37">
        <v>8</v>
      </c>
      <c r="F98" s="33">
        <v>41101.375</v>
      </c>
      <c r="G98" s="66" t="s">
        <v>16</v>
      </c>
      <c r="H98" s="66">
        <v>1</v>
      </c>
      <c r="I98" s="66">
        <v>7.34</v>
      </c>
      <c r="J98" s="66">
        <v>110.7</v>
      </c>
      <c r="K98" s="66">
        <v>1</v>
      </c>
      <c r="L98" s="66">
        <v>2</v>
      </c>
      <c r="M98" s="66">
        <v>9.59</v>
      </c>
      <c r="N98" s="66">
        <v>10.42</v>
      </c>
      <c r="O98" s="66">
        <v>2</v>
      </c>
      <c r="P98" s="66" t="s">
        <v>38</v>
      </c>
    </row>
    <row r="99" spans="1:16" x14ac:dyDescent="0.25">
      <c r="A99" s="6">
        <v>41101</v>
      </c>
      <c r="B99" s="2">
        <v>0.53019675925925924</v>
      </c>
      <c r="C99" s="33">
        <v>41101.53019675926</v>
      </c>
      <c r="D99" s="33">
        <v>41101.5</v>
      </c>
      <c r="E99" s="37">
        <v>12</v>
      </c>
      <c r="F99" s="33">
        <v>41101.5</v>
      </c>
      <c r="G99" s="66" t="s">
        <v>16</v>
      </c>
      <c r="H99" s="66">
        <v>1</v>
      </c>
      <c r="I99" s="66">
        <v>2.27</v>
      </c>
      <c r="J99" s="66">
        <v>70.900000000000006</v>
      </c>
      <c r="K99" s="66">
        <v>1</v>
      </c>
      <c r="L99" s="66">
        <v>2</v>
      </c>
      <c r="M99" s="66">
        <v>9.59</v>
      </c>
      <c r="N99" s="66">
        <v>10.42</v>
      </c>
      <c r="O99" s="66">
        <v>2</v>
      </c>
      <c r="P99" s="66" t="s">
        <v>38</v>
      </c>
    </row>
    <row r="100" spans="1:16" x14ac:dyDescent="0.25">
      <c r="A100" s="6">
        <v>41101</v>
      </c>
      <c r="B100" s="2">
        <v>0.53929398148148155</v>
      </c>
      <c r="C100" s="33">
        <v>41101.539293981485</v>
      </c>
      <c r="D100" s="33">
        <v>41101.5</v>
      </c>
      <c r="E100" s="37">
        <v>12</v>
      </c>
      <c r="F100" s="33">
        <v>41101.5</v>
      </c>
      <c r="G100" s="66" t="s">
        <v>16</v>
      </c>
      <c r="H100" s="66">
        <v>1</v>
      </c>
      <c r="I100" s="66">
        <v>15.05</v>
      </c>
      <c r="J100" s="66">
        <v>87.8</v>
      </c>
      <c r="K100" s="66">
        <v>2</v>
      </c>
      <c r="L100" s="66">
        <v>2</v>
      </c>
      <c r="M100" s="66">
        <v>9.59</v>
      </c>
      <c r="N100" s="66">
        <v>10.42</v>
      </c>
      <c r="O100" s="66">
        <v>2</v>
      </c>
      <c r="P100" s="66" t="s">
        <v>38</v>
      </c>
    </row>
    <row r="101" spans="1:16" x14ac:dyDescent="0.25">
      <c r="A101" s="6">
        <v>41101</v>
      </c>
      <c r="B101" s="2">
        <v>0.5553703703703704</v>
      </c>
      <c r="C101" s="33">
        <v>41101.55537037037</v>
      </c>
      <c r="D101" s="33">
        <v>41101.541666666664</v>
      </c>
      <c r="E101" s="37">
        <v>13</v>
      </c>
      <c r="F101" s="33">
        <v>41101.5</v>
      </c>
      <c r="G101" s="66" t="s">
        <v>16</v>
      </c>
      <c r="H101" s="66">
        <v>1</v>
      </c>
      <c r="I101" s="66">
        <v>17.73</v>
      </c>
      <c r="J101" s="66">
        <v>50</v>
      </c>
      <c r="K101" s="66">
        <v>2</v>
      </c>
      <c r="L101" s="66">
        <v>2</v>
      </c>
      <c r="M101" s="66">
        <v>9.59</v>
      </c>
      <c r="N101" s="66">
        <v>10.42</v>
      </c>
      <c r="O101" s="66">
        <v>2</v>
      </c>
      <c r="P101" s="66" t="s">
        <v>38</v>
      </c>
    </row>
    <row r="102" spans="1:16" x14ac:dyDescent="0.25">
      <c r="A102" s="6">
        <v>41101</v>
      </c>
      <c r="B102" s="2">
        <v>0.58261574074074074</v>
      </c>
      <c r="C102" s="33">
        <v>41101.582615740743</v>
      </c>
      <c r="D102" s="33">
        <v>41101.541666666664</v>
      </c>
      <c r="E102" s="37">
        <v>13</v>
      </c>
      <c r="F102" s="33">
        <v>41101.625</v>
      </c>
      <c r="G102" s="66" t="s">
        <v>16</v>
      </c>
      <c r="H102" s="66">
        <v>1</v>
      </c>
      <c r="I102" s="66">
        <v>13.5</v>
      </c>
      <c r="J102" s="66">
        <v>79.400000000000006</v>
      </c>
      <c r="K102" s="66">
        <v>2</v>
      </c>
      <c r="L102" s="66">
        <v>2</v>
      </c>
      <c r="M102" s="66">
        <v>9.59</v>
      </c>
      <c r="N102" s="66">
        <v>10.42</v>
      </c>
      <c r="O102" s="66">
        <v>2</v>
      </c>
      <c r="P102" s="66" t="s">
        <v>38</v>
      </c>
    </row>
    <row r="103" spans="1:16" x14ac:dyDescent="0.25">
      <c r="A103" s="6">
        <v>41101</v>
      </c>
      <c r="B103" s="2">
        <v>0.625</v>
      </c>
      <c r="C103" s="33">
        <v>41101.625</v>
      </c>
      <c r="D103" s="33">
        <v>41101.625</v>
      </c>
      <c r="E103" s="37">
        <v>15</v>
      </c>
      <c r="F103" s="33">
        <v>41101.625</v>
      </c>
      <c r="G103" s="66" t="s">
        <v>16</v>
      </c>
      <c r="H103" s="66">
        <v>1</v>
      </c>
      <c r="I103" s="66">
        <v>7.38</v>
      </c>
      <c r="J103" s="66">
        <v>0</v>
      </c>
      <c r="K103" s="66">
        <v>1</v>
      </c>
      <c r="L103" s="66">
        <v>2</v>
      </c>
      <c r="M103" s="66">
        <v>9.59</v>
      </c>
      <c r="N103" s="66">
        <v>10.42</v>
      </c>
      <c r="O103" s="66">
        <v>2</v>
      </c>
      <c r="P103" s="66" t="s">
        <v>38</v>
      </c>
    </row>
    <row r="104" spans="1:16" x14ac:dyDescent="0.25">
      <c r="A104" s="6">
        <v>41101</v>
      </c>
      <c r="B104" s="2">
        <v>0.63951388888888883</v>
      </c>
      <c r="C104" s="33">
        <v>41101.639513888891</v>
      </c>
      <c r="D104" s="33">
        <v>41101.625</v>
      </c>
      <c r="E104" s="37">
        <v>15</v>
      </c>
      <c r="F104" s="33">
        <v>41101.625</v>
      </c>
      <c r="G104" s="66" t="s">
        <v>16</v>
      </c>
      <c r="H104" s="66">
        <v>1</v>
      </c>
      <c r="I104" s="66">
        <v>16.27</v>
      </c>
      <c r="J104" s="66">
        <v>72.900000000000006</v>
      </c>
      <c r="K104" s="66">
        <v>2</v>
      </c>
      <c r="L104" s="66">
        <v>2</v>
      </c>
      <c r="M104" s="66">
        <v>9.59</v>
      </c>
      <c r="N104" s="66">
        <v>10.42</v>
      </c>
      <c r="O104" s="66">
        <v>2</v>
      </c>
      <c r="P104" s="66" t="s">
        <v>38</v>
      </c>
    </row>
    <row r="105" spans="1:16" x14ac:dyDescent="0.25">
      <c r="A105" s="6">
        <v>41101</v>
      </c>
      <c r="B105" s="2">
        <v>0.68612268518518515</v>
      </c>
      <c r="C105" s="33">
        <v>41101.686122685183</v>
      </c>
      <c r="D105" s="33">
        <v>41101.666666666664</v>
      </c>
      <c r="E105" s="37">
        <v>16</v>
      </c>
      <c r="F105" s="33">
        <v>41101.625</v>
      </c>
      <c r="G105" s="66" t="s">
        <v>16</v>
      </c>
      <c r="H105" s="66">
        <v>1</v>
      </c>
      <c r="I105" s="66">
        <v>17.55</v>
      </c>
      <c r="J105" s="66">
        <v>50.7</v>
      </c>
      <c r="K105" s="66">
        <v>2</v>
      </c>
      <c r="L105" s="66">
        <v>2</v>
      </c>
      <c r="M105" s="66">
        <v>9.59</v>
      </c>
      <c r="N105" s="66">
        <v>10.42</v>
      </c>
      <c r="O105" s="66">
        <v>2</v>
      </c>
      <c r="P105" s="66" t="s">
        <v>38</v>
      </c>
    </row>
    <row r="106" spans="1:16" x14ac:dyDescent="0.25">
      <c r="A106" s="6">
        <v>41101</v>
      </c>
      <c r="B106" s="2">
        <v>0.69055555555555559</v>
      </c>
      <c r="C106" s="33">
        <v>41101.690555555557</v>
      </c>
      <c r="D106" s="33">
        <v>41101.666666666664</v>
      </c>
      <c r="E106" s="37">
        <v>16</v>
      </c>
      <c r="F106" s="33">
        <v>41101.75</v>
      </c>
      <c r="G106" s="66" t="s">
        <v>16</v>
      </c>
      <c r="H106" s="66">
        <v>1</v>
      </c>
      <c r="I106" s="66">
        <v>2.25</v>
      </c>
      <c r="J106" s="66">
        <v>102.6</v>
      </c>
      <c r="K106" s="66">
        <v>1</v>
      </c>
      <c r="L106" s="66">
        <v>2</v>
      </c>
      <c r="M106" s="66">
        <v>9.59</v>
      </c>
      <c r="N106" s="66">
        <v>10.42</v>
      </c>
      <c r="O106" s="66">
        <v>2</v>
      </c>
      <c r="P106" s="66" t="s">
        <v>38</v>
      </c>
    </row>
    <row r="107" spans="1:16" x14ac:dyDescent="0.25">
      <c r="A107" s="6">
        <v>41101</v>
      </c>
      <c r="B107" s="2">
        <v>0.98086805555555545</v>
      </c>
      <c r="C107" s="33">
        <v>41101.980868055558</v>
      </c>
      <c r="D107" s="33">
        <v>41101.958333333336</v>
      </c>
      <c r="E107" s="37">
        <v>23</v>
      </c>
      <c r="F107" s="33">
        <v>41102</v>
      </c>
      <c r="G107" s="66" t="s">
        <v>16</v>
      </c>
      <c r="H107" s="66">
        <v>1</v>
      </c>
      <c r="I107" s="66">
        <v>2.02</v>
      </c>
      <c r="J107" s="66">
        <v>101.3</v>
      </c>
      <c r="K107" s="66">
        <v>1</v>
      </c>
      <c r="L107" s="66">
        <v>2</v>
      </c>
      <c r="M107" s="66">
        <v>9.59</v>
      </c>
      <c r="N107" s="66">
        <v>10.42</v>
      </c>
      <c r="O107" s="66">
        <v>2</v>
      </c>
      <c r="P107" s="66" t="s">
        <v>38</v>
      </c>
    </row>
    <row r="108" spans="1:16" x14ac:dyDescent="0.25">
      <c r="A108" s="6">
        <v>41102</v>
      </c>
      <c r="B108" s="2">
        <v>4.0613425925925928E-2</v>
      </c>
      <c r="C108" s="33">
        <v>41102.040613425925</v>
      </c>
      <c r="D108" s="33">
        <v>41102</v>
      </c>
      <c r="E108" s="37">
        <v>0</v>
      </c>
      <c r="F108" s="33">
        <v>41102</v>
      </c>
      <c r="G108" s="66" t="s">
        <v>16</v>
      </c>
      <c r="H108" s="66">
        <v>1</v>
      </c>
      <c r="I108" s="66">
        <v>16.66</v>
      </c>
      <c r="J108" s="66">
        <v>71.599999999999994</v>
      </c>
      <c r="K108" s="66">
        <v>2</v>
      </c>
      <c r="L108" s="66">
        <v>2</v>
      </c>
      <c r="M108" s="66">
        <v>9.59</v>
      </c>
      <c r="N108" s="66">
        <v>10.42</v>
      </c>
      <c r="O108" s="66">
        <v>2</v>
      </c>
      <c r="P108" s="66" t="s">
        <v>38</v>
      </c>
    </row>
    <row r="109" spans="1:16" x14ac:dyDescent="0.25">
      <c r="A109" s="6">
        <v>41102</v>
      </c>
      <c r="B109" s="2">
        <v>4.2881944444444438E-2</v>
      </c>
      <c r="C109" s="33">
        <v>41102.042881944442</v>
      </c>
      <c r="D109" s="33">
        <v>41102.041666666664</v>
      </c>
      <c r="E109" s="37">
        <v>1</v>
      </c>
      <c r="F109" s="33">
        <v>41102</v>
      </c>
      <c r="G109" s="66" t="s">
        <v>16</v>
      </c>
      <c r="H109" s="66">
        <v>1</v>
      </c>
      <c r="I109" s="66">
        <v>2.08</v>
      </c>
      <c r="J109" s="66">
        <v>100.4</v>
      </c>
      <c r="K109" s="66">
        <v>1</v>
      </c>
      <c r="L109" s="66">
        <v>2</v>
      </c>
      <c r="M109" s="66">
        <v>9.59</v>
      </c>
      <c r="N109" s="66">
        <v>10.42</v>
      </c>
      <c r="O109" s="66">
        <v>2</v>
      </c>
      <c r="P109" s="66" t="s">
        <v>38</v>
      </c>
    </row>
    <row r="110" spans="1:16" x14ac:dyDescent="0.25">
      <c r="A110" s="6">
        <v>41102</v>
      </c>
      <c r="B110" s="2">
        <v>0.38278935185185187</v>
      </c>
      <c r="C110" s="33">
        <v>41102.382789351854</v>
      </c>
      <c r="D110" s="33">
        <v>41102.375</v>
      </c>
      <c r="E110" s="37">
        <v>9</v>
      </c>
      <c r="F110" s="33">
        <v>41102.375</v>
      </c>
      <c r="G110" s="66" t="s">
        <v>16</v>
      </c>
      <c r="H110" s="66">
        <v>1</v>
      </c>
      <c r="I110" s="66">
        <v>1.87</v>
      </c>
      <c r="J110" s="66">
        <v>112</v>
      </c>
      <c r="K110" s="66">
        <v>1</v>
      </c>
      <c r="L110" s="66">
        <v>2</v>
      </c>
      <c r="M110" s="66">
        <v>9.59</v>
      </c>
      <c r="N110" s="66">
        <v>10.42</v>
      </c>
      <c r="O110" s="66">
        <v>2</v>
      </c>
      <c r="P110" s="66" t="s">
        <v>38</v>
      </c>
    </row>
    <row r="111" spans="1:16" x14ac:dyDescent="0.25">
      <c r="A111" s="6">
        <v>41102</v>
      </c>
      <c r="B111" s="2">
        <v>0.41218749999999998</v>
      </c>
      <c r="C111" s="33">
        <v>41102.412187499998</v>
      </c>
      <c r="D111" s="33">
        <v>41102.375</v>
      </c>
      <c r="E111" s="37">
        <v>9</v>
      </c>
      <c r="F111" s="33">
        <v>41102.375</v>
      </c>
      <c r="G111" s="66" t="s">
        <v>16</v>
      </c>
      <c r="H111" s="66">
        <v>1</v>
      </c>
      <c r="I111" s="66">
        <v>17.53</v>
      </c>
      <c r="J111" s="66">
        <v>68.599999999999994</v>
      </c>
      <c r="K111" s="66">
        <v>2</v>
      </c>
      <c r="L111" s="66">
        <v>2</v>
      </c>
      <c r="M111" s="66">
        <v>9.59</v>
      </c>
      <c r="N111" s="66">
        <v>10.42</v>
      </c>
      <c r="O111" s="66">
        <v>2</v>
      </c>
      <c r="P111" s="66" t="s">
        <v>38</v>
      </c>
    </row>
    <row r="112" spans="1:16" x14ac:dyDescent="0.25">
      <c r="A112" s="6">
        <v>41102</v>
      </c>
      <c r="B112" s="2">
        <v>0.63406249999999997</v>
      </c>
      <c r="C112" s="33">
        <v>41102.634062500001</v>
      </c>
      <c r="D112" s="33">
        <v>41102.625</v>
      </c>
      <c r="E112" s="37">
        <v>15</v>
      </c>
      <c r="F112" s="33">
        <v>41102.625</v>
      </c>
      <c r="G112" s="66" t="s">
        <v>16</v>
      </c>
      <c r="H112" s="66">
        <v>1</v>
      </c>
      <c r="I112" s="66">
        <v>4.93</v>
      </c>
      <c r="J112" s="66">
        <v>93.9</v>
      </c>
      <c r="K112" s="66">
        <v>1</v>
      </c>
      <c r="L112" s="66">
        <v>2</v>
      </c>
      <c r="M112" s="66">
        <v>9.59</v>
      </c>
      <c r="N112" s="66">
        <v>10.42</v>
      </c>
      <c r="O112" s="66">
        <v>2</v>
      </c>
      <c r="P112" s="66" t="s">
        <v>38</v>
      </c>
    </row>
    <row r="113" spans="1:16" x14ac:dyDescent="0.25">
      <c r="A113" s="6">
        <v>41102</v>
      </c>
      <c r="B113" s="2">
        <v>0.71339120370370368</v>
      </c>
      <c r="C113" s="33">
        <v>41102.713391203702</v>
      </c>
      <c r="D113" s="33">
        <v>41102.708333333336</v>
      </c>
      <c r="E113" s="37">
        <v>17</v>
      </c>
      <c r="F113" s="33">
        <v>41102.75</v>
      </c>
      <c r="G113" s="66" t="s">
        <v>16</v>
      </c>
      <c r="H113" s="66">
        <v>1</v>
      </c>
      <c r="I113" s="66">
        <v>7.03</v>
      </c>
      <c r="J113" s="66">
        <v>87.6</v>
      </c>
      <c r="K113" s="66">
        <v>1</v>
      </c>
      <c r="L113" s="66">
        <v>2</v>
      </c>
      <c r="M113" s="66">
        <v>9.59</v>
      </c>
      <c r="N113" s="66">
        <v>10.42</v>
      </c>
      <c r="O113" s="66">
        <v>2</v>
      </c>
      <c r="P113" s="66" t="s">
        <v>38</v>
      </c>
    </row>
    <row r="114" spans="1:16" x14ac:dyDescent="0.25">
      <c r="A114" s="6">
        <v>41102</v>
      </c>
      <c r="B114" s="2">
        <v>0.71665509259259252</v>
      </c>
      <c r="C114" s="33">
        <v>41102.71665509259</v>
      </c>
      <c r="D114" s="33">
        <v>41102.708333333336</v>
      </c>
      <c r="E114" s="37">
        <v>17</v>
      </c>
      <c r="F114" s="33">
        <v>41102.75</v>
      </c>
      <c r="G114" s="66" t="s">
        <v>16</v>
      </c>
      <c r="H114" s="66">
        <v>1</v>
      </c>
      <c r="I114" s="66">
        <v>3.06</v>
      </c>
      <c r="J114" s="66">
        <v>84.1</v>
      </c>
      <c r="K114" s="66">
        <v>1</v>
      </c>
      <c r="L114" s="66">
        <v>2</v>
      </c>
      <c r="M114" s="66">
        <v>9.59</v>
      </c>
      <c r="N114" s="66">
        <v>10.42</v>
      </c>
      <c r="O114" s="66">
        <v>2</v>
      </c>
      <c r="P114" s="66" t="s">
        <v>38</v>
      </c>
    </row>
    <row r="115" spans="1:16" x14ac:dyDescent="0.25">
      <c r="A115" s="6">
        <v>41102</v>
      </c>
      <c r="B115" s="2">
        <v>0.79666666666666675</v>
      </c>
      <c r="C115" s="33">
        <v>41102.796666666669</v>
      </c>
      <c r="D115" s="33">
        <v>41102.791666666664</v>
      </c>
      <c r="E115" s="37">
        <v>19</v>
      </c>
      <c r="F115" s="33">
        <v>41102.75</v>
      </c>
      <c r="G115" s="66" t="s">
        <v>16</v>
      </c>
      <c r="H115" s="66">
        <v>1</v>
      </c>
      <c r="I115" s="66">
        <v>5.96</v>
      </c>
      <c r="J115" s="66">
        <v>77.8</v>
      </c>
      <c r="K115" s="66">
        <v>1</v>
      </c>
      <c r="L115" s="66">
        <v>2</v>
      </c>
      <c r="M115" s="66">
        <v>9.59</v>
      </c>
      <c r="N115" s="66">
        <v>10.42</v>
      </c>
      <c r="O115" s="66">
        <v>2</v>
      </c>
      <c r="P115" s="66" t="s">
        <v>38</v>
      </c>
    </row>
    <row r="116" spans="1:16" x14ac:dyDescent="0.25">
      <c r="A116" s="6">
        <v>41102</v>
      </c>
      <c r="B116" s="2">
        <v>0.8011342592592593</v>
      </c>
      <c r="C116" s="33">
        <v>41102.801134259258</v>
      </c>
      <c r="D116" s="33">
        <v>41102.791666666664</v>
      </c>
      <c r="E116" s="37">
        <v>19</v>
      </c>
      <c r="F116" s="33">
        <v>41102.75</v>
      </c>
      <c r="G116" s="66" t="s">
        <v>16</v>
      </c>
      <c r="H116" s="66">
        <v>1</v>
      </c>
      <c r="I116" s="66">
        <v>7.74</v>
      </c>
      <c r="J116" s="66">
        <v>80.8</v>
      </c>
      <c r="K116" s="66">
        <v>1</v>
      </c>
      <c r="L116" s="66">
        <v>2</v>
      </c>
      <c r="M116" s="66">
        <v>9.59</v>
      </c>
      <c r="N116" s="66">
        <v>10.42</v>
      </c>
      <c r="O116" s="66">
        <v>2</v>
      </c>
      <c r="P116" s="66" t="s">
        <v>38</v>
      </c>
    </row>
    <row r="117" spans="1:16" x14ac:dyDescent="0.25">
      <c r="A117" s="6">
        <v>41102</v>
      </c>
      <c r="B117" s="2">
        <v>0.82240740740740748</v>
      </c>
      <c r="C117" s="33">
        <v>41102.82240740741</v>
      </c>
      <c r="D117" s="33">
        <v>41102.791666666664</v>
      </c>
      <c r="E117" s="37">
        <v>19</v>
      </c>
      <c r="F117" s="33">
        <v>41102.875</v>
      </c>
      <c r="G117" s="66" t="s">
        <v>16</v>
      </c>
      <c r="H117" s="66">
        <v>1</v>
      </c>
      <c r="I117" s="66">
        <v>1.91</v>
      </c>
      <c r="J117" s="66">
        <v>125.4</v>
      </c>
      <c r="K117" s="66">
        <v>1</v>
      </c>
      <c r="L117" s="66">
        <v>2</v>
      </c>
      <c r="M117" s="66">
        <v>9.59</v>
      </c>
      <c r="N117" s="66">
        <v>10.42</v>
      </c>
      <c r="O117" s="66">
        <v>2</v>
      </c>
      <c r="P117" s="66" t="s">
        <v>38</v>
      </c>
    </row>
    <row r="118" spans="1:16" x14ac:dyDescent="0.25">
      <c r="A118" s="61">
        <v>41104</v>
      </c>
      <c r="B118" s="2">
        <v>9.2418981481481477E-2</v>
      </c>
      <c r="C118" s="33">
        <v>41104.092418981483</v>
      </c>
      <c r="D118" s="33">
        <v>41104.083333333336</v>
      </c>
      <c r="E118" s="37">
        <v>2</v>
      </c>
      <c r="F118" s="33">
        <v>41104.125</v>
      </c>
      <c r="G118" s="66" t="s">
        <v>16</v>
      </c>
      <c r="H118" s="66">
        <v>1</v>
      </c>
      <c r="I118" s="66">
        <v>2.92</v>
      </c>
      <c r="J118" s="66">
        <v>82.8</v>
      </c>
      <c r="K118" s="66">
        <v>1</v>
      </c>
      <c r="L118" s="66">
        <v>2</v>
      </c>
      <c r="M118" s="66">
        <v>9.59</v>
      </c>
      <c r="N118" s="66">
        <v>10.42</v>
      </c>
      <c r="O118" s="66">
        <v>2</v>
      </c>
      <c r="P118" s="66" t="s">
        <v>38</v>
      </c>
    </row>
    <row r="119" spans="1:16" x14ac:dyDescent="0.25">
      <c r="A119" s="59">
        <v>41104</v>
      </c>
      <c r="B119" s="2">
        <v>0.1350925925925926</v>
      </c>
      <c r="C119" s="33">
        <v>41104.135092592594</v>
      </c>
      <c r="D119" s="33">
        <v>41104.125</v>
      </c>
      <c r="E119" s="37">
        <v>3</v>
      </c>
      <c r="F119" s="33">
        <v>41104.125</v>
      </c>
      <c r="G119" s="66" t="s">
        <v>16</v>
      </c>
      <c r="H119" s="66">
        <v>1</v>
      </c>
      <c r="I119" s="66">
        <v>8.92</v>
      </c>
      <c r="J119" s="66">
        <v>67.3</v>
      </c>
      <c r="K119" s="66">
        <v>1</v>
      </c>
      <c r="L119" s="66">
        <v>2</v>
      </c>
      <c r="M119" s="66">
        <v>9.59</v>
      </c>
      <c r="N119" s="66">
        <v>10.42</v>
      </c>
      <c r="O119" s="66">
        <v>2</v>
      </c>
      <c r="P119" s="66" t="s">
        <v>38</v>
      </c>
    </row>
    <row r="120" spans="1:16" x14ac:dyDescent="0.25">
      <c r="A120" s="59">
        <v>41104</v>
      </c>
      <c r="B120" s="2">
        <v>0.21549768518518519</v>
      </c>
      <c r="C120" s="33">
        <v>41104.215497685182</v>
      </c>
      <c r="D120" s="33">
        <v>41104.208333333336</v>
      </c>
      <c r="E120" s="37">
        <v>5</v>
      </c>
      <c r="F120" s="33">
        <v>41104.25</v>
      </c>
      <c r="G120" s="66" t="s">
        <v>16</v>
      </c>
      <c r="H120" s="66">
        <v>1</v>
      </c>
      <c r="I120" s="66">
        <v>2.4</v>
      </c>
      <c r="J120" s="66">
        <v>84.8</v>
      </c>
      <c r="K120" s="66">
        <v>1</v>
      </c>
      <c r="L120" s="66">
        <v>2</v>
      </c>
      <c r="M120" s="66">
        <v>9.59</v>
      </c>
      <c r="N120" s="66">
        <v>10.42</v>
      </c>
      <c r="O120" s="66">
        <v>2</v>
      </c>
      <c r="P120" s="66" t="s">
        <v>38</v>
      </c>
    </row>
    <row r="121" spans="1:16" x14ac:dyDescent="0.25">
      <c r="A121" s="59">
        <v>41104</v>
      </c>
      <c r="B121" s="2">
        <v>0.29540509259259257</v>
      </c>
      <c r="C121" s="33">
        <v>41104.295405092591</v>
      </c>
      <c r="D121" s="33">
        <v>41104.291666666664</v>
      </c>
      <c r="E121" s="37">
        <v>7</v>
      </c>
      <c r="F121" s="33">
        <v>41104.25</v>
      </c>
      <c r="G121" s="66" t="s">
        <v>16</v>
      </c>
      <c r="H121" s="66">
        <v>1</v>
      </c>
      <c r="I121" s="66">
        <v>4.3600000000000003</v>
      </c>
      <c r="J121" s="66">
        <v>96.9</v>
      </c>
      <c r="K121" s="66">
        <v>1</v>
      </c>
      <c r="L121" s="66">
        <v>2</v>
      </c>
      <c r="M121" s="66">
        <v>9.59</v>
      </c>
      <c r="N121" s="66">
        <v>10.42</v>
      </c>
      <c r="O121" s="66">
        <v>2</v>
      </c>
      <c r="P121" s="66" t="s">
        <v>38</v>
      </c>
    </row>
    <row r="122" spans="1:16" x14ac:dyDescent="0.25">
      <c r="A122" s="14">
        <v>41104</v>
      </c>
      <c r="B122" s="13">
        <v>0.34819444444444447</v>
      </c>
      <c r="C122" s="33">
        <v>41104.348194444443</v>
      </c>
      <c r="D122" s="33">
        <v>41104.333333333336</v>
      </c>
      <c r="E122" s="37">
        <v>8</v>
      </c>
      <c r="F122" s="33">
        <v>41104.375</v>
      </c>
      <c r="G122" s="66" t="s">
        <v>16</v>
      </c>
      <c r="H122" s="66">
        <v>1</v>
      </c>
      <c r="I122" s="66">
        <v>13.64</v>
      </c>
      <c r="J122" s="66">
        <v>64.099999999999994</v>
      </c>
      <c r="K122" s="66">
        <v>2</v>
      </c>
      <c r="L122" s="66">
        <v>2</v>
      </c>
      <c r="M122" s="66">
        <v>9.59</v>
      </c>
      <c r="N122" s="66">
        <v>10.42</v>
      </c>
      <c r="O122" s="66">
        <v>2</v>
      </c>
      <c r="P122" s="66" t="s">
        <v>38</v>
      </c>
    </row>
    <row r="123" spans="1:16" x14ac:dyDescent="0.25">
      <c r="A123" s="59">
        <v>41104</v>
      </c>
      <c r="B123" s="2">
        <v>0.67562500000000003</v>
      </c>
      <c r="C123" s="33">
        <v>41104.675625000003</v>
      </c>
      <c r="D123" s="33">
        <v>41104.666666666664</v>
      </c>
      <c r="E123" s="37">
        <v>16</v>
      </c>
      <c r="F123" s="33">
        <v>41104.625</v>
      </c>
      <c r="G123" s="66" t="s">
        <v>16</v>
      </c>
      <c r="H123" s="66">
        <v>1</v>
      </c>
      <c r="I123" s="66">
        <v>4.38</v>
      </c>
      <c r="J123" s="66">
        <v>59.5</v>
      </c>
      <c r="K123" s="66">
        <v>1</v>
      </c>
      <c r="L123" s="66">
        <v>2</v>
      </c>
      <c r="M123" s="66">
        <v>9.59</v>
      </c>
      <c r="N123" s="66">
        <v>10.42</v>
      </c>
      <c r="O123" s="66">
        <v>2</v>
      </c>
      <c r="P123" s="66" t="s">
        <v>38</v>
      </c>
    </row>
    <row r="124" spans="1:16" x14ac:dyDescent="0.25">
      <c r="A124" s="14">
        <v>41104</v>
      </c>
      <c r="B124" s="13">
        <v>0.68605324074074081</v>
      </c>
      <c r="C124" s="33">
        <v>41104.686053240737</v>
      </c>
      <c r="D124" s="33">
        <v>41104.666666666664</v>
      </c>
      <c r="E124" s="37">
        <v>16</v>
      </c>
      <c r="F124" s="33">
        <v>41104.625</v>
      </c>
      <c r="G124" s="66" t="s">
        <v>16</v>
      </c>
      <c r="H124" s="66">
        <v>1</v>
      </c>
      <c r="I124" s="66">
        <v>11.38</v>
      </c>
      <c r="J124" s="66">
        <v>72.099999999999994</v>
      </c>
      <c r="K124" s="66">
        <v>2</v>
      </c>
      <c r="L124" s="66">
        <v>2</v>
      </c>
      <c r="M124" s="66">
        <v>9.59</v>
      </c>
      <c r="N124" s="66">
        <v>10.42</v>
      </c>
      <c r="O124" s="66">
        <v>2</v>
      </c>
      <c r="P124" s="66" t="s">
        <v>38</v>
      </c>
    </row>
    <row r="125" spans="1:16" x14ac:dyDescent="0.25">
      <c r="A125" s="59">
        <v>41104</v>
      </c>
      <c r="B125" s="2">
        <v>0.77953703703703703</v>
      </c>
      <c r="C125" s="33">
        <v>41104.779537037037</v>
      </c>
      <c r="D125" s="33">
        <v>41104.75</v>
      </c>
      <c r="E125" s="37">
        <v>18</v>
      </c>
      <c r="F125" s="33">
        <v>41104.75</v>
      </c>
      <c r="G125" s="66" t="s">
        <v>16</v>
      </c>
      <c r="H125" s="66">
        <v>1</v>
      </c>
      <c r="I125" s="66">
        <v>3.09</v>
      </c>
      <c r="J125" s="66">
        <v>82.7</v>
      </c>
      <c r="K125" s="66">
        <v>1</v>
      </c>
      <c r="L125" s="66">
        <v>2</v>
      </c>
      <c r="M125" s="66">
        <v>9.59</v>
      </c>
      <c r="N125" s="66">
        <v>10.42</v>
      </c>
      <c r="O125" s="66">
        <v>2</v>
      </c>
      <c r="P125" s="66" t="s">
        <v>38</v>
      </c>
    </row>
    <row r="126" spans="1:16" x14ac:dyDescent="0.25">
      <c r="A126" s="59">
        <v>41104</v>
      </c>
      <c r="B126" s="2">
        <v>0.79296296296296298</v>
      </c>
      <c r="C126" s="33">
        <v>41104.792962962965</v>
      </c>
      <c r="D126" s="33">
        <v>41104.791666666664</v>
      </c>
      <c r="E126" s="37">
        <v>19</v>
      </c>
      <c r="F126" s="33">
        <v>41104.75</v>
      </c>
      <c r="G126" s="66" t="s">
        <v>16</v>
      </c>
      <c r="H126" s="66">
        <v>1</v>
      </c>
      <c r="I126" s="66">
        <v>7.13</v>
      </c>
      <c r="J126" s="66">
        <v>85.1</v>
      </c>
      <c r="K126" s="66">
        <v>1</v>
      </c>
      <c r="L126" s="66">
        <v>2</v>
      </c>
      <c r="M126" s="66">
        <v>9.59</v>
      </c>
      <c r="N126" s="66">
        <v>10.42</v>
      </c>
      <c r="O126" s="66">
        <v>2</v>
      </c>
      <c r="P126" s="66" t="s">
        <v>38</v>
      </c>
    </row>
    <row r="127" spans="1:16" x14ac:dyDescent="0.25">
      <c r="A127" s="59">
        <v>41104</v>
      </c>
      <c r="B127" s="2">
        <v>0.87131944444444442</v>
      </c>
      <c r="C127" s="33">
        <v>41104.871319444443</v>
      </c>
      <c r="D127" s="33">
        <v>41104.833333333336</v>
      </c>
      <c r="E127" s="37">
        <v>20</v>
      </c>
      <c r="F127" s="33">
        <v>41104.875</v>
      </c>
      <c r="G127" s="66" t="s">
        <v>16</v>
      </c>
      <c r="H127" s="66">
        <v>1</v>
      </c>
      <c r="I127" s="66">
        <v>17.32</v>
      </c>
      <c r="J127" s="66">
        <v>106.7</v>
      </c>
      <c r="K127" s="66">
        <v>2</v>
      </c>
      <c r="L127" s="66">
        <v>2</v>
      </c>
      <c r="M127" s="66">
        <v>9.59</v>
      </c>
      <c r="N127" s="66">
        <v>10.42</v>
      </c>
      <c r="O127" s="66">
        <v>2</v>
      </c>
      <c r="P127" s="66" t="s">
        <v>38</v>
      </c>
    </row>
    <row r="128" spans="1:16" x14ac:dyDescent="0.25">
      <c r="A128" s="59">
        <v>41104</v>
      </c>
      <c r="B128" s="2">
        <v>0.90395833333333331</v>
      </c>
      <c r="C128" s="33">
        <v>41104.903958333336</v>
      </c>
      <c r="D128" s="33">
        <v>41104.875</v>
      </c>
      <c r="E128" s="37">
        <v>21</v>
      </c>
      <c r="F128" s="33">
        <v>41104.875</v>
      </c>
      <c r="G128" s="66" t="s">
        <v>16</v>
      </c>
      <c r="H128" s="66">
        <v>1</v>
      </c>
      <c r="I128" s="66">
        <v>1.88</v>
      </c>
      <c r="J128" s="66">
        <v>116.9</v>
      </c>
      <c r="K128" s="66">
        <v>1</v>
      </c>
      <c r="L128" s="66">
        <v>2</v>
      </c>
      <c r="M128" s="66">
        <v>9.59</v>
      </c>
      <c r="N128" s="66">
        <v>10.42</v>
      </c>
      <c r="O128" s="66">
        <v>2</v>
      </c>
      <c r="P128" s="66" t="s">
        <v>38</v>
      </c>
    </row>
    <row r="129" spans="1:16" x14ac:dyDescent="0.25">
      <c r="A129" s="59">
        <v>41104</v>
      </c>
      <c r="B129" s="2">
        <v>0.99802083333333336</v>
      </c>
      <c r="C129" s="33">
        <v>41104.998020833336</v>
      </c>
      <c r="D129" s="33">
        <v>41104.958333333336</v>
      </c>
      <c r="E129" s="37">
        <v>23</v>
      </c>
      <c r="F129" s="33">
        <v>41105</v>
      </c>
      <c r="G129" s="66" t="s">
        <v>16</v>
      </c>
      <c r="H129" s="66">
        <v>1</v>
      </c>
      <c r="I129" s="66">
        <v>13.68</v>
      </c>
      <c r="J129" s="66">
        <v>79.8</v>
      </c>
      <c r="K129" s="66">
        <v>2</v>
      </c>
      <c r="L129" s="66">
        <v>2</v>
      </c>
      <c r="M129" s="66">
        <v>9.59</v>
      </c>
      <c r="N129" s="66">
        <v>10.42</v>
      </c>
      <c r="O129" s="66">
        <v>2</v>
      </c>
      <c r="P129" s="66" t="s">
        <v>38</v>
      </c>
    </row>
    <row r="130" spans="1:16" x14ac:dyDescent="0.25">
      <c r="A130" s="59">
        <v>41105</v>
      </c>
      <c r="B130" s="2">
        <v>1.9293981481481485E-2</v>
      </c>
      <c r="C130" s="33">
        <v>41105.019293981481</v>
      </c>
      <c r="D130" s="33">
        <v>41105</v>
      </c>
      <c r="E130" s="37">
        <v>0</v>
      </c>
      <c r="F130" s="33">
        <v>41105</v>
      </c>
      <c r="G130" s="66" t="s">
        <v>16</v>
      </c>
      <c r="H130" s="66">
        <v>1</v>
      </c>
      <c r="I130" s="66">
        <v>12.25</v>
      </c>
      <c r="J130" s="66">
        <v>67.2</v>
      </c>
      <c r="K130" s="66">
        <v>2</v>
      </c>
      <c r="L130" s="66">
        <v>2</v>
      </c>
      <c r="M130" s="66">
        <v>9.59</v>
      </c>
      <c r="N130" s="66">
        <v>10.42</v>
      </c>
      <c r="O130" s="66">
        <v>2</v>
      </c>
      <c r="P130" s="66" t="s">
        <v>38</v>
      </c>
    </row>
    <row r="131" spans="1:16" x14ac:dyDescent="0.25">
      <c r="A131" s="59">
        <v>41105</v>
      </c>
      <c r="B131" s="2">
        <v>4.3067129629629629E-2</v>
      </c>
      <c r="C131" s="33">
        <v>41105.043067129627</v>
      </c>
      <c r="D131" s="33">
        <v>41105.041666666664</v>
      </c>
      <c r="E131" s="37">
        <v>1</v>
      </c>
      <c r="F131" s="33">
        <v>41105</v>
      </c>
      <c r="G131" s="66" t="s">
        <v>16</v>
      </c>
      <c r="H131" s="66">
        <v>1</v>
      </c>
      <c r="I131" s="66">
        <v>8.36</v>
      </c>
      <c r="J131" s="66">
        <v>73</v>
      </c>
      <c r="K131" s="66">
        <v>1</v>
      </c>
      <c r="L131" s="66">
        <v>2</v>
      </c>
      <c r="M131" s="66">
        <v>9.59</v>
      </c>
      <c r="N131" s="66">
        <v>10.42</v>
      </c>
      <c r="O131" s="66">
        <v>2</v>
      </c>
      <c r="P131" s="66" t="s">
        <v>38</v>
      </c>
    </row>
    <row r="132" spans="1:16" x14ac:dyDescent="0.25">
      <c r="A132" s="59">
        <v>41105</v>
      </c>
      <c r="B132" s="2">
        <v>6.8576388888888895E-2</v>
      </c>
      <c r="C132" s="33">
        <v>41105.068576388891</v>
      </c>
      <c r="D132" s="33">
        <v>41105.041666666664</v>
      </c>
      <c r="E132" s="37">
        <v>1</v>
      </c>
      <c r="F132" s="33">
        <v>41105.125</v>
      </c>
      <c r="G132" s="66" t="s">
        <v>16</v>
      </c>
      <c r="H132" s="66">
        <v>1</v>
      </c>
      <c r="I132" s="66">
        <v>3.75</v>
      </c>
      <c r="J132" s="66">
        <v>77.900000000000006</v>
      </c>
      <c r="K132" s="66">
        <v>1</v>
      </c>
      <c r="L132" s="66">
        <v>2</v>
      </c>
      <c r="M132" s="66">
        <v>9.59</v>
      </c>
      <c r="N132" s="66">
        <v>10.42</v>
      </c>
      <c r="O132" s="66">
        <v>2</v>
      </c>
      <c r="P132" s="66" t="s">
        <v>38</v>
      </c>
    </row>
    <row r="133" spans="1:16" x14ac:dyDescent="0.25">
      <c r="A133" s="59">
        <v>41105</v>
      </c>
      <c r="B133" s="2">
        <v>0.19136574074074075</v>
      </c>
      <c r="C133" s="33">
        <v>41105.191365740742</v>
      </c>
      <c r="D133" s="33">
        <v>41105.166666666664</v>
      </c>
      <c r="E133" s="37">
        <v>4</v>
      </c>
      <c r="F133" s="33">
        <v>41105.25</v>
      </c>
      <c r="G133" s="66" t="s">
        <v>16</v>
      </c>
      <c r="H133" s="66">
        <v>1</v>
      </c>
      <c r="I133" s="66">
        <v>3.18</v>
      </c>
      <c r="J133" s="66">
        <v>73.599999999999994</v>
      </c>
      <c r="K133" s="66">
        <v>1</v>
      </c>
      <c r="L133" s="66">
        <v>2</v>
      </c>
      <c r="M133" s="66">
        <v>9.59</v>
      </c>
      <c r="N133" s="66">
        <v>10.42</v>
      </c>
      <c r="O133" s="66">
        <v>2</v>
      </c>
      <c r="P133" s="66" t="s">
        <v>38</v>
      </c>
    </row>
    <row r="134" spans="1:16" x14ac:dyDescent="0.25">
      <c r="A134" s="59">
        <v>41105</v>
      </c>
      <c r="B134" s="2">
        <v>0.21428240740740742</v>
      </c>
      <c r="C134" s="33">
        <v>41105.214282407411</v>
      </c>
      <c r="D134" s="33">
        <v>41105.208333333336</v>
      </c>
      <c r="E134" s="37">
        <v>5</v>
      </c>
      <c r="F134" s="33">
        <v>41105.25</v>
      </c>
      <c r="G134" s="66" t="s">
        <v>16</v>
      </c>
      <c r="H134" s="66">
        <v>1</v>
      </c>
      <c r="I134" s="66">
        <v>1.87</v>
      </c>
      <c r="J134" s="66">
        <v>99.7</v>
      </c>
      <c r="K134" s="66">
        <v>1</v>
      </c>
      <c r="L134" s="66">
        <v>2</v>
      </c>
      <c r="M134" s="66">
        <v>9.59</v>
      </c>
      <c r="N134" s="66">
        <v>10.42</v>
      </c>
      <c r="O134" s="66">
        <v>2</v>
      </c>
      <c r="P134" s="66" t="s">
        <v>38</v>
      </c>
    </row>
    <row r="135" spans="1:16" x14ac:dyDescent="0.25">
      <c r="A135" s="59">
        <v>41105</v>
      </c>
      <c r="B135" s="2">
        <v>0.52335648148148151</v>
      </c>
      <c r="C135" s="33">
        <v>41105.523356481484</v>
      </c>
      <c r="D135" s="33">
        <v>41105.5</v>
      </c>
      <c r="E135" s="37">
        <v>12</v>
      </c>
      <c r="F135" s="33">
        <v>41105.5</v>
      </c>
      <c r="G135" s="66" t="s">
        <v>16</v>
      </c>
      <c r="H135" s="66">
        <v>1</v>
      </c>
      <c r="I135" s="66">
        <v>4.47</v>
      </c>
      <c r="J135" s="66">
        <v>60.1</v>
      </c>
      <c r="K135" s="66">
        <v>1</v>
      </c>
      <c r="L135" s="66">
        <v>2</v>
      </c>
      <c r="M135" s="66">
        <v>9.59</v>
      </c>
      <c r="N135" s="66">
        <v>10.42</v>
      </c>
      <c r="O135" s="66">
        <v>2</v>
      </c>
      <c r="P135" s="66" t="s">
        <v>38</v>
      </c>
    </row>
    <row r="136" spans="1:16" x14ac:dyDescent="0.25">
      <c r="A136" s="59">
        <v>41105</v>
      </c>
      <c r="B136" s="2">
        <v>0.5257060185185185</v>
      </c>
      <c r="C136" s="33">
        <v>41105.525706018518</v>
      </c>
      <c r="D136" s="33">
        <v>41105.5</v>
      </c>
      <c r="E136" s="37">
        <v>12</v>
      </c>
      <c r="F136" s="33">
        <v>41105.5</v>
      </c>
      <c r="G136" s="66" t="s">
        <v>16</v>
      </c>
      <c r="H136" s="66">
        <v>1</v>
      </c>
      <c r="I136" s="66">
        <v>3.08</v>
      </c>
      <c r="J136" s="66">
        <v>88.6</v>
      </c>
      <c r="K136" s="66">
        <v>1</v>
      </c>
      <c r="L136" s="66">
        <v>2</v>
      </c>
      <c r="M136" s="66">
        <v>9.59</v>
      </c>
      <c r="N136" s="66">
        <v>10.42</v>
      </c>
      <c r="O136" s="66">
        <v>2</v>
      </c>
      <c r="P136" s="66" t="s">
        <v>38</v>
      </c>
    </row>
    <row r="137" spans="1:16" x14ac:dyDescent="0.25">
      <c r="A137" s="59">
        <v>41105</v>
      </c>
      <c r="B137" s="2">
        <v>0.54398148148148151</v>
      </c>
      <c r="C137" s="33">
        <v>41105.543981481482</v>
      </c>
      <c r="D137" s="33">
        <v>41105.541666666664</v>
      </c>
      <c r="E137" s="37">
        <v>13</v>
      </c>
      <c r="F137" s="33">
        <v>41105.5</v>
      </c>
      <c r="G137" s="66" t="s">
        <v>16</v>
      </c>
      <c r="H137" s="66">
        <v>1</v>
      </c>
      <c r="I137" s="66">
        <v>2.0499999999999998</v>
      </c>
      <c r="J137" s="66">
        <v>122.1</v>
      </c>
      <c r="K137" s="66">
        <v>1</v>
      </c>
      <c r="L137" s="66">
        <v>2</v>
      </c>
      <c r="M137" s="66">
        <v>9.59</v>
      </c>
      <c r="N137" s="66">
        <v>10.42</v>
      </c>
      <c r="O137" s="66">
        <v>2</v>
      </c>
      <c r="P137" s="66" t="s">
        <v>38</v>
      </c>
    </row>
    <row r="138" spans="1:16" x14ac:dyDescent="0.25">
      <c r="A138" s="59">
        <v>41105</v>
      </c>
      <c r="B138" s="2">
        <v>0.59251157407407407</v>
      </c>
      <c r="C138" s="33">
        <v>41105.592511574076</v>
      </c>
      <c r="D138" s="33">
        <v>41105.583333333336</v>
      </c>
      <c r="E138" s="37">
        <v>14</v>
      </c>
      <c r="F138" s="33">
        <v>41105.625</v>
      </c>
      <c r="G138" s="66" t="s">
        <v>16</v>
      </c>
      <c r="H138" s="66">
        <v>1</v>
      </c>
      <c r="I138" s="66">
        <v>1.67</v>
      </c>
      <c r="J138" s="66">
        <v>119.2</v>
      </c>
      <c r="K138" s="66">
        <v>1</v>
      </c>
      <c r="L138" s="66">
        <v>2</v>
      </c>
      <c r="M138" s="66">
        <v>9.59</v>
      </c>
      <c r="N138" s="66">
        <v>10.42</v>
      </c>
      <c r="O138" s="66">
        <v>2</v>
      </c>
      <c r="P138" s="66" t="s">
        <v>38</v>
      </c>
    </row>
    <row r="139" spans="1:16" x14ac:dyDescent="0.25">
      <c r="A139" s="59">
        <v>41105</v>
      </c>
      <c r="B139" s="2">
        <v>0.94785879629629621</v>
      </c>
      <c r="C139" s="33">
        <v>41105.947858796295</v>
      </c>
      <c r="D139" s="33">
        <v>41105.916666666664</v>
      </c>
      <c r="E139" s="37">
        <v>22</v>
      </c>
      <c r="F139" s="33">
        <v>41106</v>
      </c>
      <c r="G139" s="66" t="s">
        <v>16</v>
      </c>
      <c r="H139" s="66">
        <v>1</v>
      </c>
      <c r="I139" s="66">
        <v>10.31</v>
      </c>
      <c r="J139" s="66">
        <v>68.3</v>
      </c>
      <c r="K139" s="66">
        <v>2</v>
      </c>
      <c r="L139" s="66">
        <v>2</v>
      </c>
      <c r="M139" s="66">
        <v>9.59</v>
      </c>
      <c r="N139" s="66">
        <v>10.42</v>
      </c>
      <c r="O139" s="66">
        <v>1</v>
      </c>
      <c r="P139" s="66" t="s">
        <v>38</v>
      </c>
    </row>
    <row r="140" spans="1:16" x14ac:dyDescent="0.25">
      <c r="A140" s="59">
        <v>41106</v>
      </c>
      <c r="B140" s="2">
        <v>5.1608796296296298E-2</v>
      </c>
      <c r="C140" s="33">
        <v>41106.051608796297</v>
      </c>
      <c r="D140" s="33">
        <v>41106.041666666664</v>
      </c>
      <c r="E140" s="37">
        <v>1</v>
      </c>
      <c r="F140" s="33">
        <v>41106</v>
      </c>
      <c r="G140" s="66" t="s">
        <v>16</v>
      </c>
      <c r="H140" s="66">
        <v>1</v>
      </c>
      <c r="I140" s="66">
        <v>1.74</v>
      </c>
      <c r="J140" s="66">
        <v>65.7</v>
      </c>
      <c r="K140" s="66">
        <v>1</v>
      </c>
      <c r="L140" s="66">
        <v>2</v>
      </c>
      <c r="M140" s="66">
        <v>9.59</v>
      </c>
      <c r="N140" s="66">
        <v>10.42</v>
      </c>
      <c r="O140" s="66">
        <v>2</v>
      </c>
      <c r="P140" s="66" t="s">
        <v>38</v>
      </c>
    </row>
    <row r="141" spans="1:16" x14ac:dyDescent="0.25">
      <c r="A141" s="59">
        <v>41106</v>
      </c>
      <c r="B141" s="2">
        <v>0.59769675925925925</v>
      </c>
      <c r="C141" s="33">
        <v>41106.597696759258</v>
      </c>
      <c r="D141" s="33">
        <v>41106.583333333336</v>
      </c>
      <c r="E141" s="37">
        <v>14</v>
      </c>
      <c r="F141" s="33">
        <v>41106.625</v>
      </c>
      <c r="G141" s="66" t="s">
        <v>16</v>
      </c>
      <c r="H141" s="66">
        <v>1</v>
      </c>
      <c r="I141" s="66">
        <v>13.85</v>
      </c>
      <c r="J141" s="66">
        <v>61.6</v>
      </c>
      <c r="K141" s="66">
        <v>2</v>
      </c>
      <c r="L141" s="66">
        <v>2</v>
      </c>
      <c r="M141" s="66">
        <v>9.59</v>
      </c>
      <c r="N141" s="66">
        <v>10.42</v>
      </c>
      <c r="O141" s="66">
        <v>2</v>
      </c>
      <c r="P141" s="66" t="s">
        <v>38</v>
      </c>
    </row>
    <row r="142" spans="1:16" x14ac:dyDescent="0.25">
      <c r="A142" s="59">
        <v>41106</v>
      </c>
      <c r="B142" s="2">
        <v>0.69728009259259249</v>
      </c>
      <c r="C142" s="33">
        <v>41106.697280092594</v>
      </c>
      <c r="D142" s="33">
        <v>41106.666666666664</v>
      </c>
      <c r="E142" s="37">
        <v>16</v>
      </c>
      <c r="F142" s="33">
        <v>41106.75</v>
      </c>
      <c r="G142" s="66" t="s">
        <v>16</v>
      </c>
      <c r="H142" s="66">
        <v>1</v>
      </c>
      <c r="I142" s="66">
        <v>1.64</v>
      </c>
      <c r="J142" s="66">
        <v>78.3</v>
      </c>
      <c r="K142" s="66">
        <v>1</v>
      </c>
      <c r="L142" s="66">
        <v>2</v>
      </c>
      <c r="M142" s="66">
        <v>9.59</v>
      </c>
      <c r="N142" s="66">
        <v>10.42</v>
      </c>
      <c r="O142" s="66">
        <v>2</v>
      </c>
      <c r="P142" s="66" t="s">
        <v>38</v>
      </c>
    </row>
    <row r="143" spans="1:16" x14ac:dyDescent="0.25">
      <c r="A143" s="59">
        <v>41106</v>
      </c>
      <c r="B143" s="2">
        <v>0.74391203703703701</v>
      </c>
      <c r="C143" s="33">
        <v>41106.74391203704</v>
      </c>
      <c r="D143" s="33">
        <v>41106.708333333336</v>
      </c>
      <c r="E143" s="37">
        <v>17</v>
      </c>
      <c r="F143" s="33">
        <v>41106.75</v>
      </c>
      <c r="G143" s="66" t="s">
        <v>16</v>
      </c>
      <c r="H143" s="66">
        <v>1</v>
      </c>
      <c r="I143" s="66">
        <v>1.36</v>
      </c>
      <c r="J143" s="66">
        <v>63.7</v>
      </c>
      <c r="K143" s="66">
        <v>1</v>
      </c>
      <c r="L143" s="66">
        <v>2</v>
      </c>
      <c r="M143" s="66">
        <v>9.59</v>
      </c>
      <c r="N143" s="66">
        <v>10.42</v>
      </c>
      <c r="O143" s="66">
        <v>2</v>
      </c>
      <c r="P143" s="66" t="s">
        <v>38</v>
      </c>
    </row>
    <row r="144" spans="1:16" x14ac:dyDescent="0.25">
      <c r="A144" s="59">
        <v>41106</v>
      </c>
      <c r="B144" s="2">
        <v>0.75394675925925936</v>
      </c>
      <c r="C144" s="33">
        <v>41106.753946759258</v>
      </c>
      <c r="D144" s="33">
        <v>41106.75</v>
      </c>
      <c r="E144" s="37">
        <v>18</v>
      </c>
      <c r="F144" s="33">
        <v>41106.75</v>
      </c>
      <c r="G144" s="66" t="s">
        <v>16</v>
      </c>
      <c r="H144" s="66">
        <v>1</v>
      </c>
      <c r="I144" s="66">
        <v>6.59</v>
      </c>
      <c r="J144" s="66">
        <v>54.5</v>
      </c>
      <c r="K144" s="66">
        <v>1</v>
      </c>
      <c r="L144" s="66">
        <v>2</v>
      </c>
      <c r="M144" s="66">
        <v>9.59</v>
      </c>
      <c r="N144" s="66">
        <v>10.42</v>
      </c>
      <c r="O144" s="66">
        <v>2</v>
      </c>
      <c r="P144" s="66" t="s">
        <v>38</v>
      </c>
    </row>
    <row r="145" spans="1:16" x14ac:dyDescent="0.25">
      <c r="A145" s="59">
        <v>41106</v>
      </c>
      <c r="B145" s="2">
        <v>0.76812499999999995</v>
      </c>
      <c r="C145" s="33">
        <v>41106.768125000002</v>
      </c>
      <c r="D145" s="33">
        <v>41106.75</v>
      </c>
      <c r="E145" s="37">
        <v>18</v>
      </c>
      <c r="F145" s="33">
        <v>41106.75</v>
      </c>
      <c r="G145" s="66" t="s">
        <v>16</v>
      </c>
      <c r="H145" s="66">
        <v>1</v>
      </c>
      <c r="I145" s="66">
        <v>14.64</v>
      </c>
      <c r="J145" s="66">
        <v>71.3</v>
      </c>
      <c r="K145" s="66">
        <v>2</v>
      </c>
      <c r="L145" s="66">
        <v>2</v>
      </c>
      <c r="M145" s="66">
        <v>9.59</v>
      </c>
      <c r="N145" s="66">
        <v>10.42</v>
      </c>
      <c r="O145" s="66">
        <v>2</v>
      </c>
      <c r="P145" s="66" t="s">
        <v>38</v>
      </c>
    </row>
    <row r="146" spans="1:16" x14ac:dyDescent="0.25">
      <c r="A146" s="59">
        <v>41106</v>
      </c>
      <c r="B146" s="2">
        <v>0.79232638888888884</v>
      </c>
      <c r="C146" s="33">
        <v>41106.792326388888</v>
      </c>
      <c r="D146" s="33">
        <v>41106.791666666664</v>
      </c>
      <c r="E146" s="37">
        <v>19</v>
      </c>
      <c r="F146" s="33">
        <v>41106.75</v>
      </c>
      <c r="G146" s="66" t="s">
        <v>16</v>
      </c>
      <c r="H146" s="66">
        <v>1</v>
      </c>
      <c r="I146" s="66">
        <v>2.65</v>
      </c>
      <c r="J146" s="66">
        <v>84.8</v>
      </c>
      <c r="K146" s="66">
        <v>1</v>
      </c>
      <c r="L146" s="66">
        <v>2</v>
      </c>
      <c r="M146" s="66">
        <v>9.59</v>
      </c>
      <c r="N146" s="66">
        <v>10.42</v>
      </c>
      <c r="O146" s="66">
        <v>2</v>
      </c>
      <c r="P146" s="66" t="s">
        <v>38</v>
      </c>
    </row>
    <row r="147" spans="1:16" x14ac:dyDescent="0.25">
      <c r="A147" s="59">
        <v>41107</v>
      </c>
      <c r="B147" s="2">
        <v>6.2615740740740736E-2</v>
      </c>
      <c r="C147" s="33">
        <v>41107.062615740739</v>
      </c>
      <c r="D147" s="33">
        <v>41107.041666666664</v>
      </c>
      <c r="E147" s="37">
        <v>1</v>
      </c>
      <c r="F147" s="33">
        <v>41107.125</v>
      </c>
      <c r="G147" s="66" t="s">
        <v>16</v>
      </c>
      <c r="H147" s="66">
        <v>1</v>
      </c>
      <c r="I147" s="66">
        <v>8.91</v>
      </c>
      <c r="J147" s="66">
        <v>60.6</v>
      </c>
      <c r="K147" s="66">
        <v>1</v>
      </c>
      <c r="L147" s="66">
        <v>2</v>
      </c>
      <c r="M147" s="66">
        <v>9.59</v>
      </c>
      <c r="N147" s="66">
        <v>10.42</v>
      </c>
      <c r="O147" s="66">
        <v>2</v>
      </c>
      <c r="P147" s="66" t="s">
        <v>38</v>
      </c>
    </row>
    <row r="148" spans="1:16" x14ac:dyDescent="0.25">
      <c r="A148" s="59">
        <v>41107</v>
      </c>
      <c r="B148" s="2">
        <v>8.5289351851851838E-2</v>
      </c>
      <c r="C148" s="33">
        <v>41107.085289351853</v>
      </c>
      <c r="D148" s="33">
        <v>41107.083333333336</v>
      </c>
      <c r="E148" s="37">
        <v>2</v>
      </c>
      <c r="F148" s="33">
        <v>41107.125</v>
      </c>
      <c r="G148" s="66" t="s">
        <v>16</v>
      </c>
      <c r="H148" s="66">
        <v>1</v>
      </c>
      <c r="I148" s="66">
        <v>2.04</v>
      </c>
      <c r="J148" s="66">
        <v>93.5</v>
      </c>
      <c r="K148" s="66">
        <v>1</v>
      </c>
      <c r="L148" s="66">
        <v>2</v>
      </c>
      <c r="M148" s="66">
        <v>9.59</v>
      </c>
      <c r="N148" s="66">
        <v>10.42</v>
      </c>
      <c r="O148" s="66">
        <v>2</v>
      </c>
      <c r="P148" s="66" t="s">
        <v>38</v>
      </c>
    </row>
    <row r="149" spans="1:16" x14ac:dyDescent="0.25">
      <c r="A149" s="59">
        <v>41107</v>
      </c>
      <c r="B149" s="2">
        <v>0.21565972222222221</v>
      </c>
      <c r="C149" s="33">
        <v>41107.21565972222</v>
      </c>
      <c r="D149" s="33">
        <v>41107.208333333336</v>
      </c>
      <c r="E149" s="37">
        <v>5</v>
      </c>
      <c r="F149" s="33">
        <v>41107.25</v>
      </c>
      <c r="G149" s="66" t="s">
        <v>16</v>
      </c>
      <c r="H149" s="66">
        <v>1</v>
      </c>
      <c r="I149" s="66">
        <v>6.85</v>
      </c>
      <c r="J149" s="66">
        <v>81.5</v>
      </c>
      <c r="K149" s="66">
        <v>1</v>
      </c>
      <c r="L149" s="66">
        <v>2</v>
      </c>
      <c r="M149" s="66">
        <v>9.59</v>
      </c>
      <c r="N149" s="66">
        <v>10.42</v>
      </c>
      <c r="O149" s="66">
        <v>2</v>
      </c>
      <c r="P149" s="66" t="s">
        <v>38</v>
      </c>
    </row>
    <row r="150" spans="1:16" x14ac:dyDescent="0.25">
      <c r="A150" s="59">
        <v>41107</v>
      </c>
      <c r="B150" s="2">
        <v>0.23947916666666669</v>
      </c>
      <c r="C150" s="33">
        <v>41107.239479166667</v>
      </c>
      <c r="D150" s="33">
        <v>41107.208333333336</v>
      </c>
      <c r="E150" s="37">
        <v>5</v>
      </c>
      <c r="F150" s="33">
        <v>41107.25</v>
      </c>
      <c r="G150" s="66" t="s">
        <v>16</v>
      </c>
      <c r="H150" s="66">
        <v>1</v>
      </c>
      <c r="I150" s="66">
        <v>3.87</v>
      </c>
      <c r="J150" s="66">
        <v>101</v>
      </c>
      <c r="K150" s="66">
        <v>1</v>
      </c>
      <c r="L150" s="66">
        <v>2</v>
      </c>
      <c r="M150" s="66">
        <v>9.59</v>
      </c>
      <c r="N150" s="66">
        <v>10.42</v>
      </c>
      <c r="O150" s="66">
        <v>2</v>
      </c>
      <c r="P150" s="66" t="s">
        <v>38</v>
      </c>
    </row>
    <row r="151" spans="1:16" x14ac:dyDescent="0.25">
      <c r="A151" s="59">
        <v>41107</v>
      </c>
      <c r="B151" s="2">
        <v>0.29996527777777776</v>
      </c>
      <c r="C151" s="33">
        <v>41107.29996527778</v>
      </c>
      <c r="D151" s="33">
        <v>41107.291666666664</v>
      </c>
      <c r="E151" s="37">
        <v>7</v>
      </c>
      <c r="F151" s="33">
        <v>41107.25</v>
      </c>
      <c r="G151" s="66" t="s">
        <v>16</v>
      </c>
      <c r="H151" s="66">
        <v>1</v>
      </c>
      <c r="I151" s="66">
        <v>3.82</v>
      </c>
      <c r="J151" s="66">
        <v>84.4</v>
      </c>
      <c r="K151" s="66">
        <v>1</v>
      </c>
      <c r="L151" s="66">
        <v>2</v>
      </c>
      <c r="M151" s="66">
        <v>9.59</v>
      </c>
      <c r="N151" s="66">
        <v>10.42</v>
      </c>
      <c r="O151" s="66">
        <v>2</v>
      </c>
      <c r="P151" s="66" t="s">
        <v>38</v>
      </c>
    </row>
    <row r="152" spans="1:16" x14ac:dyDescent="0.25">
      <c r="A152" s="59">
        <v>41107</v>
      </c>
      <c r="B152" s="2">
        <v>0.42372685185185183</v>
      </c>
      <c r="C152" s="33">
        <v>41107.423726851855</v>
      </c>
      <c r="D152" s="33">
        <v>41107.416666666664</v>
      </c>
      <c r="E152" s="37">
        <v>10</v>
      </c>
      <c r="F152" s="33">
        <v>41107.375</v>
      </c>
      <c r="G152" s="66" t="s">
        <v>16</v>
      </c>
      <c r="H152" s="66">
        <v>1</v>
      </c>
      <c r="I152" s="66">
        <v>1.99</v>
      </c>
      <c r="J152" s="66">
        <v>95.9</v>
      </c>
      <c r="K152" s="66">
        <v>1</v>
      </c>
      <c r="L152" s="66">
        <v>2</v>
      </c>
      <c r="M152" s="66">
        <v>9.59</v>
      </c>
      <c r="N152" s="66">
        <v>10.42</v>
      </c>
      <c r="O152" s="66">
        <v>2</v>
      </c>
      <c r="P152" s="66" t="s">
        <v>38</v>
      </c>
    </row>
    <row r="153" spans="1:16" x14ac:dyDescent="0.25">
      <c r="A153" s="59">
        <v>41107</v>
      </c>
      <c r="B153" s="2">
        <v>0.52354166666666668</v>
      </c>
      <c r="C153" s="33">
        <v>41107.523541666669</v>
      </c>
      <c r="D153" s="33">
        <v>41107.5</v>
      </c>
      <c r="E153" s="37">
        <v>12</v>
      </c>
      <c r="F153" s="33">
        <v>41107.5</v>
      </c>
      <c r="G153" s="66" t="s">
        <v>16</v>
      </c>
      <c r="H153" s="66">
        <v>1</v>
      </c>
      <c r="I153" s="66">
        <v>2.02</v>
      </c>
      <c r="J153" s="66">
        <v>113.5</v>
      </c>
      <c r="K153" s="66">
        <v>1</v>
      </c>
      <c r="L153" s="66">
        <v>2</v>
      </c>
      <c r="M153" s="66">
        <v>9.59</v>
      </c>
      <c r="N153" s="66">
        <v>10.42</v>
      </c>
      <c r="O153" s="66">
        <v>2</v>
      </c>
      <c r="P153" s="66" t="s">
        <v>38</v>
      </c>
    </row>
    <row r="154" spans="1:16" x14ac:dyDescent="0.25">
      <c r="A154" s="59">
        <v>41107</v>
      </c>
      <c r="B154" s="2">
        <v>0.56253472222222223</v>
      </c>
      <c r="C154" s="33">
        <v>41107.562534722223</v>
      </c>
      <c r="D154" s="33">
        <v>41107.541666666664</v>
      </c>
      <c r="E154" s="37">
        <v>13</v>
      </c>
      <c r="F154" s="33">
        <v>41107.625</v>
      </c>
      <c r="G154" s="66" t="s">
        <v>16</v>
      </c>
      <c r="H154" s="66">
        <v>1</v>
      </c>
      <c r="I154" s="66">
        <v>1.47</v>
      </c>
      <c r="J154" s="66">
        <v>84.3</v>
      </c>
      <c r="K154" s="66">
        <v>1</v>
      </c>
      <c r="L154" s="66">
        <v>2</v>
      </c>
      <c r="M154" s="66">
        <v>9.59</v>
      </c>
      <c r="N154" s="66">
        <v>10.42</v>
      </c>
      <c r="O154" s="66">
        <v>2</v>
      </c>
      <c r="P154" s="66" t="s">
        <v>38</v>
      </c>
    </row>
    <row r="155" spans="1:16" x14ac:dyDescent="0.25">
      <c r="A155" s="59">
        <v>41107</v>
      </c>
      <c r="B155" s="2">
        <v>0.5907175925925926</v>
      </c>
      <c r="C155" s="33">
        <v>41107.590717592589</v>
      </c>
      <c r="D155" s="33">
        <v>41107.583333333336</v>
      </c>
      <c r="E155" s="37">
        <v>14</v>
      </c>
      <c r="F155" s="33">
        <v>41107.625</v>
      </c>
      <c r="G155" s="66" t="s">
        <v>16</v>
      </c>
      <c r="H155" s="66">
        <v>1</v>
      </c>
      <c r="I155" s="66">
        <v>1.73</v>
      </c>
      <c r="J155" s="66">
        <v>87</v>
      </c>
      <c r="K155" s="66">
        <v>1</v>
      </c>
      <c r="L155" s="66">
        <v>2</v>
      </c>
      <c r="M155" s="66">
        <v>9.59</v>
      </c>
      <c r="N155" s="66">
        <v>10.42</v>
      </c>
      <c r="O155" s="66">
        <v>2</v>
      </c>
      <c r="P155" s="66" t="s">
        <v>38</v>
      </c>
    </row>
    <row r="156" spans="1:16" x14ac:dyDescent="0.25">
      <c r="A156" s="59">
        <v>41107</v>
      </c>
      <c r="B156" s="2">
        <v>0.69012731481481471</v>
      </c>
      <c r="C156" s="33">
        <v>41107.690127314818</v>
      </c>
      <c r="D156" s="33">
        <v>41107.666666666664</v>
      </c>
      <c r="E156" s="37">
        <v>16</v>
      </c>
      <c r="F156" s="33">
        <v>41107.75</v>
      </c>
      <c r="G156" s="66" t="s">
        <v>16</v>
      </c>
      <c r="H156" s="66">
        <v>1</v>
      </c>
      <c r="I156" s="66">
        <v>1.77</v>
      </c>
      <c r="J156" s="66">
        <v>92</v>
      </c>
      <c r="K156" s="66">
        <v>1</v>
      </c>
      <c r="L156" s="66">
        <v>2</v>
      </c>
      <c r="M156" s="66">
        <v>9.59</v>
      </c>
      <c r="N156" s="66">
        <v>10.42</v>
      </c>
      <c r="O156" s="66">
        <v>2</v>
      </c>
      <c r="P156" s="66" t="s">
        <v>38</v>
      </c>
    </row>
    <row r="157" spans="1:16" x14ac:dyDescent="0.25">
      <c r="A157" s="59">
        <v>41107</v>
      </c>
      <c r="B157" s="2">
        <v>0.87996527777777789</v>
      </c>
      <c r="C157" s="33">
        <v>41107.879965277774</v>
      </c>
      <c r="D157" s="33">
        <v>41107.875</v>
      </c>
      <c r="E157" s="37">
        <v>21</v>
      </c>
      <c r="F157" s="33">
        <v>41107.875</v>
      </c>
      <c r="G157" s="66" t="s">
        <v>16</v>
      </c>
      <c r="H157" s="66">
        <v>1</v>
      </c>
      <c r="I157" s="66">
        <v>2.25</v>
      </c>
      <c r="J157" s="66">
        <v>116.4</v>
      </c>
      <c r="K157" s="66">
        <v>1</v>
      </c>
      <c r="L157" s="66">
        <v>2</v>
      </c>
      <c r="M157" s="66">
        <v>9.59</v>
      </c>
      <c r="N157" s="66">
        <v>10.42</v>
      </c>
      <c r="O157" s="66">
        <v>2</v>
      </c>
      <c r="P157" s="66" t="s">
        <v>38</v>
      </c>
    </row>
    <row r="158" spans="1:16" x14ac:dyDescent="0.25">
      <c r="A158" s="59">
        <v>41107</v>
      </c>
      <c r="B158" s="2">
        <v>0.89167824074074076</v>
      </c>
      <c r="C158" s="33">
        <v>41107.89167824074</v>
      </c>
      <c r="D158" s="33">
        <v>41107.875</v>
      </c>
      <c r="E158" s="37">
        <v>21</v>
      </c>
      <c r="F158" s="33">
        <v>41107.875</v>
      </c>
      <c r="G158" s="66" t="s">
        <v>16</v>
      </c>
      <c r="H158" s="66">
        <v>1</v>
      </c>
      <c r="I158" s="66">
        <v>17.78</v>
      </c>
      <c r="J158" s="66">
        <v>54.7</v>
      </c>
      <c r="K158" s="66">
        <v>2</v>
      </c>
      <c r="L158" s="66">
        <v>2</v>
      </c>
      <c r="M158" s="66">
        <v>9.59</v>
      </c>
      <c r="N158" s="66">
        <v>10.42</v>
      </c>
      <c r="O158" s="66">
        <v>2</v>
      </c>
      <c r="P158" s="66" t="s">
        <v>38</v>
      </c>
    </row>
    <row r="159" spans="1:16" x14ac:dyDescent="0.25">
      <c r="A159" s="59">
        <v>41107</v>
      </c>
      <c r="B159" s="2">
        <v>0.89350694444444445</v>
      </c>
      <c r="C159" s="33">
        <v>41107.893506944441</v>
      </c>
      <c r="D159" s="33">
        <v>41107.875</v>
      </c>
      <c r="E159" s="37">
        <v>21</v>
      </c>
      <c r="F159" s="33">
        <v>41107.875</v>
      </c>
      <c r="G159" s="66" t="s">
        <v>16</v>
      </c>
      <c r="H159" s="66">
        <v>1</v>
      </c>
      <c r="I159" s="66">
        <v>16.940000000000001</v>
      </c>
      <c r="J159" s="66">
        <v>64.8</v>
      </c>
      <c r="K159" s="66">
        <v>2</v>
      </c>
      <c r="L159" s="66">
        <v>2</v>
      </c>
      <c r="M159" s="66">
        <v>9.59</v>
      </c>
      <c r="N159" s="66">
        <v>10.42</v>
      </c>
      <c r="O159" s="66">
        <v>2</v>
      </c>
      <c r="P159" s="66" t="s">
        <v>38</v>
      </c>
    </row>
    <row r="160" spans="1:16" x14ac:dyDescent="0.25">
      <c r="A160" s="59">
        <v>41107</v>
      </c>
      <c r="B160" s="2">
        <v>0.92120370370370364</v>
      </c>
      <c r="C160" s="33">
        <v>41107.921203703707</v>
      </c>
      <c r="D160" s="33">
        <v>41107.916666666664</v>
      </c>
      <c r="E160" s="37">
        <v>22</v>
      </c>
      <c r="F160" s="33">
        <v>41107.875</v>
      </c>
      <c r="G160" s="66" t="s">
        <v>16</v>
      </c>
      <c r="H160" s="66">
        <v>1</v>
      </c>
      <c r="I160" s="66">
        <v>2.57</v>
      </c>
      <c r="J160" s="66">
        <v>83.4</v>
      </c>
      <c r="K160" s="66">
        <v>1</v>
      </c>
      <c r="L160" s="66">
        <v>2</v>
      </c>
      <c r="M160" s="66">
        <v>9.59</v>
      </c>
      <c r="N160" s="66">
        <v>10.42</v>
      </c>
      <c r="O160" s="66">
        <v>2</v>
      </c>
      <c r="P160" s="66" t="s">
        <v>38</v>
      </c>
    </row>
    <row r="161" spans="1:16" x14ac:dyDescent="0.25">
      <c r="A161" s="59">
        <v>41107</v>
      </c>
      <c r="B161" s="2">
        <v>0.94017361111111108</v>
      </c>
      <c r="C161" s="33">
        <v>41107.94017361111</v>
      </c>
      <c r="D161" s="33">
        <v>41107.916666666664</v>
      </c>
      <c r="E161" s="37">
        <v>22</v>
      </c>
      <c r="F161" s="33">
        <v>41108</v>
      </c>
      <c r="G161" s="66" t="s">
        <v>16</v>
      </c>
      <c r="H161" s="66">
        <v>1</v>
      </c>
      <c r="I161" s="66">
        <v>1.74</v>
      </c>
      <c r="J161" s="66">
        <v>95.1</v>
      </c>
      <c r="K161" s="66">
        <v>1</v>
      </c>
      <c r="L161" s="66">
        <v>2</v>
      </c>
      <c r="M161" s="66">
        <v>9.59</v>
      </c>
      <c r="N161" s="66">
        <v>10.42</v>
      </c>
      <c r="O161" s="66">
        <v>2</v>
      </c>
      <c r="P161" s="66" t="s">
        <v>38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20"/>
  <sheetViews>
    <sheetView workbookViewId="0">
      <selection activeCell="B42" sqref="B42"/>
    </sheetView>
  </sheetViews>
  <sheetFormatPr defaultRowHeight="15" x14ac:dyDescent="0.25"/>
  <sheetData>
    <row r="1" spans="1:16" x14ac:dyDescent="0.25">
      <c r="A1" s="58" t="s">
        <v>1</v>
      </c>
      <c r="B1" s="8" t="s">
        <v>2</v>
      </c>
      <c r="C1" s="32" t="s">
        <v>17</v>
      </c>
      <c r="D1" s="32" t="s">
        <v>95</v>
      </c>
      <c r="E1" s="93" t="s">
        <v>94</v>
      </c>
      <c r="F1" s="32" t="s">
        <v>61</v>
      </c>
      <c r="G1" s="8" t="s">
        <v>3</v>
      </c>
      <c r="H1" s="26" t="s">
        <v>22</v>
      </c>
      <c r="I1" s="34" t="s">
        <v>18</v>
      </c>
      <c r="J1" s="8" t="s">
        <v>19</v>
      </c>
      <c r="K1" s="7" t="s">
        <v>0</v>
      </c>
      <c r="L1" s="7" t="s">
        <v>33</v>
      </c>
      <c r="M1" s="7" t="s">
        <v>9</v>
      </c>
      <c r="N1" s="7" t="s">
        <v>8</v>
      </c>
      <c r="O1" s="7" t="s">
        <v>20</v>
      </c>
      <c r="P1" s="15" t="s">
        <v>31</v>
      </c>
    </row>
    <row r="2" spans="1:16" x14ac:dyDescent="0.25">
      <c r="A2" s="60">
        <v>41121</v>
      </c>
      <c r="B2" s="2">
        <v>0.48164351851851855</v>
      </c>
      <c r="C2" s="33">
        <v>41121.48164351852</v>
      </c>
      <c r="D2" s="33">
        <v>41121.458333333336</v>
      </c>
      <c r="E2" s="37">
        <v>11</v>
      </c>
      <c r="F2" s="33">
        <v>41121.5</v>
      </c>
      <c r="G2" s="66" t="s">
        <v>16</v>
      </c>
      <c r="H2" s="66">
        <v>1</v>
      </c>
      <c r="I2" s="66">
        <v>5.2</v>
      </c>
      <c r="J2" s="66">
        <v>65.5</v>
      </c>
      <c r="K2" s="66">
        <v>1</v>
      </c>
      <c r="L2" s="66">
        <v>2</v>
      </c>
      <c r="M2" s="66">
        <v>9.59</v>
      </c>
      <c r="N2" s="66">
        <v>10.42</v>
      </c>
      <c r="O2" s="66">
        <v>2</v>
      </c>
      <c r="P2" s="66" t="s">
        <v>38</v>
      </c>
    </row>
    <row r="3" spans="1:16" x14ac:dyDescent="0.25">
      <c r="A3" s="60">
        <v>41121</v>
      </c>
      <c r="B3" s="2">
        <v>0.48236111111111107</v>
      </c>
      <c r="C3" s="33">
        <v>41121.482361111113</v>
      </c>
      <c r="D3" s="33">
        <v>41121.458333333336</v>
      </c>
      <c r="E3" s="37">
        <v>11</v>
      </c>
      <c r="F3" s="33">
        <v>41121.5</v>
      </c>
      <c r="G3" s="66" t="s">
        <v>16</v>
      </c>
      <c r="H3" s="66">
        <v>1</v>
      </c>
      <c r="I3" s="66">
        <v>2.5</v>
      </c>
      <c r="J3" s="66">
        <v>69.599999999999994</v>
      </c>
      <c r="K3" s="66">
        <v>1</v>
      </c>
      <c r="L3" s="66">
        <v>2</v>
      </c>
      <c r="M3" s="66">
        <v>9.59</v>
      </c>
      <c r="N3" s="66">
        <v>10.42</v>
      </c>
      <c r="O3" s="66">
        <v>2</v>
      </c>
      <c r="P3" s="66" t="s">
        <v>38</v>
      </c>
    </row>
    <row r="4" spans="1:16" x14ac:dyDescent="0.25">
      <c r="A4" s="60">
        <v>41121</v>
      </c>
      <c r="B4" s="2">
        <v>0.48251157407407402</v>
      </c>
      <c r="C4" s="33">
        <v>41121.482511574075</v>
      </c>
      <c r="D4" s="33">
        <v>41121.458333333336</v>
      </c>
      <c r="E4" s="37">
        <v>11</v>
      </c>
      <c r="F4" s="33">
        <v>41121.5</v>
      </c>
      <c r="G4" s="66" t="s">
        <v>16</v>
      </c>
      <c r="H4" s="66">
        <v>1</v>
      </c>
      <c r="I4" s="66">
        <v>1.91</v>
      </c>
      <c r="J4" s="66">
        <v>84.2</v>
      </c>
      <c r="K4" s="66">
        <v>1</v>
      </c>
      <c r="L4" s="66">
        <v>2</v>
      </c>
      <c r="M4" s="66">
        <v>9.59</v>
      </c>
      <c r="N4" s="66">
        <v>10.42</v>
      </c>
      <c r="O4" s="66">
        <v>2</v>
      </c>
      <c r="P4" s="66" t="s">
        <v>38</v>
      </c>
    </row>
    <row r="5" spans="1:16" x14ac:dyDescent="0.25">
      <c r="A5" s="60">
        <v>41121</v>
      </c>
      <c r="B5" s="2">
        <v>0.48278935185185184</v>
      </c>
      <c r="C5" s="33">
        <v>41121.482789351852</v>
      </c>
      <c r="D5" s="33">
        <v>41121.458333333336</v>
      </c>
      <c r="E5" s="37">
        <v>11</v>
      </c>
      <c r="F5" s="33">
        <v>41121.5</v>
      </c>
      <c r="G5" s="66" t="s">
        <v>16</v>
      </c>
      <c r="H5" s="66">
        <v>1</v>
      </c>
      <c r="I5" s="66">
        <v>3.83</v>
      </c>
      <c r="J5" s="66">
        <v>66.2</v>
      </c>
      <c r="K5" s="66">
        <v>1</v>
      </c>
      <c r="L5" s="66">
        <v>2</v>
      </c>
      <c r="M5" s="66">
        <v>9.59</v>
      </c>
      <c r="N5" s="66">
        <v>10.42</v>
      </c>
      <c r="O5" s="66">
        <v>2</v>
      </c>
      <c r="P5" s="66" t="s">
        <v>38</v>
      </c>
    </row>
    <row r="6" spans="1:16" x14ac:dyDescent="0.25">
      <c r="A6" s="60">
        <v>41121</v>
      </c>
      <c r="B6" s="2">
        <v>0.48313657407407407</v>
      </c>
      <c r="C6" s="33">
        <v>41121.483136574076</v>
      </c>
      <c r="D6" s="33">
        <v>41121.458333333336</v>
      </c>
      <c r="E6" s="37">
        <v>11</v>
      </c>
      <c r="F6" s="33">
        <v>41121.5</v>
      </c>
      <c r="G6" s="66" t="s">
        <v>16</v>
      </c>
      <c r="H6" s="66">
        <v>1</v>
      </c>
      <c r="I6" s="66">
        <v>3.41</v>
      </c>
      <c r="J6" s="66">
        <v>61</v>
      </c>
      <c r="K6" s="66">
        <v>1</v>
      </c>
      <c r="L6" s="66">
        <v>2</v>
      </c>
      <c r="M6" s="66">
        <v>9.59</v>
      </c>
      <c r="N6" s="66">
        <v>10.42</v>
      </c>
      <c r="O6" s="66">
        <v>2</v>
      </c>
      <c r="P6" s="66" t="s">
        <v>38</v>
      </c>
    </row>
    <row r="7" spans="1:16" x14ac:dyDescent="0.25">
      <c r="A7" s="60">
        <v>41121</v>
      </c>
      <c r="B7" s="2">
        <v>0.4831597222222222</v>
      </c>
      <c r="C7" s="33">
        <v>41121.483159722222</v>
      </c>
      <c r="D7" s="33">
        <v>41121.458333333336</v>
      </c>
      <c r="E7" s="37">
        <v>11</v>
      </c>
      <c r="F7" s="33">
        <v>41121.5</v>
      </c>
      <c r="G7" s="66" t="s">
        <v>16</v>
      </c>
      <c r="H7" s="66">
        <v>1</v>
      </c>
      <c r="I7" s="66">
        <v>1.46</v>
      </c>
      <c r="J7" s="66">
        <v>76.599999999999994</v>
      </c>
      <c r="K7" s="66">
        <v>1</v>
      </c>
      <c r="L7" s="66">
        <v>2</v>
      </c>
      <c r="M7" s="66">
        <v>9.59</v>
      </c>
      <c r="N7" s="66">
        <v>10.42</v>
      </c>
      <c r="O7" s="66">
        <v>2</v>
      </c>
      <c r="P7" s="66" t="s">
        <v>38</v>
      </c>
    </row>
    <row r="8" spans="1:16" x14ac:dyDescent="0.25">
      <c r="A8" s="60">
        <v>41121</v>
      </c>
      <c r="B8" s="2">
        <v>0.48398148148148151</v>
      </c>
      <c r="C8" s="33">
        <v>41121.483981481484</v>
      </c>
      <c r="D8" s="33">
        <v>41121.458333333336</v>
      </c>
      <c r="E8" s="37">
        <v>11</v>
      </c>
      <c r="F8" s="33">
        <v>41121.5</v>
      </c>
      <c r="G8" s="66" t="s">
        <v>16</v>
      </c>
      <c r="H8" s="66">
        <v>1</v>
      </c>
      <c r="I8" s="66">
        <v>2.4500000000000002</v>
      </c>
      <c r="J8" s="66">
        <v>82.1</v>
      </c>
      <c r="K8" s="66">
        <v>1</v>
      </c>
      <c r="L8" s="66">
        <v>2</v>
      </c>
      <c r="M8" s="66">
        <v>9.59</v>
      </c>
      <c r="N8" s="66">
        <v>10.42</v>
      </c>
      <c r="O8" s="66">
        <v>2</v>
      </c>
      <c r="P8" s="66" t="s">
        <v>38</v>
      </c>
    </row>
    <row r="9" spans="1:16" x14ac:dyDescent="0.25">
      <c r="A9" s="60">
        <v>41121</v>
      </c>
      <c r="B9" s="2">
        <v>0.48714120370370373</v>
      </c>
      <c r="C9" s="33">
        <v>41121.487141203703</v>
      </c>
      <c r="D9" s="33">
        <v>41121.458333333336</v>
      </c>
      <c r="E9" s="37">
        <v>11</v>
      </c>
      <c r="F9" s="33">
        <v>41121.5</v>
      </c>
      <c r="G9" s="66" t="s">
        <v>16</v>
      </c>
      <c r="H9" s="66">
        <v>1</v>
      </c>
      <c r="I9" s="66">
        <v>1.53</v>
      </c>
      <c r="J9" s="66">
        <v>103.9</v>
      </c>
      <c r="K9" s="66">
        <v>1</v>
      </c>
      <c r="L9" s="66">
        <v>2</v>
      </c>
      <c r="M9" s="66">
        <v>9.59</v>
      </c>
      <c r="N9" s="66">
        <v>10.42</v>
      </c>
      <c r="O9" s="66">
        <v>2</v>
      </c>
      <c r="P9" s="66" t="s">
        <v>38</v>
      </c>
    </row>
    <row r="10" spans="1:16" x14ac:dyDescent="0.25">
      <c r="A10" s="60">
        <v>41121</v>
      </c>
      <c r="B10" s="2">
        <v>0.50157407407407406</v>
      </c>
      <c r="C10" s="33">
        <v>41121.501574074071</v>
      </c>
      <c r="D10" s="33">
        <v>41121.5</v>
      </c>
      <c r="E10" s="37">
        <v>12</v>
      </c>
      <c r="F10" s="33">
        <v>41121.5</v>
      </c>
      <c r="G10" s="66" t="s">
        <v>16</v>
      </c>
      <c r="H10" s="66">
        <v>1</v>
      </c>
      <c r="I10" s="66">
        <v>8.73</v>
      </c>
      <c r="J10" s="66">
        <v>74.400000000000006</v>
      </c>
      <c r="K10" s="66">
        <v>1</v>
      </c>
      <c r="L10" s="66">
        <v>2</v>
      </c>
      <c r="M10" s="66">
        <v>9.59</v>
      </c>
      <c r="N10" s="66">
        <v>10.42</v>
      </c>
      <c r="O10" s="66">
        <v>2</v>
      </c>
      <c r="P10" s="66" t="s">
        <v>38</v>
      </c>
    </row>
    <row r="11" spans="1:16" x14ac:dyDescent="0.25">
      <c r="A11" s="60">
        <v>41121</v>
      </c>
      <c r="B11" s="2">
        <v>0.50567129629629626</v>
      </c>
      <c r="C11" s="33">
        <v>41121.505671296298</v>
      </c>
      <c r="D11" s="33">
        <v>41121.5</v>
      </c>
      <c r="E11" s="37">
        <v>12</v>
      </c>
      <c r="F11" s="33">
        <v>41121.5</v>
      </c>
      <c r="G11" s="66" t="s">
        <v>16</v>
      </c>
      <c r="H11" s="66">
        <v>1</v>
      </c>
      <c r="I11" s="66">
        <v>4.16</v>
      </c>
      <c r="J11" s="66">
        <v>54.7</v>
      </c>
      <c r="K11" s="66">
        <v>1</v>
      </c>
      <c r="L11" s="66">
        <v>2</v>
      </c>
      <c r="M11" s="66">
        <v>9.59</v>
      </c>
      <c r="N11" s="66">
        <v>10.42</v>
      </c>
      <c r="O11" s="66">
        <v>2</v>
      </c>
      <c r="P11" s="66" t="s">
        <v>38</v>
      </c>
    </row>
    <row r="12" spans="1:16" x14ac:dyDescent="0.25">
      <c r="A12" s="60">
        <v>41121</v>
      </c>
      <c r="B12" s="2">
        <v>0.50665509259259256</v>
      </c>
      <c r="C12" s="33">
        <v>41121.506655092591</v>
      </c>
      <c r="D12" s="33">
        <v>41121.5</v>
      </c>
      <c r="E12" s="37">
        <v>12</v>
      </c>
      <c r="F12" s="33">
        <v>41121.5</v>
      </c>
      <c r="G12" s="66" t="s">
        <v>16</v>
      </c>
      <c r="H12" s="66">
        <v>1</v>
      </c>
      <c r="I12" s="66">
        <v>5.35</v>
      </c>
      <c r="J12" s="66">
        <v>63.8</v>
      </c>
      <c r="K12" s="66">
        <v>1</v>
      </c>
      <c r="L12" s="66">
        <v>2</v>
      </c>
      <c r="M12" s="66">
        <v>9.59</v>
      </c>
      <c r="N12" s="66">
        <v>10.42</v>
      </c>
      <c r="O12" s="66">
        <v>2</v>
      </c>
      <c r="P12" s="66" t="s">
        <v>38</v>
      </c>
    </row>
    <row r="13" spans="1:16" x14ac:dyDescent="0.25">
      <c r="A13" s="60">
        <v>41121</v>
      </c>
      <c r="B13" s="2">
        <v>0.50758101851851845</v>
      </c>
      <c r="C13" s="33">
        <v>41121.507581018515</v>
      </c>
      <c r="D13" s="33">
        <v>41121.5</v>
      </c>
      <c r="E13" s="37">
        <v>12</v>
      </c>
      <c r="F13" s="33">
        <v>41121.5</v>
      </c>
      <c r="G13" s="66" t="s">
        <v>16</v>
      </c>
      <c r="H13" s="66">
        <v>1</v>
      </c>
      <c r="I13" s="66">
        <v>2.62</v>
      </c>
      <c r="J13" s="66">
        <v>74.400000000000006</v>
      </c>
      <c r="K13" s="66">
        <v>1</v>
      </c>
      <c r="L13" s="66">
        <v>2</v>
      </c>
      <c r="M13" s="66">
        <v>9.59</v>
      </c>
      <c r="N13" s="66">
        <v>10.42</v>
      </c>
      <c r="O13" s="66">
        <v>2</v>
      </c>
      <c r="P13" s="66" t="s">
        <v>38</v>
      </c>
    </row>
    <row r="14" spans="1:16" x14ac:dyDescent="0.25">
      <c r="A14" s="60">
        <v>41121</v>
      </c>
      <c r="B14" s="2">
        <v>0.50788194444444446</v>
      </c>
      <c r="C14" s="33">
        <v>41121.507881944446</v>
      </c>
      <c r="D14" s="33">
        <v>41121.5</v>
      </c>
      <c r="E14" s="37">
        <v>12</v>
      </c>
      <c r="F14" s="33">
        <v>41121.5</v>
      </c>
      <c r="G14" s="66" t="s">
        <v>16</v>
      </c>
      <c r="H14" s="66">
        <v>1</v>
      </c>
      <c r="I14" s="66">
        <v>2.5299999999999998</v>
      </c>
      <c r="J14" s="66">
        <v>68.7</v>
      </c>
      <c r="K14" s="66">
        <v>1</v>
      </c>
      <c r="L14" s="66">
        <v>2</v>
      </c>
      <c r="M14" s="66">
        <v>9.59</v>
      </c>
      <c r="N14" s="66">
        <v>10.42</v>
      </c>
      <c r="O14" s="66">
        <v>2</v>
      </c>
      <c r="P14" s="66" t="s">
        <v>38</v>
      </c>
    </row>
    <row r="15" spans="1:16" x14ac:dyDescent="0.25">
      <c r="A15" s="60">
        <v>41121</v>
      </c>
      <c r="B15" s="2">
        <v>0.50839120370370372</v>
      </c>
      <c r="C15" s="33">
        <v>41121.508391203701</v>
      </c>
      <c r="D15" s="33">
        <v>41121.5</v>
      </c>
      <c r="E15" s="37">
        <v>12</v>
      </c>
      <c r="F15" s="33">
        <v>41121.5</v>
      </c>
      <c r="G15" s="66" t="s">
        <v>16</v>
      </c>
      <c r="H15" s="66">
        <v>1</v>
      </c>
      <c r="I15" s="66">
        <v>5.0599999999999996</v>
      </c>
      <c r="J15" s="66">
        <v>61.3</v>
      </c>
      <c r="K15" s="66">
        <v>1</v>
      </c>
      <c r="L15" s="66">
        <v>2</v>
      </c>
      <c r="M15" s="66">
        <v>9.59</v>
      </c>
      <c r="N15" s="66">
        <v>10.42</v>
      </c>
      <c r="O15" s="66">
        <v>2</v>
      </c>
      <c r="P15" s="66" t="s">
        <v>38</v>
      </c>
    </row>
    <row r="16" spans="1:16" x14ac:dyDescent="0.25">
      <c r="A16" s="60">
        <v>41121</v>
      </c>
      <c r="B16" s="2">
        <v>0.52178240740740744</v>
      </c>
      <c r="C16" s="33">
        <v>41121.521782407406</v>
      </c>
      <c r="D16" s="33">
        <v>41121.5</v>
      </c>
      <c r="E16" s="37">
        <v>12</v>
      </c>
      <c r="F16" s="33">
        <v>41121.5</v>
      </c>
      <c r="G16" s="66" t="s">
        <v>16</v>
      </c>
      <c r="H16" s="66">
        <v>1</v>
      </c>
      <c r="I16" s="66">
        <v>5.47</v>
      </c>
      <c r="J16" s="66">
        <v>58.6</v>
      </c>
      <c r="K16" s="66">
        <v>1</v>
      </c>
      <c r="L16" s="66">
        <v>2</v>
      </c>
      <c r="M16" s="66">
        <v>9.59</v>
      </c>
      <c r="N16" s="66">
        <v>10.42</v>
      </c>
      <c r="O16" s="66">
        <v>2</v>
      </c>
      <c r="P16" s="66" t="s">
        <v>38</v>
      </c>
    </row>
    <row r="17" spans="1:16" x14ac:dyDescent="0.25">
      <c r="A17" s="60">
        <v>41121</v>
      </c>
      <c r="B17" s="2">
        <v>0.52302083333333338</v>
      </c>
      <c r="C17" s="33">
        <v>41121.523020833331</v>
      </c>
      <c r="D17" s="33">
        <v>41121.5</v>
      </c>
      <c r="E17" s="37">
        <v>12</v>
      </c>
      <c r="F17" s="33">
        <v>41121.5</v>
      </c>
      <c r="G17" s="66" t="s">
        <v>16</v>
      </c>
      <c r="H17" s="66">
        <v>1</v>
      </c>
      <c r="I17" s="66">
        <v>5.45</v>
      </c>
      <c r="J17" s="66">
        <v>76.400000000000006</v>
      </c>
      <c r="K17" s="66">
        <v>1</v>
      </c>
      <c r="L17" s="66">
        <v>2</v>
      </c>
      <c r="M17" s="66">
        <v>9.59</v>
      </c>
      <c r="N17" s="66">
        <v>10.42</v>
      </c>
      <c r="O17" s="66">
        <v>2</v>
      </c>
      <c r="P17" s="66" t="s">
        <v>38</v>
      </c>
    </row>
    <row r="18" spans="1:16" x14ac:dyDescent="0.25">
      <c r="A18" s="60">
        <v>41121</v>
      </c>
      <c r="B18" s="2">
        <v>0.52418981481481486</v>
      </c>
      <c r="C18" s="33">
        <v>41121.524189814816</v>
      </c>
      <c r="D18" s="33">
        <v>41121.5</v>
      </c>
      <c r="E18" s="37">
        <v>12</v>
      </c>
      <c r="F18" s="33">
        <v>41121.5</v>
      </c>
      <c r="G18" s="66" t="s">
        <v>16</v>
      </c>
      <c r="H18" s="66">
        <v>1</v>
      </c>
      <c r="I18" s="66">
        <v>1.81</v>
      </c>
      <c r="J18" s="66">
        <v>91.2</v>
      </c>
      <c r="K18" s="66">
        <v>1</v>
      </c>
      <c r="L18" s="66">
        <v>2</v>
      </c>
      <c r="M18" s="66">
        <v>9.59</v>
      </c>
      <c r="N18" s="66">
        <v>10.42</v>
      </c>
      <c r="O18" s="66">
        <v>2</v>
      </c>
      <c r="P18" s="66" t="s">
        <v>38</v>
      </c>
    </row>
    <row r="19" spans="1:16" x14ac:dyDescent="0.25">
      <c r="A19" s="60">
        <v>41121</v>
      </c>
      <c r="B19" s="2">
        <v>0.52418981481481486</v>
      </c>
      <c r="C19" s="33">
        <v>41121.524189814816</v>
      </c>
      <c r="D19" s="33">
        <v>41121.5</v>
      </c>
      <c r="E19" s="37">
        <v>12</v>
      </c>
      <c r="F19" s="33">
        <v>41121.5</v>
      </c>
      <c r="G19" s="66" t="s">
        <v>16</v>
      </c>
      <c r="H19" s="66">
        <v>1</v>
      </c>
      <c r="I19" s="66">
        <v>1.47</v>
      </c>
      <c r="J19" s="66">
        <v>72.7</v>
      </c>
      <c r="K19" s="66">
        <v>1</v>
      </c>
      <c r="L19" s="66">
        <v>2</v>
      </c>
      <c r="M19" s="66">
        <v>9.59</v>
      </c>
      <c r="N19" s="66">
        <v>10.42</v>
      </c>
      <c r="O19" s="66">
        <v>2</v>
      </c>
      <c r="P19" s="66" t="s">
        <v>38</v>
      </c>
    </row>
    <row r="20" spans="1:16" x14ac:dyDescent="0.25">
      <c r="A20" s="60">
        <v>41121</v>
      </c>
      <c r="B20" s="2">
        <v>0.52490740740740738</v>
      </c>
      <c r="C20" s="33">
        <v>41121.524907407409</v>
      </c>
      <c r="D20" s="33">
        <v>41121.5</v>
      </c>
      <c r="E20" s="37">
        <v>12</v>
      </c>
      <c r="F20" s="33">
        <v>41121.5</v>
      </c>
      <c r="G20" s="66" t="s">
        <v>16</v>
      </c>
      <c r="H20" s="66">
        <v>1</v>
      </c>
      <c r="I20" s="66">
        <v>1.42</v>
      </c>
      <c r="J20" s="66">
        <v>74.3</v>
      </c>
      <c r="K20" s="66">
        <v>1</v>
      </c>
      <c r="L20" s="66">
        <v>2</v>
      </c>
      <c r="M20" s="66">
        <v>9.59</v>
      </c>
      <c r="N20" s="66">
        <v>10.42</v>
      </c>
      <c r="O20" s="66">
        <v>2</v>
      </c>
      <c r="P20" s="66" t="s">
        <v>38</v>
      </c>
    </row>
    <row r="21" spans="1:16" x14ac:dyDescent="0.25">
      <c r="A21" s="60">
        <v>41121</v>
      </c>
      <c r="B21" s="2">
        <v>0.5250231481481481</v>
      </c>
      <c r="C21" s="33">
        <v>41121.525023148148</v>
      </c>
      <c r="D21" s="33">
        <v>41121.5</v>
      </c>
      <c r="E21" s="37">
        <v>12</v>
      </c>
      <c r="F21" s="33">
        <v>41121.5</v>
      </c>
      <c r="G21" s="66" t="s">
        <v>16</v>
      </c>
      <c r="H21" s="66">
        <v>1</v>
      </c>
      <c r="I21" s="66">
        <v>7.9</v>
      </c>
      <c r="J21" s="66">
        <v>80.099999999999994</v>
      </c>
      <c r="K21" s="66">
        <v>2</v>
      </c>
      <c r="L21" s="66">
        <v>2</v>
      </c>
      <c r="M21" s="66">
        <v>9.59</v>
      </c>
      <c r="N21" s="66">
        <v>10.42</v>
      </c>
      <c r="O21" s="66">
        <v>2</v>
      </c>
      <c r="P21" s="66" t="s">
        <v>38</v>
      </c>
    </row>
    <row r="22" spans="1:16" x14ac:dyDescent="0.25">
      <c r="A22" s="60">
        <v>41121</v>
      </c>
      <c r="B22" s="2">
        <v>0.52637731481481487</v>
      </c>
      <c r="C22" s="33">
        <v>41121.526377314818</v>
      </c>
      <c r="D22" s="33">
        <v>41121.5</v>
      </c>
      <c r="E22" s="37">
        <v>12</v>
      </c>
      <c r="F22" s="33">
        <v>41121.5</v>
      </c>
      <c r="G22" s="66" t="s">
        <v>16</v>
      </c>
      <c r="H22" s="66">
        <v>1</v>
      </c>
      <c r="I22" s="66">
        <v>3.48</v>
      </c>
      <c r="J22" s="66">
        <v>73</v>
      </c>
      <c r="K22" s="66">
        <v>1</v>
      </c>
      <c r="L22" s="66">
        <v>2</v>
      </c>
      <c r="M22" s="66">
        <v>9.59</v>
      </c>
      <c r="N22" s="66">
        <v>10.42</v>
      </c>
      <c r="O22" s="66">
        <v>2</v>
      </c>
      <c r="P22" s="66" t="s">
        <v>38</v>
      </c>
    </row>
    <row r="23" spans="1:16" x14ac:dyDescent="0.25">
      <c r="A23" s="60">
        <v>41121</v>
      </c>
      <c r="B23" s="2">
        <v>0.52967592592592594</v>
      </c>
      <c r="C23" s="33">
        <v>41121.529675925929</v>
      </c>
      <c r="D23" s="33">
        <v>41121.5</v>
      </c>
      <c r="E23" s="37">
        <v>12</v>
      </c>
      <c r="F23" s="33">
        <v>41121.5</v>
      </c>
      <c r="G23" s="66" t="s">
        <v>16</v>
      </c>
      <c r="H23" s="66">
        <v>1</v>
      </c>
      <c r="I23" s="66">
        <v>1.44</v>
      </c>
      <c r="J23" s="66">
        <v>83.6</v>
      </c>
      <c r="K23" s="66">
        <v>1</v>
      </c>
      <c r="L23" s="66">
        <v>2</v>
      </c>
      <c r="M23" s="66">
        <v>9.59</v>
      </c>
      <c r="N23" s="66">
        <v>10.42</v>
      </c>
      <c r="O23" s="66">
        <v>2</v>
      </c>
      <c r="P23" s="66" t="s">
        <v>38</v>
      </c>
    </row>
    <row r="24" spans="1:16" x14ac:dyDescent="0.25">
      <c r="A24" s="60">
        <v>41121</v>
      </c>
      <c r="B24" s="2">
        <v>0.54273148148148154</v>
      </c>
      <c r="C24" s="33">
        <v>41121.542731481481</v>
      </c>
      <c r="D24" s="33">
        <v>41121.541666666664</v>
      </c>
      <c r="E24" s="37">
        <v>13</v>
      </c>
      <c r="F24" s="33">
        <v>41121.5</v>
      </c>
      <c r="G24" s="66" t="s">
        <v>16</v>
      </c>
      <c r="H24" s="66">
        <v>1</v>
      </c>
      <c r="I24" s="66">
        <v>4.9800000000000004</v>
      </c>
      <c r="J24" s="66">
        <v>73.2</v>
      </c>
      <c r="K24" s="66">
        <v>1</v>
      </c>
      <c r="L24" s="66">
        <v>2</v>
      </c>
      <c r="M24" s="66">
        <v>9.59</v>
      </c>
      <c r="N24" s="66">
        <v>10.42</v>
      </c>
      <c r="O24" s="66">
        <v>2</v>
      </c>
      <c r="P24" s="66" t="s">
        <v>38</v>
      </c>
    </row>
    <row r="25" spans="1:16" x14ac:dyDescent="0.25">
      <c r="A25" s="60">
        <v>41121</v>
      </c>
      <c r="B25" s="2">
        <v>0.54346064814814821</v>
      </c>
      <c r="C25" s="33">
        <v>41121.54346064815</v>
      </c>
      <c r="D25" s="33">
        <v>41121.541666666664</v>
      </c>
      <c r="E25" s="37">
        <v>13</v>
      </c>
      <c r="F25" s="33">
        <v>41121.5</v>
      </c>
      <c r="G25" s="66" t="s">
        <v>16</v>
      </c>
      <c r="H25" s="66">
        <v>1</v>
      </c>
      <c r="I25" s="66">
        <v>2.09</v>
      </c>
      <c r="J25" s="66">
        <v>94.3</v>
      </c>
      <c r="K25" s="66">
        <v>1</v>
      </c>
      <c r="L25" s="66">
        <v>2</v>
      </c>
      <c r="M25" s="66">
        <v>9.59</v>
      </c>
      <c r="N25" s="66">
        <v>10.42</v>
      </c>
      <c r="O25" s="66">
        <v>2</v>
      </c>
      <c r="P25" s="66" t="s">
        <v>38</v>
      </c>
    </row>
    <row r="26" spans="1:16" x14ac:dyDescent="0.25">
      <c r="A26" s="60">
        <v>41121</v>
      </c>
      <c r="B26" s="2">
        <v>0.54437499999999994</v>
      </c>
      <c r="C26" s="33">
        <v>41121.544374999998</v>
      </c>
      <c r="D26" s="33">
        <v>41121.541666666664</v>
      </c>
      <c r="E26" s="37">
        <v>13</v>
      </c>
      <c r="F26" s="33">
        <v>41121.5</v>
      </c>
      <c r="G26" s="66" t="s">
        <v>16</v>
      </c>
      <c r="H26" s="66">
        <v>1</v>
      </c>
      <c r="I26" s="66">
        <v>1.76</v>
      </c>
      <c r="J26" s="66">
        <v>81.3</v>
      </c>
      <c r="K26" s="66">
        <v>1</v>
      </c>
      <c r="L26" s="66">
        <v>2</v>
      </c>
      <c r="M26" s="66">
        <v>9.59</v>
      </c>
      <c r="N26" s="66">
        <v>10.42</v>
      </c>
      <c r="O26" s="66">
        <v>2</v>
      </c>
      <c r="P26" s="66" t="s">
        <v>38</v>
      </c>
    </row>
    <row r="27" spans="1:16" x14ac:dyDescent="0.25">
      <c r="A27" s="60">
        <v>41121</v>
      </c>
      <c r="B27" s="2">
        <v>0.54555555555555557</v>
      </c>
      <c r="C27" s="33">
        <v>41121.545555555553</v>
      </c>
      <c r="D27" s="33">
        <v>41121.541666666664</v>
      </c>
      <c r="E27" s="37">
        <v>13</v>
      </c>
      <c r="F27" s="33">
        <v>41121.5</v>
      </c>
      <c r="G27" s="66" t="s">
        <v>16</v>
      </c>
      <c r="H27" s="66">
        <v>1</v>
      </c>
      <c r="I27" s="66">
        <v>3.16</v>
      </c>
      <c r="J27" s="66">
        <v>61.2</v>
      </c>
      <c r="K27" s="66">
        <v>1</v>
      </c>
      <c r="L27" s="66">
        <v>2</v>
      </c>
      <c r="M27" s="66">
        <v>9.59</v>
      </c>
      <c r="N27" s="66">
        <v>10.42</v>
      </c>
      <c r="O27" s="66">
        <v>2</v>
      </c>
      <c r="P27" s="66" t="s">
        <v>38</v>
      </c>
    </row>
    <row r="28" spans="1:16" x14ac:dyDescent="0.25">
      <c r="A28" s="60">
        <v>41121</v>
      </c>
      <c r="B28" s="2">
        <v>0.54603009259259261</v>
      </c>
      <c r="C28" s="33">
        <v>41121.546030092592</v>
      </c>
      <c r="D28" s="33">
        <v>41121.541666666664</v>
      </c>
      <c r="E28" s="37">
        <v>13</v>
      </c>
      <c r="F28" s="33">
        <v>41121.5</v>
      </c>
      <c r="G28" s="66" t="s">
        <v>16</v>
      </c>
      <c r="H28" s="66">
        <v>1</v>
      </c>
      <c r="I28" s="66">
        <v>4.71</v>
      </c>
      <c r="J28" s="66">
        <v>70.400000000000006</v>
      </c>
      <c r="K28" s="66">
        <v>1</v>
      </c>
      <c r="L28" s="66">
        <v>2</v>
      </c>
      <c r="M28" s="66">
        <v>9.59</v>
      </c>
      <c r="N28" s="66">
        <v>10.42</v>
      </c>
      <c r="O28" s="66">
        <v>2</v>
      </c>
      <c r="P28" s="66" t="s">
        <v>38</v>
      </c>
    </row>
    <row r="29" spans="1:16" x14ac:dyDescent="0.25">
      <c r="A29" s="60">
        <v>41121</v>
      </c>
      <c r="B29" s="2">
        <v>0.54708333333333337</v>
      </c>
      <c r="C29" s="33">
        <v>41121.547083333331</v>
      </c>
      <c r="D29" s="33">
        <v>41121.541666666664</v>
      </c>
      <c r="E29" s="37">
        <v>13</v>
      </c>
      <c r="F29" s="33">
        <v>41121.5</v>
      </c>
      <c r="G29" s="66" t="s">
        <v>16</v>
      </c>
      <c r="H29" s="66">
        <v>1</v>
      </c>
      <c r="I29" s="66">
        <v>2.38</v>
      </c>
      <c r="J29" s="66">
        <v>70.3</v>
      </c>
      <c r="K29" s="66">
        <v>1</v>
      </c>
      <c r="L29" s="66">
        <v>2</v>
      </c>
      <c r="M29" s="66">
        <v>9.59</v>
      </c>
      <c r="N29" s="66">
        <v>10.42</v>
      </c>
      <c r="O29" s="66">
        <v>2</v>
      </c>
      <c r="P29" s="66" t="s">
        <v>38</v>
      </c>
    </row>
    <row r="30" spans="1:16" x14ac:dyDescent="0.25">
      <c r="A30" s="60">
        <v>41121</v>
      </c>
      <c r="B30" s="2">
        <v>0.5486805555555555</v>
      </c>
      <c r="C30" s="33">
        <v>41121.548680555556</v>
      </c>
      <c r="D30" s="33">
        <v>41121.541666666664</v>
      </c>
      <c r="E30" s="37">
        <v>13</v>
      </c>
      <c r="F30" s="33">
        <v>41121.5</v>
      </c>
      <c r="G30" s="66" t="s">
        <v>16</v>
      </c>
      <c r="H30" s="66">
        <v>1</v>
      </c>
      <c r="I30" s="66">
        <v>1.58</v>
      </c>
      <c r="J30" s="66">
        <v>88.3</v>
      </c>
      <c r="K30" s="66">
        <v>2</v>
      </c>
      <c r="L30" s="66">
        <v>2</v>
      </c>
      <c r="M30" s="66">
        <v>9.59</v>
      </c>
      <c r="N30" s="66">
        <v>10.42</v>
      </c>
      <c r="O30" s="66">
        <v>2</v>
      </c>
      <c r="P30" s="66" t="s">
        <v>38</v>
      </c>
    </row>
    <row r="31" spans="1:16" x14ac:dyDescent="0.25">
      <c r="A31" s="60">
        <v>41121</v>
      </c>
      <c r="B31" s="2">
        <v>0.55052083333333335</v>
      </c>
      <c r="C31" s="33">
        <v>41121.550520833334</v>
      </c>
      <c r="D31" s="33">
        <v>41121.541666666664</v>
      </c>
      <c r="E31" s="37">
        <v>13</v>
      </c>
      <c r="F31" s="33">
        <v>41121.5</v>
      </c>
      <c r="G31" s="66" t="s">
        <v>16</v>
      </c>
      <c r="H31" s="66">
        <v>1</v>
      </c>
      <c r="I31" s="66">
        <v>2.57</v>
      </c>
      <c r="J31" s="66">
        <v>77.2</v>
      </c>
      <c r="K31" s="66">
        <v>1</v>
      </c>
      <c r="L31" s="66">
        <v>2</v>
      </c>
      <c r="M31" s="66">
        <v>9.59</v>
      </c>
      <c r="N31" s="66">
        <v>10.42</v>
      </c>
      <c r="O31" s="66">
        <v>2</v>
      </c>
      <c r="P31" s="66" t="s">
        <v>38</v>
      </c>
    </row>
    <row r="32" spans="1:16" x14ac:dyDescent="0.25">
      <c r="A32" s="60">
        <v>41121</v>
      </c>
      <c r="B32" s="2">
        <v>0.55064814814814811</v>
      </c>
      <c r="C32" s="33">
        <v>41121.55064814815</v>
      </c>
      <c r="D32" s="33">
        <v>41121.541666666664</v>
      </c>
      <c r="E32" s="37">
        <v>13</v>
      </c>
      <c r="F32" s="33">
        <v>41121.5</v>
      </c>
      <c r="G32" s="66" t="s">
        <v>16</v>
      </c>
      <c r="H32" s="66">
        <v>1</v>
      </c>
      <c r="I32" s="66">
        <v>3.13</v>
      </c>
      <c r="J32" s="66">
        <v>70.5</v>
      </c>
      <c r="K32" s="66">
        <v>1</v>
      </c>
      <c r="L32" s="66">
        <v>2</v>
      </c>
      <c r="M32" s="66">
        <v>9.59</v>
      </c>
      <c r="N32" s="66">
        <v>10.42</v>
      </c>
      <c r="O32" s="66">
        <v>2</v>
      </c>
      <c r="P32" s="66" t="s">
        <v>38</v>
      </c>
    </row>
    <row r="33" spans="1:16" x14ac:dyDescent="0.25">
      <c r="A33" s="60">
        <v>41121</v>
      </c>
      <c r="B33" s="2">
        <v>0.55130787037037032</v>
      </c>
      <c r="C33" s="33">
        <v>41121.551307870373</v>
      </c>
      <c r="D33" s="33">
        <v>41121.541666666664</v>
      </c>
      <c r="E33" s="37">
        <v>13</v>
      </c>
      <c r="F33" s="33">
        <v>41121.5</v>
      </c>
      <c r="G33" s="66" t="s">
        <v>16</v>
      </c>
      <c r="H33" s="66">
        <v>1</v>
      </c>
      <c r="I33" s="66">
        <v>2.21</v>
      </c>
      <c r="J33" s="66">
        <v>66.8</v>
      </c>
      <c r="K33" s="66">
        <v>1</v>
      </c>
      <c r="L33" s="66">
        <v>2</v>
      </c>
      <c r="M33" s="66">
        <v>9.59</v>
      </c>
      <c r="N33" s="66">
        <v>10.42</v>
      </c>
      <c r="O33" s="66">
        <v>2</v>
      </c>
      <c r="P33" s="66" t="s">
        <v>38</v>
      </c>
    </row>
    <row r="34" spans="1:16" x14ac:dyDescent="0.25">
      <c r="A34" s="60">
        <v>41121</v>
      </c>
      <c r="B34" s="2">
        <v>0.56303240740740745</v>
      </c>
      <c r="C34" s="33">
        <v>41121.563032407408</v>
      </c>
      <c r="D34" s="33">
        <v>41121.541666666664</v>
      </c>
      <c r="E34" s="37">
        <v>13</v>
      </c>
      <c r="F34" s="33">
        <v>41121.625</v>
      </c>
      <c r="G34" s="66" t="s">
        <v>16</v>
      </c>
      <c r="H34" s="66">
        <v>1</v>
      </c>
      <c r="I34" s="66">
        <v>1.93</v>
      </c>
      <c r="J34" s="66">
        <v>75.5</v>
      </c>
      <c r="K34" s="66">
        <v>1</v>
      </c>
      <c r="L34" s="66">
        <v>2</v>
      </c>
      <c r="M34" s="66">
        <v>9.59</v>
      </c>
      <c r="N34" s="66">
        <v>10.42</v>
      </c>
      <c r="O34" s="66">
        <v>2</v>
      </c>
      <c r="P34" s="66" t="s">
        <v>38</v>
      </c>
    </row>
    <row r="35" spans="1:16" x14ac:dyDescent="0.25">
      <c r="A35" s="60">
        <v>41121</v>
      </c>
      <c r="B35" s="2">
        <v>0.56391203703703707</v>
      </c>
      <c r="C35" s="33">
        <v>41121.56391203704</v>
      </c>
      <c r="D35" s="33">
        <v>41121.541666666664</v>
      </c>
      <c r="E35" s="37">
        <v>13</v>
      </c>
      <c r="F35" s="33">
        <v>41121.625</v>
      </c>
      <c r="G35" s="66" t="s">
        <v>16</v>
      </c>
      <c r="H35" s="66">
        <v>1</v>
      </c>
      <c r="I35" s="66">
        <v>1.76</v>
      </c>
      <c r="J35" s="66">
        <v>79.2</v>
      </c>
      <c r="K35" s="66">
        <v>1</v>
      </c>
      <c r="L35" s="66">
        <v>2</v>
      </c>
      <c r="M35" s="66">
        <v>9.59</v>
      </c>
      <c r="N35" s="66">
        <v>10.42</v>
      </c>
      <c r="O35" s="66">
        <v>2</v>
      </c>
      <c r="P35" s="66" t="s">
        <v>38</v>
      </c>
    </row>
    <row r="36" spans="1:16" x14ac:dyDescent="0.25">
      <c r="A36" s="60">
        <v>41121</v>
      </c>
      <c r="B36" s="2">
        <v>0.56439814814814815</v>
      </c>
      <c r="C36" s="33">
        <v>41121.564398148148</v>
      </c>
      <c r="D36" s="33">
        <v>41121.541666666664</v>
      </c>
      <c r="E36" s="37">
        <v>13</v>
      </c>
      <c r="F36" s="33">
        <v>41121.625</v>
      </c>
      <c r="G36" s="66" t="s">
        <v>16</v>
      </c>
      <c r="H36" s="66">
        <v>1</v>
      </c>
      <c r="I36" s="66">
        <v>4.05</v>
      </c>
      <c r="J36" s="66">
        <v>60.6</v>
      </c>
      <c r="K36" s="66">
        <v>1</v>
      </c>
      <c r="L36" s="66">
        <v>2</v>
      </c>
      <c r="M36" s="66">
        <v>9.59</v>
      </c>
      <c r="N36" s="66">
        <v>10.42</v>
      </c>
      <c r="O36" s="66">
        <v>2</v>
      </c>
      <c r="P36" s="66" t="s">
        <v>38</v>
      </c>
    </row>
    <row r="37" spans="1:16" x14ac:dyDescent="0.25">
      <c r="A37" s="60">
        <v>41121</v>
      </c>
      <c r="B37" s="2">
        <v>0.5665162037037037</v>
      </c>
      <c r="C37" s="33">
        <v>41121.566516203704</v>
      </c>
      <c r="D37" s="33">
        <v>41121.541666666664</v>
      </c>
      <c r="E37" s="37">
        <v>13</v>
      </c>
      <c r="F37" s="33">
        <v>41121.625</v>
      </c>
      <c r="G37" s="66" t="s">
        <v>16</v>
      </c>
      <c r="H37" s="66">
        <v>1</v>
      </c>
      <c r="I37" s="66">
        <v>1.78</v>
      </c>
      <c r="J37" s="66">
        <v>83.3</v>
      </c>
      <c r="K37" s="66">
        <v>1</v>
      </c>
      <c r="L37" s="66">
        <v>2</v>
      </c>
      <c r="M37" s="66">
        <v>9.59</v>
      </c>
      <c r="N37" s="66">
        <v>10.42</v>
      </c>
      <c r="O37" s="66">
        <v>2</v>
      </c>
      <c r="P37" s="66" t="s">
        <v>38</v>
      </c>
    </row>
    <row r="38" spans="1:16" x14ac:dyDescent="0.25">
      <c r="A38" s="60">
        <v>41121</v>
      </c>
      <c r="B38" s="2">
        <v>0.56726851851851856</v>
      </c>
      <c r="C38" s="33">
        <v>41121.56726851852</v>
      </c>
      <c r="D38" s="33">
        <v>41121.541666666664</v>
      </c>
      <c r="E38" s="37">
        <v>13</v>
      </c>
      <c r="F38" s="33">
        <v>41121.625</v>
      </c>
      <c r="G38" s="66" t="s">
        <v>16</v>
      </c>
      <c r="H38" s="66">
        <v>1</v>
      </c>
      <c r="I38" s="66">
        <v>8.2899999999999991</v>
      </c>
      <c r="J38" s="66">
        <v>68.599999999999994</v>
      </c>
      <c r="K38" s="66">
        <v>1</v>
      </c>
      <c r="L38" s="66">
        <v>2</v>
      </c>
      <c r="M38" s="66">
        <v>9.59</v>
      </c>
      <c r="N38" s="66">
        <v>10.42</v>
      </c>
      <c r="O38" s="66">
        <v>2</v>
      </c>
      <c r="P38" s="66" t="s">
        <v>38</v>
      </c>
    </row>
    <row r="39" spans="1:16" x14ac:dyDescent="0.25">
      <c r="A39" s="60">
        <v>41121</v>
      </c>
      <c r="B39" s="2">
        <v>0.56939814814814815</v>
      </c>
      <c r="C39" s="33">
        <v>41121.569398148145</v>
      </c>
      <c r="D39" s="33">
        <v>41121.541666666664</v>
      </c>
      <c r="E39" s="37">
        <v>13</v>
      </c>
      <c r="F39" s="33">
        <v>41121.625</v>
      </c>
      <c r="G39" s="66" t="s">
        <v>16</v>
      </c>
      <c r="H39" s="66">
        <v>1</v>
      </c>
      <c r="I39" s="66">
        <v>1.81</v>
      </c>
      <c r="J39" s="66">
        <v>85.4</v>
      </c>
      <c r="K39" s="66">
        <v>1</v>
      </c>
      <c r="L39" s="66">
        <v>2</v>
      </c>
      <c r="M39" s="66">
        <v>9.59</v>
      </c>
      <c r="N39" s="66">
        <v>10.42</v>
      </c>
      <c r="O39" s="66">
        <v>2</v>
      </c>
      <c r="P39" s="66" t="s">
        <v>38</v>
      </c>
    </row>
    <row r="40" spans="1:16" x14ac:dyDescent="0.25">
      <c r="A40" s="60">
        <v>41121</v>
      </c>
      <c r="B40" s="2">
        <v>0.56940972222222219</v>
      </c>
      <c r="C40" s="33">
        <v>41121.569409722222</v>
      </c>
      <c r="D40" s="33">
        <v>41121.541666666664</v>
      </c>
      <c r="E40" s="37">
        <v>13</v>
      </c>
      <c r="F40" s="33">
        <v>41121.625</v>
      </c>
      <c r="G40" s="66" t="s">
        <v>16</v>
      </c>
      <c r="H40" s="66">
        <v>1</v>
      </c>
      <c r="I40" s="66">
        <v>2.0099999999999998</v>
      </c>
      <c r="J40" s="66">
        <v>59.8</v>
      </c>
      <c r="K40" s="66">
        <v>1</v>
      </c>
      <c r="L40" s="66">
        <v>2</v>
      </c>
      <c r="M40" s="66">
        <v>9.59</v>
      </c>
      <c r="N40" s="66">
        <v>10.42</v>
      </c>
      <c r="O40" s="66">
        <v>2</v>
      </c>
      <c r="P40" s="66" t="s">
        <v>38</v>
      </c>
    </row>
    <row r="41" spans="1:16" x14ac:dyDescent="0.25">
      <c r="A41" s="60">
        <v>41121</v>
      </c>
      <c r="B41" s="2">
        <v>0.57179398148148153</v>
      </c>
      <c r="C41" s="33">
        <v>41121.571793981479</v>
      </c>
      <c r="D41" s="33">
        <v>41121.541666666664</v>
      </c>
      <c r="E41" s="37">
        <v>13</v>
      </c>
      <c r="F41" s="33">
        <v>41121.625</v>
      </c>
      <c r="G41" s="66" t="s">
        <v>16</v>
      </c>
      <c r="H41" s="66">
        <v>1</v>
      </c>
      <c r="I41" s="66">
        <v>2.36</v>
      </c>
      <c r="J41" s="66">
        <v>69.3</v>
      </c>
      <c r="K41" s="66">
        <v>1</v>
      </c>
      <c r="L41" s="66">
        <v>2</v>
      </c>
      <c r="M41" s="66">
        <v>9.59</v>
      </c>
      <c r="N41" s="66">
        <v>10.42</v>
      </c>
      <c r="O41" s="66">
        <v>2</v>
      </c>
      <c r="P41" s="66" t="s">
        <v>38</v>
      </c>
    </row>
    <row r="42" spans="1:16" x14ac:dyDescent="0.25">
      <c r="A42" s="60">
        <v>41121</v>
      </c>
      <c r="B42" s="2">
        <v>0.5898958333333334</v>
      </c>
      <c r="C42" s="33">
        <v>41121.589895833335</v>
      </c>
      <c r="D42" s="33">
        <v>41121.583333333336</v>
      </c>
      <c r="E42" s="37">
        <v>14</v>
      </c>
      <c r="F42" s="33">
        <v>41121.625</v>
      </c>
      <c r="G42" s="66" t="s">
        <v>16</v>
      </c>
      <c r="H42" s="66">
        <v>1</v>
      </c>
      <c r="I42" s="66">
        <v>2.67</v>
      </c>
      <c r="J42" s="66">
        <v>67.099999999999994</v>
      </c>
      <c r="K42" s="66">
        <v>1</v>
      </c>
      <c r="L42" s="66">
        <v>2</v>
      </c>
      <c r="M42" s="66">
        <v>9.59</v>
      </c>
      <c r="N42" s="66">
        <v>10.42</v>
      </c>
      <c r="O42" s="66">
        <v>2</v>
      </c>
      <c r="P42" s="66" t="s">
        <v>38</v>
      </c>
    </row>
    <row r="43" spans="1:16" x14ac:dyDescent="0.25">
      <c r="A43" s="60">
        <v>41121</v>
      </c>
      <c r="B43" s="2">
        <v>0.62511574074074072</v>
      </c>
      <c r="C43" s="33">
        <v>41121.625115740739</v>
      </c>
      <c r="D43" s="33">
        <v>41121.625</v>
      </c>
      <c r="E43" s="37">
        <v>15</v>
      </c>
      <c r="F43" s="33">
        <v>41121.625</v>
      </c>
      <c r="G43" s="66" t="s">
        <v>16</v>
      </c>
      <c r="H43" s="66">
        <v>1</v>
      </c>
      <c r="I43" s="66">
        <v>1.75</v>
      </c>
      <c r="J43" s="66">
        <v>84.1</v>
      </c>
      <c r="K43" s="66">
        <v>1</v>
      </c>
      <c r="L43" s="66">
        <v>2</v>
      </c>
      <c r="M43" s="66">
        <v>9.59</v>
      </c>
      <c r="N43" s="66">
        <v>10.42</v>
      </c>
      <c r="O43" s="66">
        <v>2</v>
      </c>
      <c r="P43" s="66" t="s">
        <v>38</v>
      </c>
    </row>
    <row r="44" spans="1:16" x14ac:dyDescent="0.25">
      <c r="A44" s="60">
        <v>41121</v>
      </c>
      <c r="B44" s="2">
        <v>0.62604166666666672</v>
      </c>
      <c r="C44" s="33">
        <v>41121.62604166667</v>
      </c>
      <c r="D44" s="33">
        <v>41121.625</v>
      </c>
      <c r="E44" s="37">
        <v>15</v>
      </c>
      <c r="F44" s="33">
        <v>41121.625</v>
      </c>
      <c r="G44" s="66" t="s">
        <v>16</v>
      </c>
      <c r="H44" s="66">
        <v>1</v>
      </c>
      <c r="I44" s="66">
        <v>3.2</v>
      </c>
      <c r="J44" s="66">
        <v>68.099999999999994</v>
      </c>
      <c r="K44" s="66">
        <v>1</v>
      </c>
      <c r="L44" s="66">
        <v>2</v>
      </c>
      <c r="M44" s="66">
        <v>9.59</v>
      </c>
      <c r="N44" s="66">
        <v>10.42</v>
      </c>
      <c r="O44" s="66">
        <v>2</v>
      </c>
      <c r="P44" s="66" t="s">
        <v>38</v>
      </c>
    </row>
    <row r="45" spans="1:16" x14ac:dyDescent="0.25">
      <c r="A45" s="60">
        <v>41121</v>
      </c>
      <c r="B45" s="2">
        <v>0.62788194444444445</v>
      </c>
      <c r="C45" s="33">
        <v>41121.627881944441</v>
      </c>
      <c r="D45" s="33">
        <v>41121.625</v>
      </c>
      <c r="E45" s="37">
        <v>15</v>
      </c>
      <c r="F45" s="33">
        <v>41121.625</v>
      </c>
      <c r="G45" s="66" t="s">
        <v>16</v>
      </c>
      <c r="H45" s="66">
        <v>1</v>
      </c>
      <c r="I45" s="66">
        <v>6.36</v>
      </c>
      <c r="J45" s="66">
        <v>67.900000000000006</v>
      </c>
      <c r="K45" s="66">
        <v>1</v>
      </c>
      <c r="L45" s="66">
        <v>2</v>
      </c>
      <c r="M45" s="66">
        <v>9.59</v>
      </c>
      <c r="N45" s="66">
        <v>10.42</v>
      </c>
      <c r="O45" s="66">
        <v>2</v>
      </c>
      <c r="P45" s="66" t="s">
        <v>38</v>
      </c>
    </row>
    <row r="46" spans="1:16" x14ac:dyDescent="0.25">
      <c r="A46" s="60">
        <v>41121</v>
      </c>
      <c r="B46" s="2">
        <v>0.62835648148148149</v>
      </c>
      <c r="C46" s="33">
        <v>41121.62835648148</v>
      </c>
      <c r="D46" s="33">
        <v>41121.625</v>
      </c>
      <c r="E46" s="37">
        <v>15</v>
      </c>
      <c r="F46" s="33">
        <v>41121.625</v>
      </c>
      <c r="G46" s="66" t="s">
        <v>16</v>
      </c>
      <c r="H46" s="66">
        <v>1</v>
      </c>
      <c r="I46" s="66">
        <v>1.61</v>
      </c>
      <c r="J46" s="66">
        <v>76.3</v>
      </c>
      <c r="K46" s="66">
        <v>1</v>
      </c>
      <c r="L46" s="66">
        <v>2</v>
      </c>
      <c r="M46" s="66">
        <v>9.59</v>
      </c>
      <c r="N46" s="66">
        <v>10.42</v>
      </c>
      <c r="O46" s="66">
        <v>2</v>
      </c>
      <c r="P46" s="66" t="s">
        <v>38</v>
      </c>
    </row>
    <row r="47" spans="1:16" x14ac:dyDescent="0.25">
      <c r="A47" s="60">
        <v>41121</v>
      </c>
      <c r="B47" s="2">
        <v>0.62922453703703707</v>
      </c>
      <c r="C47" s="33">
        <v>41121.629224537035</v>
      </c>
      <c r="D47" s="33">
        <v>41121.625</v>
      </c>
      <c r="E47" s="37">
        <v>15</v>
      </c>
      <c r="F47" s="33">
        <v>41121.625</v>
      </c>
      <c r="G47" s="66" t="s">
        <v>16</v>
      </c>
      <c r="H47" s="66">
        <v>1</v>
      </c>
      <c r="I47" s="66">
        <v>1.9</v>
      </c>
      <c r="J47" s="66">
        <v>98.1</v>
      </c>
      <c r="K47" s="66">
        <v>1</v>
      </c>
      <c r="L47" s="66">
        <v>2</v>
      </c>
      <c r="M47" s="66">
        <v>9.59</v>
      </c>
      <c r="N47" s="66">
        <v>10.42</v>
      </c>
      <c r="O47" s="66">
        <v>2</v>
      </c>
      <c r="P47" s="66" t="s">
        <v>38</v>
      </c>
    </row>
    <row r="48" spans="1:16" x14ac:dyDescent="0.25">
      <c r="A48" s="60">
        <v>41121</v>
      </c>
      <c r="B48" s="2">
        <v>0.62930555555555556</v>
      </c>
      <c r="C48" s="33">
        <v>41121.629305555558</v>
      </c>
      <c r="D48" s="33">
        <v>41121.625</v>
      </c>
      <c r="E48" s="37">
        <v>15</v>
      </c>
      <c r="F48" s="33">
        <v>41121.625</v>
      </c>
      <c r="G48" s="66" t="s">
        <v>16</v>
      </c>
      <c r="H48" s="66">
        <v>1</v>
      </c>
      <c r="I48" s="66">
        <v>2.31</v>
      </c>
      <c r="J48" s="66">
        <v>69.5</v>
      </c>
      <c r="K48" s="66">
        <v>1</v>
      </c>
      <c r="L48" s="66">
        <v>2</v>
      </c>
      <c r="M48" s="66">
        <v>9.59</v>
      </c>
      <c r="N48" s="66">
        <v>10.42</v>
      </c>
      <c r="O48" s="66">
        <v>2</v>
      </c>
      <c r="P48" s="66" t="s">
        <v>38</v>
      </c>
    </row>
    <row r="49" spans="1:16" x14ac:dyDescent="0.25">
      <c r="A49" s="60">
        <v>41121</v>
      </c>
      <c r="B49" s="2">
        <v>0.62940972222222225</v>
      </c>
      <c r="C49" s="33">
        <v>41121.62940972222</v>
      </c>
      <c r="D49" s="33">
        <v>41121.625</v>
      </c>
      <c r="E49" s="37">
        <v>15</v>
      </c>
      <c r="F49" s="33">
        <v>41121.625</v>
      </c>
      <c r="G49" s="66" t="s">
        <v>16</v>
      </c>
      <c r="H49" s="66">
        <v>1</v>
      </c>
      <c r="I49" s="66">
        <v>0</v>
      </c>
      <c r="J49" s="66">
        <v>84.7</v>
      </c>
      <c r="K49" s="66">
        <v>1</v>
      </c>
      <c r="L49" s="66">
        <v>2</v>
      </c>
      <c r="M49" s="66">
        <v>9.59</v>
      </c>
      <c r="N49" s="66">
        <v>10.42</v>
      </c>
      <c r="O49" s="66">
        <v>2</v>
      </c>
      <c r="P49" s="66" t="s">
        <v>38</v>
      </c>
    </row>
    <row r="50" spans="1:16" x14ac:dyDescent="0.25">
      <c r="A50" s="60">
        <v>41121</v>
      </c>
      <c r="B50" s="2">
        <v>0.63072916666666667</v>
      </c>
      <c r="C50" s="33">
        <v>41121.630729166667</v>
      </c>
      <c r="D50" s="33">
        <v>41121.625</v>
      </c>
      <c r="E50" s="37">
        <v>15</v>
      </c>
      <c r="F50" s="33">
        <v>41121.625</v>
      </c>
      <c r="G50" s="66" t="s">
        <v>16</v>
      </c>
      <c r="H50" s="66">
        <v>1</v>
      </c>
      <c r="I50" s="66">
        <v>5.36</v>
      </c>
      <c r="J50" s="66">
        <v>74.3</v>
      </c>
      <c r="K50" s="66">
        <v>1</v>
      </c>
      <c r="L50" s="66">
        <v>2</v>
      </c>
      <c r="M50" s="66">
        <v>9.59</v>
      </c>
      <c r="N50" s="66">
        <v>10.42</v>
      </c>
      <c r="O50" s="66">
        <v>2</v>
      </c>
      <c r="P50" s="66" t="s">
        <v>38</v>
      </c>
    </row>
    <row r="51" spans="1:16" x14ac:dyDescent="0.25">
      <c r="A51" s="14">
        <v>41121</v>
      </c>
      <c r="B51" s="13">
        <v>0.63626157407407413</v>
      </c>
      <c r="C51" s="33">
        <v>41121.636261574073</v>
      </c>
      <c r="D51" s="33">
        <v>41121.625</v>
      </c>
      <c r="E51" s="37">
        <v>15</v>
      </c>
      <c r="F51" s="33">
        <v>41121.625</v>
      </c>
      <c r="G51" s="66" t="s">
        <v>16</v>
      </c>
      <c r="H51" s="66">
        <v>1</v>
      </c>
      <c r="I51" s="66">
        <v>16.96</v>
      </c>
      <c r="J51" s="66">
        <v>64.5</v>
      </c>
      <c r="K51" s="66">
        <v>2</v>
      </c>
      <c r="L51" s="66">
        <v>2</v>
      </c>
      <c r="M51" s="66">
        <v>9.59</v>
      </c>
      <c r="N51" s="66">
        <v>10.42</v>
      </c>
      <c r="O51" s="66">
        <v>2</v>
      </c>
      <c r="P51" s="66" t="s">
        <v>38</v>
      </c>
    </row>
    <row r="52" spans="1:16" x14ac:dyDescent="0.25">
      <c r="A52" s="14">
        <v>41121</v>
      </c>
      <c r="B52" s="13">
        <v>0.63638888888888889</v>
      </c>
      <c r="C52" s="33">
        <v>41121.636388888888</v>
      </c>
      <c r="D52" s="33">
        <v>41121.625</v>
      </c>
      <c r="E52" s="37">
        <v>15</v>
      </c>
      <c r="F52" s="33">
        <v>41121.625</v>
      </c>
      <c r="G52" s="66" t="s">
        <v>16</v>
      </c>
      <c r="H52" s="66">
        <v>1</v>
      </c>
      <c r="I52" s="66">
        <v>18.71</v>
      </c>
      <c r="J52" s="66">
        <v>81.5</v>
      </c>
      <c r="K52" s="66">
        <v>2</v>
      </c>
      <c r="L52" s="66">
        <v>2</v>
      </c>
      <c r="M52" s="66">
        <v>9.59</v>
      </c>
      <c r="N52" s="66">
        <v>10.42</v>
      </c>
      <c r="O52" s="66">
        <v>2</v>
      </c>
      <c r="P52" s="66" t="s">
        <v>38</v>
      </c>
    </row>
    <row r="53" spans="1:16" x14ac:dyDescent="0.25">
      <c r="A53" s="60">
        <v>41121</v>
      </c>
      <c r="B53" s="2">
        <v>0.64854166666666668</v>
      </c>
      <c r="C53" s="33">
        <v>41121.648541666669</v>
      </c>
      <c r="D53" s="33">
        <v>41121.625</v>
      </c>
      <c r="E53" s="37">
        <v>15</v>
      </c>
      <c r="F53" s="33">
        <v>41121.625</v>
      </c>
      <c r="G53" s="66" t="s">
        <v>16</v>
      </c>
      <c r="H53" s="66">
        <v>1</v>
      </c>
      <c r="I53" s="66">
        <v>1.49</v>
      </c>
      <c r="J53" s="66">
        <v>90.7</v>
      </c>
      <c r="K53" s="66">
        <v>1</v>
      </c>
      <c r="L53" s="66">
        <v>2</v>
      </c>
      <c r="M53" s="66">
        <v>9.59</v>
      </c>
      <c r="N53" s="66">
        <v>10.42</v>
      </c>
      <c r="O53" s="66">
        <v>2</v>
      </c>
      <c r="P53" s="66" t="s">
        <v>38</v>
      </c>
    </row>
    <row r="54" spans="1:16" x14ac:dyDescent="0.25">
      <c r="A54" s="60">
        <v>41121</v>
      </c>
      <c r="B54" s="2">
        <v>0.64872685185185186</v>
      </c>
      <c r="C54" s="33">
        <v>41121.648726851854</v>
      </c>
      <c r="D54" s="33">
        <v>41121.625</v>
      </c>
      <c r="E54" s="37">
        <v>15</v>
      </c>
      <c r="F54" s="33">
        <v>41121.625</v>
      </c>
      <c r="G54" s="66" t="s">
        <v>16</v>
      </c>
      <c r="H54" s="66">
        <v>1</v>
      </c>
      <c r="I54" s="66">
        <v>8.2799999999999994</v>
      </c>
      <c r="J54" s="66">
        <v>81.5</v>
      </c>
      <c r="K54" s="66">
        <v>1</v>
      </c>
      <c r="L54" s="66">
        <v>2</v>
      </c>
      <c r="M54" s="66">
        <v>9.59</v>
      </c>
      <c r="N54" s="66">
        <v>10.42</v>
      </c>
      <c r="O54" s="66">
        <v>2</v>
      </c>
      <c r="P54" s="66" t="s">
        <v>38</v>
      </c>
    </row>
    <row r="55" spans="1:16" x14ac:dyDescent="0.25">
      <c r="A55" s="60">
        <v>41121</v>
      </c>
      <c r="B55" s="2">
        <v>0.65138888888888891</v>
      </c>
      <c r="C55" s="33">
        <v>41121.651388888888</v>
      </c>
      <c r="D55" s="33">
        <v>41121.625</v>
      </c>
      <c r="E55" s="37">
        <v>15</v>
      </c>
      <c r="F55" s="33">
        <v>41121.625</v>
      </c>
      <c r="G55" s="66" t="s">
        <v>16</v>
      </c>
      <c r="H55" s="66">
        <v>1</v>
      </c>
      <c r="I55" s="66">
        <v>1.54</v>
      </c>
      <c r="J55" s="66">
        <v>88.6</v>
      </c>
      <c r="K55" s="66">
        <v>1</v>
      </c>
      <c r="L55" s="66">
        <v>2</v>
      </c>
      <c r="M55" s="66">
        <v>9.59</v>
      </c>
      <c r="N55" s="66">
        <v>10.42</v>
      </c>
      <c r="O55" s="66">
        <v>2</v>
      </c>
      <c r="P55" s="66" t="s">
        <v>38</v>
      </c>
    </row>
    <row r="56" spans="1:16" x14ac:dyDescent="0.25">
      <c r="A56" s="60">
        <v>41121</v>
      </c>
      <c r="B56" s="2">
        <v>0.66773148148148154</v>
      </c>
      <c r="C56" s="33">
        <v>41121.667731481481</v>
      </c>
      <c r="D56" s="33">
        <v>41121.666666666664</v>
      </c>
      <c r="E56" s="37">
        <v>16</v>
      </c>
      <c r="F56" s="33">
        <v>41121.625</v>
      </c>
      <c r="G56" s="66" t="s">
        <v>16</v>
      </c>
      <c r="H56" s="66">
        <v>1</v>
      </c>
      <c r="I56" s="66">
        <v>2.09</v>
      </c>
      <c r="J56" s="66">
        <v>89.9</v>
      </c>
      <c r="K56" s="66">
        <v>1</v>
      </c>
      <c r="L56" s="66">
        <v>2</v>
      </c>
      <c r="M56" s="66">
        <v>9.59</v>
      </c>
      <c r="N56" s="66">
        <v>10.42</v>
      </c>
      <c r="O56" s="66">
        <v>2</v>
      </c>
      <c r="P56" s="66" t="s">
        <v>38</v>
      </c>
    </row>
    <row r="57" spans="1:16" x14ac:dyDescent="0.25">
      <c r="A57" s="60">
        <v>41121</v>
      </c>
      <c r="B57" s="2">
        <v>0.66773148148148154</v>
      </c>
      <c r="C57" s="33">
        <v>41121.667731481481</v>
      </c>
      <c r="D57" s="33">
        <v>41121.666666666664</v>
      </c>
      <c r="E57" s="37">
        <v>16</v>
      </c>
      <c r="F57" s="33">
        <v>41121.625</v>
      </c>
      <c r="G57" s="66" t="s">
        <v>16</v>
      </c>
      <c r="H57" s="66">
        <v>1</v>
      </c>
      <c r="I57" s="66">
        <v>3.75</v>
      </c>
      <c r="J57" s="66">
        <v>66.900000000000006</v>
      </c>
      <c r="K57" s="66">
        <v>1</v>
      </c>
      <c r="L57" s="66">
        <v>2</v>
      </c>
      <c r="M57" s="66">
        <v>9.59</v>
      </c>
      <c r="N57" s="66">
        <v>10.42</v>
      </c>
      <c r="O57" s="66">
        <v>2</v>
      </c>
      <c r="P57" s="66" t="s">
        <v>38</v>
      </c>
    </row>
    <row r="58" spans="1:16" x14ac:dyDescent="0.25">
      <c r="A58" s="60">
        <v>41121</v>
      </c>
      <c r="B58" s="2">
        <v>0.66934027777777771</v>
      </c>
      <c r="C58" s="33">
        <v>41121.669340277775</v>
      </c>
      <c r="D58" s="33">
        <v>41121.666666666664</v>
      </c>
      <c r="E58" s="37">
        <v>16</v>
      </c>
      <c r="F58" s="33">
        <v>41121.625</v>
      </c>
      <c r="G58" s="66" t="s">
        <v>16</v>
      </c>
      <c r="H58" s="66">
        <v>1</v>
      </c>
      <c r="I58" s="66">
        <v>3.21</v>
      </c>
      <c r="J58" s="66">
        <v>82</v>
      </c>
      <c r="K58" s="66">
        <v>1</v>
      </c>
      <c r="L58" s="66">
        <v>2</v>
      </c>
      <c r="M58" s="66">
        <v>9.59</v>
      </c>
      <c r="N58" s="66">
        <v>10.42</v>
      </c>
      <c r="O58" s="66">
        <v>2</v>
      </c>
      <c r="P58" s="66" t="s">
        <v>38</v>
      </c>
    </row>
    <row r="59" spans="1:16" x14ac:dyDescent="0.25">
      <c r="A59" s="60">
        <v>41121</v>
      </c>
      <c r="B59" s="2">
        <v>0.67035879629629624</v>
      </c>
      <c r="C59" s="33">
        <v>41121.670358796298</v>
      </c>
      <c r="D59" s="33">
        <v>41121.666666666664</v>
      </c>
      <c r="E59" s="37">
        <v>16</v>
      </c>
      <c r="F59" s="33">
        <v>41121.625</v>
      </c>
      <c r="G59" s="66" t="s">
        <v>16</v>
      </c>
      <c r="H59" s="66">
        <v>1</v>
      </c>
      <c r="I59" s="66">
        <v>1.73</v>
      </c>
      <c r="J59" s="66">
        <v>77</v>
      </c>
      <c r="K59" s="66">
        <v>1</v>
      </c>
      <c r="L59" s="66">
        <v>2</v>
      </c>
      <c r="M59" s="66">
        <v>9.59</v>
      </c>
      <c r="N59" s="66">
        <v>10.42</v>
      </c>
      <c r="O59" s="66">
        <v>2</v>
      </c>
      <c r="P59" s="66" t="s">
        <v>38</v>
      </c>
    </row>
    <row r="60" spans="1:16" x14ac:dyDescent="0.25">
      <c r="A60" s="60">
        <v>41121</v>
      </c>
      <c r="B60" s="2">
        <v>0.67604166666666676</v>
      </c>
      <c r="C60" s="33">
        <v>41121.676041666666</v>
      </c>
      <c r="D60" s="33">
        <v>41121.666666666664</v>
      </c>
      <c r="E60" s="37">
        <v>16</v>
      </c>
      <c r="F60" s="33">
        <v>41121.625</v>
      </c>
      <c r="G60" s="66" t="s">
        <v>16</v>
      </c>
      <c r="H60" s="66">
        <v>1</v>
      </c>
      <c r="I60" s="66">
        <v>4.63</v>
      </c>
      <c r="J60" s="66">
        <v>64.8</v>
      </c>
      <c r="K60" s="66">
        <v>1</v>
      </c>
      <c r="L60" s="66">
        <v>2</v>
      </c>
      <c r="M60" s="66">
        <v>9.59</v>
      </c>
      <c r="N60" s="66">
        <v>10.42</v>
      </c>
      <c r="O60" s="66">
        <v>2</v>
      </c>
      <c r="P60" s="66" t="s">
        <v>38</v>
      </c>
    </row>
    <row r="61" spans="1:16" x14ac:dyDescent="0.25">
      <c r="A61" s="60">
        <v>41121</v>
      </c>
      <c r="B61" s="2">
        <v>0.6763541666666667</v>
      </c>
      <c r="C61" s="33">
        <v>41121.676354166666</v>
      </c>
      <c r="D61" s="33">
        <v>41121.666666666664</v>
      </c>
      <c r="E61" s="37">
        <v>16</v>
      </c>
      <c r="F61" s="33">
        <v>41121.625</v>
      </c>
      <c r="G61" s="66" t="s">
        <v>16</v>
      </c>
      <c r="H61" s="66">
        <v>1</v>
      </c>
      <c r="I61" s="66">
        <v>1.57</v>
      </c>
      <c r="J61" s="66">
        <v>84.1</v>
      </c>
      <c r="K61" s="66">
        <v>1</v>
      </c>
      <c r="L61" s="66">
        <v>2</v>
      </c>
      <c r="M61" s="66">
        <v>9.59</v>
      </c>
      <c r="N61" s="66">
        <v>10.42</v>
      </c>
      <c r="O61" s="66">
        <v>2</v>
      </c>
      <c r="P61" s="66" t="s">
        <v>38</v>
      </c>
    </row>
    <row r="62" spans="1:16" x14ac:dyDescent="0.25">
      <c r="A62" s="60">
        <v>41121</v>
      </c>
      <c r="B62" s="2">
        <v>0.68762731481481476</v>
      </c>
      <c r="C62" s="33">
        <v>41121.687627314815</v>
      </c>
      <c r="D62" s="33">
        <v>41121.666666666664</v>
      </c>
      <c r="E62" s="37">
        <v>16</v>
      </c>
      <c r="F62" s="33">
        <v>41121.75</v>
      </c>
      <c r="G62" s="66" t="s">
        <v>16</v>
      </c>
      <c r="H62" s="66">
        <v>1</v>
      </c>
      <c r="I62" s="66">
        <v>9.41</v>
      </c>
      <c r="J62" s="66">
        <v>64.7</v>
      </c>
      <c r="K62" s="66">
        <v>1</v>
      </c>
      <c r="L62" s="66">
        <v>2</v>
      </c>
      <c r="M62" s="66">
        <v>9.59</v>
      </c>
      <c r="N62" s="66">
        <v>10.42</v>
      </c>
      <c r="O62" s="66">
        <v>2</v>
      </c>
      <c r="P62" s="66" t="s">
        <v>38</v>
      </c>
    </row>
    <row r="63" spans="1:16" x14ac:dyDescent="0.25">
      <c r="A63" s="60">
        <v>41121</v>
      </c>
      <c r="B63" s="2">
        <v>0.69452546296296302</v>
      </c>
      <c r="C63" s="33">
        <v>41121.694525462961</v>
      </c>
      <c r="D63" s="33">
        <v>41121.666666666664</v>
      </c>
      <c r="E63" s="37">
        <v>16</v>
      </c>
      <c r="F63" s="33">
        <v>41121.75</v>
      </c>
      <c r="G63" s="66" t="s">
        <v>16</v>
      </c>
      <c r="H63" s="66">
        <v>1</v>
      </c>
      <c r="I63" s="66">
        <v>2.04</v>
      </c>
      <c r="J63" s="66">
        <v>81.3</v>
      </c>
      <c r="K63" s="66">
        <v>1</v>
      </c>
      <c r="L63" s="66">
        <v>2</v>
      </c>
      <c r="M63" s="66">
        <v>9.59</v>
      </c>
      <c r="N63" s="66">
        <v>10.42</v>
      </c>
      <c r="O63" s="66">
        <v>2</v>
      </c>
      <c r="P63" s="66" t="s">
        <v>38</v>
      </c>
    </row>
    <row r="64" spans="1:16" x14ac:dyDescent="0.25">
      <c r="A64" s="60">
        <v>41121</v>
      </c>
      <c r="B64" s="2">
        <v>0.69534722222222223</v>
      </c>
      <c r="C64" s="33">
        <v>41121.695347222223</v>
      </c>
      <c r="D64" s="33">
        <v>41121.666666666664</v>
      </c>
      <c r="E64" s="37">
        <v>16</v>
      </c>
      <c r="F64" s="33">
        <v>41121.75</v>
      </c>
      <c r="G64" s="66" t="s">
        <v>16</v>
      </c>
      <c r="H64" s="66">
        <v>1</v>
      </c>
      <c r="I64" s="66">
        <v>4.71</v>
      </c>
      <c r="J64" s="66">
        <v>72.900000000000006</v>
      </c>
      <c r="K64" s="66">
        <v>1</v>
      </c>
      <c r="L64" s="66">
        <v>2</v>
      </c>
      <c r="M64" s="66">
        <v>9.59</v>
      </c>
      <c r="N64" s="66">
        <v>10.42</v>
      </c>
      <c r="O64" s="66">
        <v>2</v>
      </c>
      <c r="P64" s="66" t="s">
        <v>38</v>
      </c>
    </row>
    <row r="65" spans="1:16" x14ac:dyDescent="0.25">
      <c r="A65" s="60">
        <v>41121</v>
      </c>
      <c r="B65" s="2">
        <v>0.69633101851851853</v>
      </c>
      <c r="C65" s="33">
        <v>41121.696331018517</v>
      </c>
      <c r="D65" s="33">
        <v>41121.666666666664</v>
      </c>
      <c r="E65" s="37">
        <v>16</v>
      </c>
      <c r="F65" s="33">
        <v>41121.75</v>
      </c>
      <c r="G65" s="66" t="s">
        <v>16</v>
      </c>
      <c r="H65" s="66">
        <v>1</v>
      </c>
      <c r="I65" s="66">
        <v>1.54</v>
      </c>
      <c r="J65" s="66">
        <v>81.5</v>
      </c>
      <c r="K65" s="66">
        <v>1</v>
      </c>
      <c r="L65" s="66">
        <v>2</v>
      </c>
      <c r="M65" s="66">
        <v>9.59</v>
      </c>
      <c r="N65" s="66">
        <v>10.42</v>
      </c>
      <c r="O65" s="66">
        <v>2</v>
      </c>
      <c r="P65" s="66" t="s">
        <v>38</v>
      </c>
    </row>
    <row r="66" spans="1:16" x14ac:dyDescent="0.25">
      <c r="A66" s="60">
        <v>41121</v>
      </c>
      <c r="B66" s="2">
        <v>0.70943287037037039</v>
      </c>
      <c r="C66" s="33">
        <v>41121.709432870368</v>
      </c>
      <c r="D66" s="33">
        <v>41121.708333333336</v>
      </c>
      <c r="E66" s="37">
        <v>17</v>
      </c>
      <c r="F66" s="33">
        <v>41121.75</v>
      </c>
      <c r="G66" s="66" t="s">
        <v>16</v>
      </c>
      <c r="H66" s="66">
        <v>1</v>
      </c>
      <c r="I66" s="66">
        <v>1.54</v>
      </c>
      <c r="J66" s="66">
        <v>87.6</v>
      </c>
      <c r="K66" s="66">
        <v>1</v>
      </c>
      <c r="L66" s="66">
        <v>2</v>
      </c>
      <c r="M66" s="66">
        <v>9.59</v>
      </c>
      <c r="N66" s="66">
        <v>10.42</v>
      </c>
      <c r="O66" s="66">
        <v>2</v>
      </c>
      <c r="P66" s="66" t="s">
        <v>38</v>
      </c>
    </row>
    <row r="67" spans="1:16" x14ac:dyDescent="0.25">
      <c r="A67" s="60">
        <v>41121</v>
      </c>
      <c r="B67" s="2">
        <v>0.7122222222222222</v>
      </c>
      <c r="C67" s="33">
        <v>41121.712222222224</v>
      </c>
      <c r="D67" s="33">
        <v>41121.708333333336</v>
      </c>
      <c r="E67" s="37">
        <v>17</v>
      </c>
      <c r="F67" s="33">
        <v>41121.75</v>
      </c>
      <c r="G67" s="66" t="s">
        <v>16</v>
      </c>
      <c r="H67" s="66">
        <v>1</v>
      </c>
      <c r="I67" s="66">
        <v>4.1399999999999997</v>
      </c>
      <c r="J67" s="66">
        <v>76.2</v>
      </c>
      <c r="K67" s="66">
        <v>1</v>
      </c>
      <c r="L67" s="66">
        <v>2</v>
      </c>
      <c r="M67" s="66">
        <v>9.59</v>
      </c>
      <c r="N67" s="66">
        <v>10.42</v>
      </c>
      <c r="O67" s="66">
        <v>2</v>
      </c>
      <c r="P67" s="66" t="s">
        <v>38</v>
      </c>
    </row>
    <row r="68" spans="1:16" x14ac:dyDescent="0.25">
      <c r="A68" s="60">
        <v>41121</v>
      </c>
      <c r="B68" s="2">
        <v>0.71375</v>
      </c>
      <c r="C68" s="33">
        <v>41121.713750000003</v>
      </c>
      <c r="D68" s="33">
        <v>41121.708333333336</v>
      </c>
      <c r="E68" s="37">
        <v>17</v>
      </c>
      <c r="F68" s="33">
        <v>41121.75</v>
      </c>
      <c r="G68" s="66" t="s">
        <v>16</v>
      </c>
      <c r="H68" s="66">
        <v>1</v>
      </c>
      <c r="I68" s="66">
        <v>6.01</v>
      </c>
      <c r="J68" s="66">
        <v>69.3</v>
      </c>
      <c r="K68" s="66">
        <v>1</v>
      </c>
      <c r="L68" s="66">
        <v>2</v>
      </c>
      <c r="M68" s="66">
        <v>9.59</v>
      </c>
      <c r="N68" s="66">
        <v>10.42</v>
      </c>
      <c r="O68" s="66">
        <v>2</v>
      </c>
      <c r="P68" s="66" t="s">
        <v>38</v>
      </c>
    </row>
    <row r="69" spans="1:16" x14ac:dyDescent="0.25">
      <c r="A69" s="60">
        <v>41121</v>
      </c>
      <c r="B69" s="2">
        <v>0.71383101851851849</v>
      </c>
      <c r="C69" s="33">
        <v>41121.713831018518</v>
      </c>
      <c r="D69" s="33">
        <v>41121.708333333336</v>
      </c>
      <c r="E69" s="37">
        <v>17</v>
      </c>
      <c r="F69" s="33">
        <v>41121.75</v>
      </c>
      <c r="G69" s="66" t="s">
        <v>16</v>
      </c>
      <c r="H69" s="66">
        <v>1</v>
      </c>
      <c r="I69" s="66">
        <v>2.64</v>
      </c>
      <c r="J69" s="66">
        <v>75.8</v>
      </c>
      <c r="K69" s="66">
        <v>1</v>
      </c>
      <c r="L69" s="66">
        <v>2</v>
      </c>
      <c r="M69" s="66">
        <v>9.59</v>
      </c>
      <c r="N69" s="66">
        <v>10.42</v>
      </c>
      <c r="O69" s="66">
        <v>2</v>
      </c>
      <c r="P69" s="66" t="s">
        <v>38</v>
      </c>
    </row>
    <row r="70" spans="1:16" x14ac:dyDescent="0.25">
      <c r="A70" s="60">
        <v>41121</v>
      </c>
      <c r="B70" s="2">
        <v>0.71417824074074077</v>
      </c>
      <c r="C70" s="33">
        <v>41121.714178240742</v>
      </c>
      <c r="D70" s="33">
        <v>41121.708333333336</v>
      </c>
      <c r="E70" s="37">
        <v>17</v>
      </c>
      <c r="F70" s="33">
        <v>41121.75</v>
      </c>
      <c r="G70" s="66" t="s">
        <v>16</v>
      </c>
      <c r="H70" s="66">
        <v>1</v>
      </c>
      <c r="I70" s="66">
        <v>1.53</v>
      </c>
      <c r="J70" s="66">
        <v>84.6</v>
      </c>
      <c r="K70" s="66">
        <v>1</v>
      </c>
      <c r="L70" s="66">
        <v>2</v>
      </c>
      <c r="M70" s="66">
        <v>9.59</v>
      </c>
      <c r="N70" s="66">
        <v>10.42</v>
      </c>
      <c r="O70" s="66">
        <v>2</v>
      </c>
      <c r="P70" s="66" t="s">
        <v>38</v>
      </c>
    </row>
    <row r="71" spans="1:16" x14ac:dyDescent="0.25">
      <c r="A71" s="60">
        <v>41121</v>
      </c>
      <c r="B71" s="2">
        <v>0.71679398148148143</v>
      </c>
      <c r="C71" s="33">
        <v>41121.716793981483</v>
      </c>
      <c r="D71" s="33">
        <v>41121.708333333336</v>
      </c>
      <c r="E71" s="37">
        <v>17</v>
      </c>
      <c r="F71" s="33">
        <v>41121.75</v>
      </c>
      <c r="G71" s="66" t="s">
        <v>16</v>
      </c>
      <c r="H71" s="66">
        <v>1</v>
      </c>
      <c r="I71" s="66">
        <v>2.21</v>
      </c>
      <c r="J71" s="66">
        <v>84.8</v>
      </c>
      <c r="K71" s="66">
        <v>1</v>
      </c>
      <c r="L71" s="66">
        <v>2</v>
      </c>
      <c r="M71" s="66">
        <v>9.59</v>
      </c>
      <c r="N71" s="66">
        <v>10.42</v>
      </c>
      <c r="O71" s="66">
        <v>2</v>
      </c>
      <c r="P71" s="66" t="s">
        <v>38</v>
      </c>
    </row>
    <row r="72" spans="1:16" x14ac:dyDescent="0.25">
      <c r="A72" s="60">
        <v>41121</v>
      </c>
      <c r="B72" s="2">
        <v>0.71777777777777774</v>
      </c>
      <c r="C72" s="33">
        <v>41121.717777777776</v>
      </c>
      <c r="D72" s="33">
        <v>41121.708333333336</v>
      </c>
      <c r="E72" s="37">
        <v>17</v>
      </c>
      <c r="F72" s="33">
        <v>41121.75</v>
      </c>
      <c r="G72" s="66" t="s">
        <v>16</v>
      </c>
      <c r="H72" s="66">
        <v>1</v>
      </c>
      <c r="I72" s="66">
        <v>1.47</v>
      </c>
      <c r="J72" s="66">
        <v>84.5</v>
      </c>
      <c r="K72" s="66">
        <v>1</v>
      </c>
      <c r="L72" s="66">
        <v>2</v>
      </c>
      <c r="M72" s="66">
        <v>9.59</v>
      </c>
      <c r="N72" s="66">
        <v>10.42</v>
      </c>
      <c r="O72" s="66">
        <v>2</v>
      </c>
      <c r="P72" s="66" t="s">
        <v>38</v>
      </c>
    </row>
    <row r="73" spans="1:16" x14ac:dyDescent="0.25">
      <c r="A73" s="60">
        <v>41121</v>
      </c>
      <c r="B73" s="2">
        <v>0.71833333333333327</v>
      </c>
      <c r="C73" s="33">
        <v>41121.718333333331</v>
      </c>
      <c r="D73" s="33">
        <v>41121.708333333336</v>
      </c>
      <c r="E73" s="37">
        <v>17</v>
      </c>
      <c r="F73" s="33">
        <v>41121.75</v>
      </c>
      <c r="G73" s="66" t="s">
        <v>16</v>
      </c>
      <c r="H73" s="66">
        <v>1</v>
      </c>
      <c r="I73" s="66">
        <v>1.49</v>
      </c>
      <c r="J73" s="66">
        <v>72.3</v>
      </c>
      <c r="K73" s="66">
        <v>1</v>
      </c>
      <c r="L73" s="66">
        <v>2</v>
      </c>
      <c r="M73" s="66">
        <v>9.59</v>
      </c>
      <c r="N73" s="66">
        <v>10.42</v>
      </c>
      <c r="O73" s="66">
        <v>2</v>
      </c>
      <c r="P73" s="66" t="s">
        <v>38</v>
      </c>
    </row>
    <row r="74" spans="1:16" x14ac:dyDescent="0.25">
      <c r="A74" s="60">
        <v>41121</v>
      </c>
      <c r="B74" s="2">
        <v>0.72980324074074077</v>
      </c>
      <c r="C74" s="33">
        <v>41121.729803240742</v>
      </c>
      <c r="D74" s="33">
        <v>41121.708333333336</v>
      </c>
      <c r="E74" s="37">
        <v>17</v>
      </c>
      <c r="F74" s="33">
        <v>41121.75</v>
      </c>
      <c r="G74" s="66" t="s">
        <v>16</v>
      </c>
      <c r="H74" s="66">
        <v>1</v>
      </c>
      <c r="I74" s="66">
        <v>2.15</v>
      </c>
      <c r="J74" s="66">
        <v>89.3</v>
      </c>
      <c r="K74" s="66">
        <v>1</v>
      </c>
      <c r="L74" s="66">
        <v>2</v>
      </c>
      <c r="M74" s="66">
        <v>9.59</v>
      </c>
      <c r="N74" s="66">
        <v>10.42</v>
      </c>
      <c r="O74" s="66">
        <v>2</v>
      </c>
      <c r="P74" s="66" t="s">
        <v>38</v>
      </c>
    </row>
    <row r="75" spans="1:16" x14ac:dyDescent="0.25">
      <c r="A75" s="60">
        <v>41121</v>
      </c>
      <c r="B75" s="2">
        <v>0.73</v>
      </c>
      <c r="C75" s="33">
        <v>41121.730000000003</v>
      </c>
      <c r="D75" s="33">
        <v>41121.708333333336</v>
      </c>
      <c r="E75" s="37">
        <v>17</v>
      </c>
      <c r="F75" s="33">
        <v>41121.75</v>
      </c>
      <c r="G75" s="66" t="s">
        <v>16</v>
      </c>
      <c r="H75" s="66">
        <v>1</v>
      </c>
      <c r="I75" s="66">
        <v>8.75</v>
      </c>
      <c r="J75" s="66">
        <v>66.2</v>
      </c>
      <c r="K75" s="66">
        <v>1</v>
      </c>
      <c r="L75" s="66">
        <v>2</v>
      </c>
      <c r="M75" s="66">
        <v>9.59</v>
      </c>
      <c r="N75" s="66">
        <v>10.42</v>
      </c>
      <c r="O75" s="66">
        <v>2</v>
      </c>
      <c r="P75" s="66" t="s">
        <v>38</v>
      </c>
    </row>
    <row r="76" spans="1:16" x14ac:dyDescent="0.25">
      <c r="A76" s="60">
        <v>41121</v>
      </c>
      <c r="B76" s="2">
        <v>0.73245370370370377</v>
      </c>
      <c r="C76" s="33">
        <v>41121.732453703706</v>
      </c>
      <c r="D76" s="33">
        <v>41121.708333333336</v>
      </c>
      <c r="E76" s="37">
        <v>17</v>
      </c>
      <c r="F76" s="33">
        <v>41121.75</v>
      </c>
      <c r="G76" s="66" t="s">
        <v>16</v>
      </c>
      <c r="H76" s="66">
        <v>1</v>
      </c>
      <c r="I76" s="66">
        <v>3.29</v>
      </c>
      <c r="J76" s="66">
        <v>84.1</v>
      </c>
      <c r="K76" s="66">
        <v>1</v>
      </c>
      <c r="L76" s="66">
        <v>2</v>
      </c>
      <c r="M76" s="66">
        <v>9.59</v>
      </c>
      <c r="N76" s="66">
        <v>10.42</v>
      </c>
      <c r="O76" s="66">
        <v>2</v>
      </c>
      <c r="P76" s="66" t="s">
        <v>38</v>
      </c>
    </row>
    <row r="77" spans="1:16" x14ac:dyDescent="0.25">
      <c r="A77" s="60">
        <v>41121</v>
      </c>
      <c r="B77" s="2">
        <v>0.73245370370370377</v>
      </c>
      <c r="C77" s="33">
        <v>41121.732453703706</v>
      </c>
      <c r="D77" s="33">
        <v>41121.708333333336</v>
      </c>
      <c r="E77" s="37">
        <v>17</v>
      </c>
      <c r="F77" s="33">
        <v>41121.75</v>
      </c>
      <c r="G77" s="66" t="s">
        <v>16</v>
      </c>
      <c r="H77" s="66">
        <v>1</v>
      </c>
      <c r="I77" s="66">
        <v>3.22</v>
      </c>
      <c r="J77" s="66">
        <v>69.2</v>
      </c>
      <c r="K77" s="66">
        <v>1</v>
      </c>
      <c r="L77" s="66">
        <v>2</v>
      </c>
      <c r="M77" s="66">
        <v>9.59</v>
      </c>
      <c r="N77" s="66">
        <v>10.42</v>
      </c>
      <c r="O77" s="66">
        <v>2</v>
      </c>
      <c r="P77" s="66" t="s">
        <v>38</v>
      </c>
    </row>
    <row r="78" spans="1:16" x14ac:dyDescent="0.25">
      <c r="A78" s="60">
        <v>41121</v>
      </c>
      <c r="B78" s="2">
        <v>0.7325462962962962</v>
      </c>
      <c r="C78" s="33">
        <v>41121.732546296298</v>
      </c>
      <c r="D78" s="33">
        <v>41121.708333333336</v>
      </c>
      <c r="E78" s="37">
        <v>17</v>
      </c>
      <c r="F78" s="33">
        <v>41121.75</v>
      </c>
      <c r="G78" s="66" t="s">
        <v>16</v>
      </c>
      <c r="H78" s="66">
        <v>1</v>
      </c>
      <c r="I78" s="66">
        <v>2.66</v>
      </c>
      <c r="J78" s="66">
        <v>66.3</v>
      </c>
      <c r="K78" s="66">
        <v>1</v>
      </c>
      <c r="L78" s="66">
        <v>2</v>
      </c>
      <c r="M78" s="66">
        <v>9.59</v>
      </c>
      <c r="N78" s="66">
        <v>10.42</v>
      </c>
      <c r="O78" s="66">
        <v>2</v>
      </c>
      <c r="P78" s="66" t="s">
        <v>38</v>
      </c>
    </row>
    <row r="79" spans="1:16" x14ac:dyDescent="0.25">
      <c r="A79" s="60">
        <v>41121</v>
      </c>
      <c r="B79" s="2">
        <v>0.7325462962962962</v>
      </c>
      <c r="C79" s="33">
        <v>41121.732546296298</v>
      </c>
      <c r="D79" s="33">
        <v>41121.708333333336</v>
      </c>
      <c r="E79" s="37">
        <v>17</v>
      </c>
      <c r="F79" s="33">
        <v>41121.75</v>
      </c>
      <c r="G79" s="66" t="s">
        <v>16</v>
      </c>
      <c r="H79" s="66">
        <v>1</v>
      </c>
      <c r="I79" s="66">
        <v>2.66</v>
      </c>
      <c r="J79" s="66">
        <v>63.4</v>
      </c>
      <c r="K79" s="66">
        <v>1</v>
      </c>
      <c r="L79" s="66">
        <v>2</v>
      </c>
      <c r="M79" s="66">
        <v>9.59</v>
      </c>
      <c r="N79" s="66">
        <v>10.42</v>
      </c>
      <c r="O79" s="66">
        <v>2</v>
      </c>
      <c r="P79" s="66" t="s">
        <v>38</v>
      </c>
    </row>
    <row r="80" spans="1:16" x14ac:dyDescent="0.25">
      <c r="A80" s="60">
        <v>41121</v>
      </c>
      <c r="B80" s="2">
        <v>0.73438657407407415</v>
      </c>
      <c r="C80" s="33">
        <v>41121.734386574077</v>
      </c>
      <c r="D80" s="33">
        <v>41121.708333333336</v>
      </c>
      <c r="E80" s="37">
        <v>17</v>
      </c>
      <c r="F80" s="33">
        <v>41121.75</v>
      </c>
      <c r="G80" s="66" t="s">
        <v>16</v>
      </c>
      <c r="H80" s="66">
        <v>1</v>
      </c>
      <c r="I80" s="66">
        <v>1.59</v>
      </c>
      <c r="J80" s="66">
        <v>75.5</v>
      </c>
      <c r="K80" s="66">
        <v>1</v>
      </c>
      <c r="L80" s="66">
        <v>2</v>
      </c>
      <c r="M80" s="66">
        <v>9.59</v>
      </c>
      <c r="N80" s="66">
        <v>10.42</v>
      </c>
      <c r="O80" s="66">
        <v>2</v>
      </c>
      <c r="P80" s="66" t="s">
        <v>38</v>
      </c>
    </row>
    <row r="81" spans="1:16" x14ac:dyDescent="0.25">
      <c r="A81" s="60">
        <v>41121</v>
      </c>
      <c r="B81" s="2">
        <v>0.73438657407407415</v>
      </c>
      <c r="C81" s="33">
        <v>41121.734386574077</v>
      </c>
      <c r="D81" s="33">
        <v>41121.708333333336</v>
      </c>
      <c r="E81" s="37">
        <v>17</v>
      </c>
      <c r="F81" s="33">
        <v>41121.75</v>
      </c>
      <c r="G81" s="66" t="s">
        <v>16</v>
      </c>
      <c r="H81" s="66">
        <v>1</v>
      </c>
      <c r="I81" s="66">
        <v>1.56</v>
      </c>
      <c r="J81" s="66">
        <v>68.400000000000006</v>
      </c>
      <c r="K81" s="66">
        <v>1</v>
      </c>
      <c r="L81" s="66">
        <v>2</v>
      </c>
      <c r="M81" s="66">
        <v>9.59</v>
      </c>
      <c r="N81" s="66">
        <v>10.42</v>
      </c>
      <c r="O81" s="66">
        <v>2</v>
      </c>
      <c r="P81" s="66" t="s">
        <v>38</v>
      </c>
    </row>
    <row r="82" spans="1:16" x14ac:dyDescent="0.25">
      <c r="A82" s="60">
        <v>41121</v>
      </c>
      <c r="B82" s="2">
        <v>0.73494212962962957</v>
      </c>
      <c r="C82" s="33">
        <v>41121.734942129631</v>
      </c>
      <c r="D82" s="33">
        <v>41121.708333333336</v>
      </c>
      <c r="E82" s="37">
        <v>17</v>
      </c>
      <c r="F82" s="33">
        <v>41121.75</v>
      </c>
      <c r="G82" s="66" t="s">
        <v>16</v>
      </c>
      <c r="H82" s="66">
        <v>1</v>
      </c>
      <c r="I82" s="66">
        <v>3.19</v>
      </c>
      <c r="J82" s="66">
        <v>64.099999999999994</v>
      </c>
      <c r="K82" s="66">
        <v>1</v>
      </c>
      <c r="L82" s="66">
        <v>2</v>
      </c>
      <c r="M82" s="66">
        <v>9.59</v>
      </c>
      <c r="N82" s="66">
        <v>10.42</v>
      </c>
      <c r="O82" s="66">
        <v>2</v>
      </c>
      <c r="P82" s="66" t="s">
        <v>38</v>
      </c>
    </row>
    <row r="83" spans="1:16" x14ac:dyDescent="0.25">
      <c r="A83" s="60">
        <v>41121</v>
      </c>
      <c r="B83" s="2">
        <v>0.7349768518518518</v>
      </c>
      <c r="C83" s="33">
        <v>41121.734976851854</v>
      </c>
      <c r="D83" s="33">
        <v>41121.708333333336</v>
      </c>
      <c r="E83" s="37">
        <v>17</v>
      </c>
      <c r="F83" s="33">
        <v>41121.75</v>
      </c>
      <c r="G83" s="66" t="s">
        <v>16</v>
      </c>
      <c r="H83" s="66">
        <v>1</v>
      </c>
      <c r="I83" s="66">
        <v>3.89</v>
      </c>
      <c r="J83" s="66">
        <v>69.3</v>
      </c>
      <c r="K83" s="66">
        <v>1</v>
      </c>
      <c r="L83" s="66">
        <v>2</v>
      </c>
      <c r="M83" s="66">
        <v>9.59</v>
      </c>
      <c r="N83" s="66">
        <v>10.42</v>
      </c>
      <c r="O83" s="66">
        <v>2</v>
      </c>
      <c r="P83" s="66" t="s">
        <v>38</v>
      </c>
    </row>
    <row r="84" spans="1:16" x14ac:dyDescent="0.25">
      <c r="A84" s="60">
        <v>41121</v>
      </c>
      <c r="B84" s="2">
        <v>0.73540509259259268</v>
      </c>
      <c r="C84" s="33">
        <v>41121.735405092593</v>
      </c>
      <c r="D84" s="33">
        <v>41121.708333333336</v>
      </c>
      <c r="E84" s="37">
        <v>17</v>
      </c>
      <c r="F84" s="33">
        <v>41121.75</v>
      </c>
      <c r="G84" s="66" t="s">
        <v>16</v>
      </c>
      <c r="H84" s="66">
        <v>1</v>
      </c>
      <c r="I84" s="66">
        <v>3.34</v>
      </c>
      <c r="J84" s="66">
        <v>64.400000000000006</v>
      </c>
      <c r="K84" s="66">
        <v>1</v>
      </c>
      <c r="L84" s="66">
        <v>2</v>
      </c>
      <c r="M84" s="66">
        <v>9.59</v>
      </c>
      <c r="N84" s="66">
        <v>10.42</v>
      </c>
      <c r="O84" s="66">
        <v>2</v>
      </c>
      <c r="P84" s="66" t="s">
        <v>38</v>
      </c>
    </row>
    <row r="85" spans="1:16" x14ac:dyDescent="0.25">
      <c r="A85" s="60">
        <v>41121</v>
      </c>
      <c r="B85" s="2">
        <v>0.73541666666666661</v>
      </c>
      <c r="C85" s="33">
        <v>41121.73541666667</v>
      </c>
      <c r="D85" s="33">
        <v>41121.708333333336</v>
      </c>
      <c r="E85" s="37">
        <v>17</v>
      </c>
      <c r="F85" s="33">
        <v>41121.75</v>
      </c>
      <c r="G85" s="66" t="s">
        <v>16</v>
      </c>
      <c r="H85" s="66">
        <v>1</v>
      </c>
      <c r="I85" s="66">
        <v>3.44</v>
      </c>
      <c r="J85" s="66">
        <v>71.5</v>
      </c>
      <c r="K85" s="66">
        <v>1</v>
      </c>
      <c r="L85" s="66">
        <v>2</v>
      </c>
      <c r="M85" s="66">
        <v>9.59</v>
      </c>
      <c r="N85" s="66">
        <v>10.42</v>
      </c>
      <c r="O85" s="66">
        <v>2</v>
      </c>
      <c r="P85" s="66" t="s">
        <v>38</v>
      </c>
    </row>
    <row r="86" spans="1:16" x14ac:dyDescent="0.25">
      <c r="A86" s="60">
        <v>41121</v>
      </c>
      <c r="B86" s="2">
        <v>0.73695601851851855</v>
      </c>
      <c r="C86" s="33">
        <v>41121.736956018518</v>
      </c>
      <c r="D86" s="33">
        <v>41121.708333333336</v>
      </c>
      <c r="E86" s="37">
        <v>17</v>
      </c>
      <c r="F86" s="33">
        <v>41121.75</v>
      </c>
      <c r="G86" s="66" t="s">
        <v>16</v>
      </c>
      <c r="H86" s="66">
        <v>1</v>
      </c>
      <c r="I86" s="66">
        <v>4.57</v>
      </c>
      <c r="J86" s="66">
        <v>61</v>
      </c>
      <c r="K86" s="66">
        <v>1</v>
      </c>
      <c r="L86" s="66">
        <v>2</v>
      </c>
      <c r="M86" s="66">
        <v>9.59</v>
      </c>
      <c r="N86" s="66">
        <v>10.42</v>
      </c>
      <c r="O86" s="66">
        <v>2</v>
      </c>
      <c r="P86" s="66" t="s">
        <v>38</v>
      </c>
    </row>
    <row r="87" spans="1:16" x14ac:dyDescent="0.25">
      <c r="A87" s="60">
        <v>41121</v>
      </c>
      <c r="B87" s="2">
        <v>0.73711805555555554</v>
      </c>
      <c r="C87" s="33">
        <v>41121.737118055556</v>
      </c>
      <c r="D87" s="33">
        <v>41121.708333333336</v>
      </c>
      <c r="E87" s="37">
        <v>17</v>
      </c>
      <c r="F87" s="33">
        <v>41121.75</v>
      </c>
      <c r="G87" s="66" t="s">
        <v>16</v>
      </c>
      <c r="H87" s="66">
        <v>1</v>
      </c>
      <c r="I87" s="66">
        <v>3.67</v>
      </c>
      <c r="J87" s="66">
        <v>55.9</v>
      </c>
      <c r="K87" s="66">
        <v>1</v>
      </c>
      <c r="L87" s="66">
        <v>2</v>
      </c>
      <c r="M87" s="66">
        <v>9.59</v>
      </c>
      <c r="N87" s="66">
        <v>10.42</v>
      </c>
      <c r="O87" s="66">
        <v>2</v>
      </c>
      <c r="P87" s="66" t="s">
        <v>38</v>
      </c>
    </row>
    <row r="88" spans="1:16" x14ac:dyDescent="0.25">
      <c r="A88" s="60">
        <v>41121</v>
      </c>
      <c r="B88" s="2">
        <v>0.7371875</v>
      </c>
      <c r="C88" s="33">
        <v>41121.737187500003</v>
      </c>
      <c r="D88" s="33">
        <v>41121.708333333336</v>
      </c>
      <c r="E88" s="37">
        <v>17</v>
      </c>
      <c r="F88" s="33">
        <v>41121.75</v>
      </c>
      <c r="G88" s="66" t="s">
        <v>16</v>
      </c>
      <c r="H88" s="66">
        <v>1</v>
      </c>
      <c r="I88" s="66">
        <v>3.22</v>
      </c>
      <c r="J88" s="66">
        <v>69.5</v>
      </c>
      <c r="K88" s="66">
        <v>1</v>
      </c>
      <c r="L88" s="66">
        <v>2</v>
      </c>
      <c r="M88" s="66">
        <v>9.59</v>
      </c>
      <c r="N88" s="66">
        <v>10.42</v>
      </c>
      <c r="O88" s="66">
        <v>2</v>
      </c>
      <c r="P88" s="66" t="s">
        <v>38</v>
      </c>
    </row>
    <row r="89" spans="1:16" x14ac:dyDescent="0.25">
      <c r="A89" s="60">
        <v>41121</v>
      </c>
      <c r="B89" s="2">
        <v>0.73721064814814818</v>
      </c>
      <c r="C89" s="33">
        <v>41121.737210648149</v>
      </c>
      <c r="D89" s="33">
        <v>41121.708333333336</v>
      </c>
      <c r="E89" s="37">
        <v>17</v>
      </c>
      <c r="F89" s="33">
        <v>41121.75</v>
      </c>
      <c r="G89" s="66" t="s">
        <v>16</v>
      </c>
      <c r="H89" s="66">
        <v>1</v>
      </c>
      <c r="I89" s="66">
        <v>3.42</v>
      </c>
      <c r="J89" s="66">
        <v>61.1</v>
      </c>
      <c r="K89" s="66">
        <v>1</v>
      </c>
      <c r="L89" s="66">
        <v>2</v>
      </c>
      <c r="M89" s="66">
        <v>9.59</v>
      </c>
      <c r="N89" s="66">
        <v>10.42</v>
      </c>
      <c r="O89" s="66">
        <v>2</v>
      </c>
      <c r="P89" s="66" t="s">
        <v>38</v>
      </c>
    </row>
    <row r="90" spans="1:16" x14ac:dyDescent="0.25">
      <c r="A90" s="60">
        <v>41121</v>
      </c>
      <c r="B90" s="2">
        <v>0.73726851851851849</v>
      </c>
      <c r="C90" s="33">
        <v>41121.737268518518</v>
      </c>
      <c r="D90" s="33">
        <v>41121.708333333336</v>
      </c>
      <c r="E90" s="37">
        <v>17</v>
      </c>
      <c r="F90" s="33">
        <v>41121.75</v>
      </c>
      <c r="G90" s="66" t="s">
        <v>16</v>
      </c>
      <c r="H90" s="66">
        <v>1</v>
      </c>
      <c r="I90" s="66">
        <v>2.31</v>
      </c>
      <c r="J90" s="66">
        <v>79.900000000000006</v>
      </c>
      <c r="K90" s="66">
        <v>1</v>
      </c>
      <c r="L90" s="66">
        <v>2</v>
      </c>
      <c r="M90" s="66">
        <v>9.59</v>
      </c>
      <c r="N90" s="66">
        <v>10.42</v>
      </c>
      <c r="O90" s="66">
        <v>2</v>
      </c>
      <c r="P90" s="66" t="s">
        <v>38</v>
      </c>
    </row>
    <row r="91" spans="1:16" x14ac:dyDescent="0.25">
      <c r="A91" s="60">
        <v>41121</v>
      </c>
      <c r="B91" s="2">
        <v>0.73728009259259253</v>
      </c>
      <c r="C91" s="33">
        <v>41121.737280092595</v>
      </c>
      <c r="D91" s="33">
        <v>41121.708333333336</v>
      </c>
      <c r="E91" s="37">
        <v>17</v>
      </c>
      <c r="F91" s="33">
        <v>41121.75</v>
      </c>
      <c r="G91" s="66" t="s">
        <v>16</v>
      </c>
      <c r="H91" s="66">
        <v>1</v>
      </c>
      <c r="I91" s="66">
        <v>2.34</v>
      </c>
      <c r="J91" s="66">
        <v>79.599999999999994</v>
      </c>
      <c r="K91" s="66">
        <v>1</v>
      </c>
      <c r="L91" s="66">
        <v>2</v>
      </c>
      <c r="M91" s="66">
        <v>9.59</v>
      </c>
      <c r="N91" s="66">
        <v>10.42</v>
      </c>
      <c r="O91" s="66">
        <v>2</v>
      </c>
      <c r="P91" s="66" t="s">
        <v>38</v>
      </c>
    </row>
    <row r="92" spans="1:16" x14ac:dyDescent="0.25">
      <c r="A92" s="60">
        <v>41121</v>
      </c>
      <c r="B92" s="2">
        <v>0.73806712962962961</v>
      </c>
      <c r="C92" s="33">
        <v>41121.738067129627</v>
      </c>
      <c r="D92" s="33">
        <v>41121.708333333336</v>
      </c>
      <c r="E92" s="37">
        <v>17</v>
      </c>
      <c r="F92" s="33">
        <v>41121.75</v>
      </c>
      <c r="G92" s="66" t="s">
        <v>16</v>
      </c>
      <c r="H92" s="66">
        <v>1</v>
      </c>
      <c r="I92" s="66">
        <v>4.8</v>
      </c>
      <c r="J92" s="66">
        <v>63.3</v>
      </c>
      <c r="K92" s="66">
        <v>1</v>
      </c>
      <c r="L92" s="66">
        <v>2</v>
      </c>
      <c r="M92" s="66">
        <v>9.59</v>
      </c>
      <c r="N92" s="66">
        <v>10.42</v>
      </c>
      <c r="O92" s="66">
        <v>2</v>
      </c>
      <c r="P92" s="66" t="s">
        <v>38</v>
      </c>
    </row>
    <row r="93" spans="1:16" x14ac:dyDescent="0.25">
      <c r="A93" s="60">
        <v>41121</v>
      </c>
      <c r="B93" s="2">
        <v>0.73854166666666676</v>
      </c>
      <c r="C93" s="33">
        <v>41121.738541666666</v>
      </c>
      <c r="D93" s="33">
        <v>41121.708333333336</v>
      </c>
      <c r="E93" s="37">
        <v>17</v>
      </c>
      <c r="F93" s="33">
        <v>41121.75</v>
      </c>
      <c r="G93" s="66" t="s">
        <v>16</v>
      </c>
      <c r="H93" s="66">
        <v>1</v>
      </c>
      <c r="I93" s="66">
        <v>2.37</v>
      </c>
      <c r="J93" s="66">
        <v>89.4</v>
      </c>
      <c r="K93" s="66">
        <v>1</v>
      </c>
      <c r="L93" s="66">
        <v>2</v>
      </c>
      <c r="M93" s="66">
        <v>9.59</v>
      </c>
      <c r="N93" s="66">
        <v>10.42</v>
      </c>
      <c r="O93" s="66">
        <v>2</v>
      </c>
      <c r="P93" s="66" t="s">
        <v>38</v>
      </c>
    </row>
    <row r="94" spans="1:16" x14ac:dyDescent="0.25">
      <c r="A94" s="60">
        <v>41121</v>
      </c>
      <c r="B94" s="2">
        <v>0.73917824074074068</v>
      </c>
      <c r="C94" s="33">
        <v>41121.739178240743</v>
      </c>
      <c r="D94" s="33">
        <v>41121.708333333336</v>
      </c>
      <c r="E94" s="37">
        <v>17</v>
      </c>
      <c r="F94" s="33">
        <v>41121.75</v>
      </c>
      <c r="G94" s="66" t="s">
        <v>16</v>
      </c>
      <c r="H94" s="66">
        <v>1</v>
      </c>
      <c r="I94" s="66">
        <v>3.51</v>
      </c>
      <c r="J94" s="66">
        <v>64.5</v>
      </c>
      <c r="K94" s="66">
        <v>1</v>
      </c>
      <c r="L94" s="66">
        <v>2</v>
      </c>
      <c r="M94" s="66">
        <v>9.59</v>
      </c>
      <c r="N94" s="66">
        <v>10.42</v>
      </c>
      <c r="O94" s="66">
        <v>2</v>
      </c>
      <c r="P94" s="66" t="s">
        <v>38</v>
      </c>
    </row>
    <row r="95" spans="1:16" x14ac:dyDescent="0.25">
      <c r="A95" s="60">
        <v>41121</v>
      </c>
      <c r="B95" s="2">
        <v>0.75009259259259264</v>
      </c>
      <c r="C95" s="33">
        <v>41121.750092592592</v>
      </c>
      <c r="D95" s="33">
        <v>41121.75</v>
      </c>
      <c r="E95" s="37">
        <v>18</v>
      </c>
      <c r="F95" s="33">
        <v>41121.75</v>
      </c>
      <c r="G95" s="66" t="s">
        <v>16</v>
      </c>
      <c r="H95" s="66">
        <v>1</v>
      </c>
      <c r="I95" s="66">
        <v>1.42</v>
      </c>
      <c r="J95" s="66">
        <v>75.099999999999994</v>
      </c>
      <c r="K95" s="66">
        <v>1</v>
      </c>
      <c r="L95" s="66">
        <v>2</v>
      </c>
      <c r="M95" s="66">
        <v>9.59</v>
      </c>
      <c r="N95" s="66">
        <v>10.42</v>
      </c>
      <c r="O95" s="66">
        <v>2</v>
      </c>
      <c r="P95" s="66" t="s">
        <v>38</v>
      </c>
    </row>
    <row r="96" spans="1:16" x14ac:dyDescent="0.25">
      <c r="A96" s="60">
        <v>41121</v>
      </c>
      <c r="B96" s="2">
        <v>0.750462962962963</v>
      </c>
      <c r="C96" s="33">
        <v>41121.750462962962</v>
      </c>
      <c r="D96" s="33">
        <v>41121.75</v>
      </c>
      <c r="E96" s="37">
        <v>18</v>
      </c>
      <c r="F96" s="33">
        <v>41121.75</v>
      </c>
      <c r="G96" s="66" t="s">
        <v>16</v>
      </c>
      <c r="H96" s="66">
        <v>1</v>
      </c>
      <c r="I96" s="66">
        <v>3.43</v>
      </c>
      <c r="J96" s="66">
        <v>70.3</v>
      </c>
      <c r="K96" s="66">
        <v>1</v>
      </c>
      <c r="L96" s="66">
        <v>2</v>
      </c>
      <c r="M96" s="66">
        <v>9.59</v>
      </c>
      <c r="N96" s="66">
        <v>10.42</v>
      </c>
      <c r="O96" s="66">
        <v>2</v>
      </c>
      <c r="P96" s="66" t="s">
        <v>38</v>
      </c>
    </row>
    <row r="97" spans="1:16" x14ac:dyDescent="0.25">
      <c r="A97" s="60">
        <v>41121</v>
      </c>
      <c r="B97" s="2">
        <v>0.75387731481481479</v>
      </c>
      <c r="C97" s="33">
        <v>41121.753877314812</v>
      </c>
      <c r="D97" s="33">
        <v>41121.75</v>
      </c>
      <c r="E97" s="37">
        <v>18</v>
      </c>
      <c r="F97" s="33">
        <v>41121.75</v>
      </c>
      <c r="G97" s="66" t="s">
        <v>16</v>
      </c>
      <c r="H97" s="66">
        <v>1</v>
      </c>
      <c r="I97" s="66">
        <v>1.75</v>
      </c>
      <c r="J97" s="66">
        <v>71.8</v>
      </c>
      <c r="K97" s="66">
        <v>1</v>
      </c>
      <c r="L97" s="66">
        <v>2</v>
      </c>
      <c r="M97" s="66">
        <v>9.59</v>
      </c>
      <c r="N97" s="66">
        <v>10.42</v>
      </c>
      <c r="O97" s="66">
        <v>2</v>
      </c>
      <c r="P97" s="66" t="s">
        <v>38</v>
      </c>
    </row>
    <row r="98" spans="1:16" x14ac:dyDescent="0.25">
      <c r="A98" s="60">
        <v>41121</v>
      </c>
      <c r="B98" s="2">
        <v>0.75438657407407417</v>
      </c>
      <c r="C98" s="33">
        <v>41121.754386574074</v>
      </c>
      <c r="D98" s="33">
        <v>41121.75</v>
      </c>
      <c r="E98" s="37">
        <v>18</v>
      </c>
      <c r="F98" s="33">
        <v>41121.75</v>
      </c>
      <c r="G98" s="66" t="s">
        <v>16</v>
      </c>
      <c r="H98" s="66">
        <v>1</v>
      </c>
      <c r="I98" s="66">
        <v>3.11</v>
      </c>
      <c r="J98" s="66">
        <v>62</v>
      </c>
      <c r="K98" s="66">
        <v>1</v>
      </c>
      <c r="L98" s="66">
        <v>2</v>
      </c>
      <c r="M98" s="66">
        <v>9.59</v>
      </c>
      <c r="N98" s="66">
        <v>10.42</v>
      </c>
      <c r="O98" s="66">
        <v>2</v>
      </c>
      <c r="P98" s="66" t="s">
        <v>38</v>
      </c>
    </row>
    <row r="99" spans="1:16" x14ac:dyDescent="0.25">
      <c r="A99" s="60">
        <v>41121</v>
      </c>
      <c r="B99" s="2">
        <v>0.75605324074074076</v>
      </c>
      <c r="C99" s="33">
        <v>41121.756053240744</v>
      </c>
      <c r="D99" s="33">
        <v>41121.75</v>
      </c>
      <c r="E99" s="37">
        <v>18</v>
      </c>
      <c r="F99" s="33">
        <v>41121.75</v>
      </c>
      <c r="G99" s="66" t="s">
        <v>16</v>
      </c>
      <c r="H99" s="66">
        <v>1</v>
      </c>
      <c r="I99" s="66">
        <v>1.6</v>
      </c>
      <c r="J99" s="66">
        <v>88</v>
      </c>
      <c r="K99" s="66">
        <v>1</v>
      </c>
      <c r="L99" s="66">
        <v>2</v>
      </c>
      <c r="M99" s="66">
        <v>9.59</v>
      </c>
      <c r="N99" s="66">
        <v>10.42</v>
      </c>
      <c r="O99" s="66">
        <v>2</v>
      </c>
      <c r="P99" s="66" t="s">
        <v>38</v>
      </c>
    </row>
    <row r="100" spans="1:16" x14ac:dyDescent="0.25">
      <c r="A100" s="60">
        <v>41121</v>
      </c>
      <c r="B100" s="2">
        <v>0.75645833333333334</v>
      </c>
      <c r="C100" s="33">
        <v>41121.756458333337</v>
      </c>
      <c r="D100" s="33">
        <v>41121.75</v>
      </c>
      <c r="E100" s="37">
        <v>18</v>
      </c>
      <c r="F100" s="33">
        <v>41121.75</v>
      </c>
      <c r="G100" s="66" t="s">
        <v>16</v>
      </c>
      <c r="H100" s="66">
        <v>1</v>
      </c>
      <c r="I100" s="66">
        <v>2.5</v>
      </c>
      <c r="J100" s="66">
        <v>80.7</v>
      </c>
      <c r="K100" s="66">
        <v>1</v>
      </c>
      <c r="L100" s="66">
        <v>2</v>
      </c>
      <c r="M100" s="66">
        <v>9.59</v>
      </c>
      <c r="N100" s="66">
        <v>10.42</v>
      </c>
      <c r="O100" s="66">
        <v>2</v>
      </c>
      <c r="P100" s="66" t="s">
        <v>38</v>
      </c>
    </row>
    <row r="101" spans="1:16" x14ac:dyDescent="0.25">
      <c r="A101" s="60">
        <v>41121</v>
      </c>
      <c r="B101" s="2">
        <v>0.75645833333333334</v>
      </c>
      <c r="C101" s="33">
        <v>41121.756458333337</v>
      </c>
      <c r="D101" s="33">
        <v>41121.75</v>
      </c>
      <c r="E101" s="37">
        <v>18</v>
      </c>
      <c r="F101" s="33">
        <v>41121.75</v>
      </c>
      <c r="G101" s="66" t="s">
        <v>16</v>
      </c>
      <c r="H101" s="66">
        <v>1</v>
      </c>
      <c r="I101" s="66">
        <v>3.65</v>
      </c>
      <c r="J101" s="66">
        <v>70</v>
      </c>
      <c r="K101" s="66">
        <v>2</v>
      </c>
      <c r="L101" s="66">
        <v>2</v>
      </c>
      <c r="M101" s="66">
        <v>9.59</v>
      </c>
      <c r="N101" s="66">
        <v>10.42</v>
      </c>
      <c r="O101" s="66">
        <v>2</v>
      </c>
      <c r="P101" s="66" t="s">
        <v>38</v>
      </c>
    </row>
    <row r="102" spans="1:16" x14ac:dyDescent="0.25">
      <c r="A102" s="60">
        <v>41121</v>
      </c>
      <c r="B102" s="2">
        <v>0.75664351851851841</v>
      </c>
      <c r="C102" s="33">
        <v>41121.756643518522</v>
      </c>
      <c r="D102" s="33">
        <v>41121.75</v>
      </c>
      <c r="E102" s="37">
        <v>18</v>
      </c>
      <c r="F102" s="33">
        <v>41121.75</v>
      </c>
      <c r="G102" s="66" t="s">
        <v>16</v>
      </c>
      <c r="H102" s="66">
        <v>1</v>
      </c>
      <c r="I102" s="66">
        <v>1.65</v>
      </c>
      <c r="J102" s="66">
        <v>81.599999999999994</v>
      </c>
      <c r="K102" s="66">
        <v>1</v>
      </c>
      <c r="L102" s="66">
        <v>2</v>
      </c>
      <c r="M102" s="66">
        <v>9.59</v>
      </c>
      <c r="N102" s="66">
        <v>10.42</v>
      </c>
      <c r="O102" s="66">
        <v>2</v>
      </c>
      <c r="P102" s="66" t="s">
        <v>38</v>
      </c>
    </row>
    <row r="103" spans="1:16" x14ac:dyDescent="0.25">
      <c r="A103" s="60">
        <v>41121</v>
      </c>
      <c r="B103" s="2">
        <v>0.7721527777777778</v>
      </c>
      <c r="C103" s="33">
        <v>41121.772152777776</v>
      </c>
      <c r="D103" s="33">
        <v>41121.75</v>
      </c>
      <c r="E103" s="37">
        <v>18</v>
      </c>
      <c r="F103" s="33">
        <v>41121.75</v>
      </c>
      <c r="G103" s="66" t="s">
        <v>16</v>
      </c>
      <c r="H103" s="66">
        <v>1</v>
      </c>
      <c r="I103" s="66">
        <v>2.5499999999999998</v>
      </c>
      <c r="J103" s="66">
        <v>70.599999999999994</v>
      </c>
      <c r="K103" s="66">
        <v>1</v>
      </c>
      <c r="L103" s="66">
        <v>2</v>
      </c>
      <c r="M103" s="66">
        <v>9.59</v>
      </c>
      <c r="N103" s="66">
        <v>10.42</v>
      </c>
      <c r="O103" s="66">
        <v>2</v>
      </c>
      <c r="P103" s="66" t="s">
        <v>38</v>
      </c>
    </row>
    <row r="104" spans="1:16" x14ac:dyDescent="0.25">
      <c r="A104" s="60">
        <v>41121</v>
      </c>
      <c r="B104" s="2">
        <v>0.77256944444444453</v>
      </c>
      <c r="C104" s="33">
        <v>41121.772569444445</v>
      </c>
      <c r="D104" s="33">
        <v>41121.75</v>
      </c>
      <c r="E104" s="37">
        <v>18</v>
      </c>
      <c r="F104" s="33">
        <v>41121.75</v>
      </c>
      <c r="G104" s="66" t="s">
        <v>16</v>
      </c>
      <c r="H104" s="66">
        <v>1</v>
      </c>
      <c r="I104" s="66">
        <v>2.98</v>
      </c>
      <c r="J104" s="66">
        <v>67.900000000000006</v>
      </c>
      <c r="K104" s="66">
        <v>1</v>
      </c>
      <c r="L104" s="66">
        <v>2</v>
      </c>
      <c r="M104" s="66">
        <v>9.59</v>
      </c>
      <c r="N104" s="66">
        <v>10.42</v>
      </c>
      <c r="O104" s="66">
        <v>2</v>
      </c>
      <c r="P104" s="66" t="s">
        <v>38</v>
      </c>
    </row>
    <row r="105" spans="1:16" x14ac:dyDescent="0.25">
      <c r="A105" s="60">
        <v>41121</v>
      </c>
      <c r="B105" s="2">
        <v>0.77452546296296287</v>
      </c>
      <c r="C105" s="33">
        <v>41121.774525462963</v>
      </c>
      <c r="D105" s="33">
        <v>41121.75</v>
      </c>
      <c r="E105" s="37">
        <v>18</v>
      </c>
      <c r="F105" s="33">
        <v>41121.75</v>
      </c>
      <c r="G105" s="66" t="s">
        <v>16</v>
      </c>
      <c r="H105" s="66">
        <v>1</v>
      </c>
      <c r="I105" s="66">
        <v>2.77</v>
      </c>
      <c r="J105" s="66">
        <v>66.7</v>
      </c>
      <c r="K105" s="66">
        <v>1</v>
      </c>
      <c r="L105" s="66">
        <v>2</v>
      </c>
      <c r="M105" s="66">
        <v>9.59</v>
      </c>
      <c r="N105" s="66">
        <v>10.42</v>
      </c>
      <c r="O105" s="66">
        <v>2</v>
      </c>
      <c r="P105" s="66" t="s">
        <v>38</v>
      </c>
    </row>
    <row r="106" spans="1:16" x14ac:dyDescent="0.25">
      <c r="A106" s="60">
        <v>41121</v>
      </c>
      <c r="B106" s="2">
        <v>0.77456018518518521</v>
      </c>
      <c r="C106" s="33">
        <v>41121.774560185186</v>
      </c>
      <c r="D106" s="33">
        <v>41121.75</v>
      </c>
      <c r="E106" s="37">
        <v>18</v>
      </c>
      <c r="F106" s="33">
        <v>41121.75</v>
      </c>
      <c r="G106" s="66" t="s">
        <v>16</v>
      </c>
      <c r="H106" s="66">
        <v>1</v>
      </c>
      <c r="I106" s="66">
        <v>2.35</v>
      </c>
      <c r="J106" s="66">
        <v>72.5</v>
      </c>
      <c r="K106" s="66">
        <v>2</v>
      </c>
      <c r="L106" s="66">
        <v>2</v>
      </c>
      <c r="M106" s="66">
        <v>9.59</v>
      </c>
      <c r="N106" s="66">
        <v>10.42</v>
      </c>
      <c r="O106" s="66">
        <v>2</v>
      </c>
      <c r="P106" s="66" t="s">
        <v>38</v>
      </c>
    </row>
    <row r="107" spans="1:16" x14ac:dyDescent="0.25">
      <c r="A107" s="60">
        <v>41121</v>
      </c>
      <c r="B107" s="2">
        <v>0.79541666666666666</v>
      </c>
      <c r="C107" s="33">
        <v>41121.795416666668</v>
      </c>
      <c r="D107" s="33">
        <v>41121.791666666664</v>
      </c>
      <c r="E107" s="37">
        <v>19</v>
      </c>
      <c r="F107" s="33">
        <v>41121.75</v>
      </c>
      <c r="G107" s="66" t="s">
        <v>16</v>
      </c>
      <c r="H107" s="66">
        <v>1</v>
      </c>
      <c r="I107" s="66">
        <v>4.05</v>
      </c>
      <c r="J107" s="66">
        <v>70.900000000000006</v>
      </c>
      <c r="K107" s="66">
        <v>1</v>
      </c>
      <c r="L107" s="66">
        <v>2</v>
      </c>
      <c r="M107" s="66">
        <v>9.59</v>
      </c>
      <c r="N107" s="66">
        <v>10.42</v>
      </c>
      <c r="O107" s="66">
        <v>2</v>
      </c>
      <c r="P107" s="66" t="s">
        <v>38</v>
      </c>
    </row>
    <row r="108" spans="1:16" x14ac:dyDescent="0.25">
      <c r="A108" s="60">
        <v>41121</v>
      </c>
      <c r="B108" s="2">
        <v>0.79601851851851846</v>
      </c>
      <c r="C108" s="33">
        <v>41121.796018518522</v>
      </c>
      <c r="D108" s="33">
        <v>41121.791666666664</v>
      </c>
      <c r="E108" s="37">
        <v>19</v>
      </c>
      <c r="F108" s="33">
        <v>41121.75</v>
      </c>
      <c r="G108" s="66" t="s">
        <v>16</v>
      </c>
      <c r="H108" s="66">
        <v>1</v>
      </c>
      <c r="I108" s="66">
        <v>2.0499999999999998</v>
      </c>
      <c r="J108" s="66">
        <v>84.6</v>
      </c>
      <c r="K108" s="66">
        <v>1</v>
      </c>
      <c r="L108" s="66">
        <v>2</v>
      </c>
      <c r="M108" s="66">
        <v>9.59</v>
      </c>
      <c r="N108" s="66">
        <v>10.42</v>
      </c>
      <c r="O108" s="66">
        <v>2</v>
      </c>
      <c r="P108" s="66" t="s">
        <v>38</v>
      </c>
    </row>
    <row r="109" spans="1:16" x14ac:dyDescent="0.25">
      <c r="A109" s="60">
        <v>41121</v>
      </c>
      <c r="B109" s="2">
        <v>0.79625000000000001</v>
      </c>
      <c r="C109" s="33">
        <v>41121.796249999999</v>
      </c>
      <c r="D109" s="33">
        <v>41121.791666666664</v>
      </c>
      <c r="E109" s="37">
        <v>19</v>
      </c>
      <c r="F109" s="33">
        <v>41121.75</v>
      </c>
      <c r="G109" s="66" t="s">
        <v>16</v>
      </c>
      <c r="H109" s="66">
        <v>1</v>
      </c>
      <c r="I109" s="66">
        <v>2.33</v>
      </c>
      <c r="J109" s="66">
        <v>84.6</v>
      </c>
      <c r="K109" s="66">
        <v>1</v>
      </c>
      <c r="L109" s="66">
        <v>2</v>
      </c>
      <c r="M109" s="66">
        <v>9.59</v>
      </c>
      <c r="N109" s="66">
        <v>10.42</v>
      </c>
      <c r="O109" s="66">
        <v>2</v>
      </c>
      <c r="P109" s="66" t="s">
        <v>38</v>
      </c>
    </row>
    <row r="110" spans="1:16" x14ac:dyDescent="0.25">
      <c r="A110" s="60">
        <v>41121</v>
      </c>
      <c r="B110" s="2">
        <v>0.79732638888888896</v>
      </c>
      <c r="C110" s="33">
        <v>41121.797326388885</v>
      </c>
      <c r="D110" s="33">
        <v>41121.791666666664</v>
      </c>
      <c r="E110" s="37">
        <v>19</v>
      </c>
      <c r="F110" s="33">
        <v>41121.75</v>
      </c>
      <c r="G110" s="66" t="s">
        <v>16</v>
      </c>
      <c r="H110" s="66">
        <v>1</v>
      </c>
      <c r="I110" s="66">
        <v>6.55</v>
      </c>
      <c r="J110" s="66">
        <v>59.2</v>
      </c>
      <c r="K110" s="66">
        <v>1</v>
      </c>
      <c r="L110" s="66">
        <v>2</v>
      </c>
      <c r="M110" s="66">
        <v>9.59</v>
      </c>
      <c r="N110" s="66">
        <v>10.42</v>
      </c>
      <c r="O110" s="66">
        <v>2</v>
      </c>
      <c r="P110" s="66" t="s">
        <v>38</v>
      </c>
    </row>
    <row r="111" spans="1:16" x14ac:dyDescent="0.25">
      <c r="A111" s="60">
        <v>41121</v>
      </c>
      <c r="B111" s="2">
        <v>0.79811342592592593</v>
      </c>
      <c r="C111" s="33">
        <v>41121.798113425924</v>
      </c>
      <c r="D111" s="33">
        <v>41121.791666666664</v>
      </c>
      <c r="E111" s="37">
        <v>19</v>
      </c>
      <c r="F111" s="33">
        <v>41121.75</v>
      </c>
      <c r="G111" s="66" t="s">
        <v>16</v>
      </c>
      <c r="H111" s="66">
        <v>1</v>
      </c>
      <c r="I111" s="66">
        <v>2.2799999999999998</v>
      </c>
      <c r="J111" s="66">
        <v>78.3</v>
      </c>
      <c r="K111" s="66">
        <v>1</v>
      </c>
      <c r="L111" s="66">
        <v>2</v>
      </c>
      <c r="M111" s="66">
        <v>9.59</v>
      </c>
      <c r="N111" s="66">
        <v>10.42</v>
      </c>
      <c r="O111" s="66">
        <v>2</v>
      </c>
      <c r="P111" s="66" t="s">
        <v>38</v>
      </c>
    </row>
    <row r="112" spans="1:16" x14ac:dyDescent="0.25">
      <c r="A112" s="60">
        <v>41121</v>
      </c>
      <c r="B112" s="2">
        <v>0.80100694444444442</v>
      </c>
      <c r="C112" s="33">
        <v>41121.801006944443</v>
      </c>
      <c r="D112" s="33">
        <v>41121.791666666664</v>
      </c>
      <c r="E112" s="37">
        <v>19</v>
      </c>
      <c r="F112" s="33">
        <v>41121.75</v>
      </c>
      <c r="G112" s="66" t="s">
        <v>16</v>
      </c>
      <c r="H112" s="66">
        <v>1</v>
      </c>
      <c r="I112" s="66">
        <v>1.73</v>
      </c>
      <c r="J112" s="66">
        <v>81.3</v>
      </c>
      <c r="K112" s="66">
        <v>1</v>
      </c>
      <c r="L112" s="66">
        <v>2</v>
      </c>
      <c r="M112" s="66">
        <v>9.59</v>
      </c>
      <c r="N112" s="66">
        <v>10.42</v>
      </c>
      <c r="O112" s="66">
        <v>2</v>
      </c>
      <c r="P112" s="66" t="s">
        <v>38</v>
      </c>
    </row>
    <row r="113" spans="1:16" x14ac:dyDescent="0.25">
      <c r="A113" s="60">
        <v>41121</v>
      </c>
      <c r="B113" s="2">
        <v>0.80186342592592597</v>
      </c>
      <c r="C113" s="33">
        <v>41121.801863425928</v>
      </c>
      <c r="D113" s="33">
        <v>41121.791666666664</v>
      </c>
      <c r="E113" s="37">
        <v>19</v>
      </c>
      <c r="F113" s="33">
        <v>41121.75</v>
      </c>
      <c r="G113" s="66" t="s">
        <v>16</v>
      </c>
      <c r="H113" s="66">
        <v>1</v>
      </c>
      <c r="I113" s="66">
        <v>1.53</v>
      </c>
      <c r="J113" s="66">
        <v>90.1</v>
      </c>
      <c r="K113" s="66">
        <v>1</v>
      </c>
      <c r="L113" s="66">
        <v>2</v>
      </c>
      <c r="M113" s="66">
        <v>9.59</v>
      </c>
      <c r="N113" s="66">
        <v>10.42</v>
      </c>
      <c r="O113" s="66">
        <v>2</v>
      </c>
      <c r="P113" s="66" t="s">
        <v>38</v>
      </c>
    </row>
    <row r="114" spans="1:16" x14ac:dyDescent="0.25">
      <c r="A114" s="60">
        <v>41121</v>
      </c>
      <c r="B114" s="2">
        <v>0.81339120370370377</v>
      </c>
      <c r="C114" s="33">
        <v>41121.813391203701</v>
      </c>
      <c r="D114" s="33">
        <v>41121.791666666664</v>
      </c>
      <c r="E114" s="37">
        <v>19</v>
      </c>
      <c r="F114" s="33">
        <v>41121.875</v>
      </c>
      <c r="G114" s="66" t="s">
        <v>16</v>
      </c>
      <c r="H114" s="66">
        <v>1</v>
      </c>
      <c r="I114" s="66">
        <v>3.11</v>
      </c>
      <c r="J114" s="66">
        <v>70.5</v>
      </c>
      <c r="K114" s="66">
        <v>1</v>
      </c>
      <c r="L114" s="66">
        <v>2</v>
      </c>
      <c r="M114" s="66">
        <v>9.59</v>
      </c>
      <c r="N114" s="66">
        <v>10.42</v>
      </c>
      <c r="O114" s="66">
        <v>2</v>
      </c>
      <c r="P114" s="66" t="s">
        <v>38</v>
      </c>
    </row>
    <row r="115" spans="1:16" x14ac:dyDescent="0.25">
      <c r="A115" s="60">
        <v>41121</v>
      </c>
      <c r="B115" s="2">
        <v>0.81539351851851849</v>
      </c>
      <c r="C115" s="33">
        <v>41121.815393518518</v>
      </c>
      <c r="D115" s="33">
        <v>41121.791666666664</v>
      </c>
      <c r="E115" s="37">
        <v>19</v>
      </c>
      <c r="F115" s="33">
        <v>41121.875</v>
      </c>
      <c r="G115" s="66" t="s">
        <v>16</v>
      </c>
      <c r="H115" s="66">
        <v>1</v>
      </c>
      <c r="I115" s="66">
        <v>1.47</v>
      </c>
      <c r="J115" s="66">
        <v>89.9</v>
      </c>
      <c r="K115" s="66">
        <v>1</v>
      </c>
      <c r="L115" s="66">
        <v>2</v>
      </c>
      <c r="M115" s="66">
        <v>9.59</v>
      </c>
      <c r="N115" s="66">
        <v>10.42</v>
      </c>
      <c r="O115" s="66">
        <v>2</v>
      </c>
      <c r="P115" s="66" t="s">
        <v>38</v>
      </c>
    </row>
    <row r="116" spans="1:16" x14ac:dyDescent="0.25">
      <c r="A116" s="60">
        <v>41121</v>
      </c>
      <c r="B116" s="2">
        <v>0.81649305555555562</v>
      </c>
      <c r="C116" s="33">
        <v>41121.816493055558</v>
      </c>
      <c r="D116" s="33">
        <v>41121.791666666664</v>
      </c>
      <c r="E116" s="37">
        <v>19</v>
      </c>
      <c r="F116" s="33">
        <v>41121.875</v>
      </c>
      <c r="G116" s="66" t="s">
        <v>16</v>
      </c>
      <c r="H116" s="66">
        <v>1</v>
      </c>
      <c r="I116" s="66">
        <v>4.5199999999999996</v>
      </c>
      <c r="J116" s="66">
        <v>75.8</v>
      </c>
      <c r="K116" s="66">
        <v>1</v>
      </c>
      <c r="L116" s="66">
        <v>2</v>
      </c>
      <c r="M116" s="66">
        <v>9.59</v>
      </c>
      <c r="N116" s="66">
        <v>10.42</v>
      </c>
      <c r="O116" s="66">
        <v>2</v>
      </c>
      <c r="P116" s="66" t="s">
        <v>38</v>
      </c>
    </row>
    <row r="117" spans="1:16" x14ac:dyDescent="0.25">
      <c r="A117" s="60">
        <v>41121</v>
      </c>
      <c r="B117" s="2">
        <v>0.81724537037037026</v>
      </c>
      <c r="C117" s="33">
        <v>41121.817245370374</v>
      </c>
      <c r="D117" s="33">
        <v>41121.791666666664</v>
      </c>
      <c r="E117" s="37">
        <v>19</v>
      </c>
      <c r="F117" s="33">
        <v>41121.875</v>
      </c>
      <c r="G117" s="66" t="s">
        <v>16</v>
      </c>
      <c r="H117" s="66">
        <v>1</v>
      </c>
      <c r="I117" s="66">
        <v>2.2799999999999998</v>
      </c>
      <c r="J117" s="66">
        <v>78</v>
      </c>
      <c r="K117" s="66">
        <v>1</v>
      </c>
      <c r="L117" s="66">
        <v>2</v>
      </c>
      <c r="M117" s="66">
        <v>9.59</v>
      </c>
      <c r="N117" s="66">
        <v>10.42</v>
      </c>
      <c r="O117" s="66">
        <v>2</v>
      </c>
      <c r="P117" s="66" t="s">
        <v>38</v>
      </c>
    </row>
    <row r="118" spans="1:16" x14ac:dyDescent="0.25">
      <c r="A118" s="60">
        <v>41121</v>
      </c>
      <c r="B118" s="2">
        <v>0.81739583333333332</v>
      </c>
      <c r="C118" s="33">
        <v>41121.817395833335</v>
      </c>
      <c r="D118" s="33">
        <v>41121.791666666664</v>
      </c>
      <c r="E118" s="37">
        <v>19</v>
      </c>
      <c r="F118" s="33">
        <v>41121.875</v>
      </c>
      <c r="G118" s="66" t="s">
        <v>16</v>
      </c>
      <c r="H118" s="66">
        <v>1</v>
      </c>
      <c r="I118" s="66">
        <v>1.68</v>
      </c>
      <c r="J118" s="66">
        <v>93.4</v>
      </c>
      <c r="K118" s="66">
        <v>1</v>
      </c>
      <c r="L118" s="66">
        <v>2</v>
      </c>
      <c r="M118" s="66">
        <v>9.59</v>
      </c>
      <c r="N118" s="66">
        <v>10.42</v>
      </c>
      <c r="O118" s="66">
        <v>2</v>
      </c>
      <c r="P118" s="66" t="s">
        <v>38</v>
      </c>
    </row>
    <row r="119" spans="1:16" x14ac:dyDescent="0.25">
      <c r="A119" s="60">
        <v>41121</v>
      </c>
      <c r="B119" s="2">
        <v>0.81981481481481477</v>
      </c>
      <c r="C119" s="33">
        <v>41121.819814814815</v>
      </c>
      <c r="D119" s="33">
        <v>41121.791666666664</v>
      </c>
      <c r="E119" s="37">
        <v>19</v>
      </c>
      <c r="F119" s="33">
        <v>41121.875</v>
      </c>
      <c r="G119" s="66" t="s">
        <v>16</v>
      </c>
      <c r="H119" s="66">
        <v>1</v>
      </c>
      <c r="I119" s="66">
        <v>1.52</v>
      </c>
      <c r="J119" s="66">
        <v>89.1</v>
      </c>
      <c r="K119" s="66">
        <v>1</v>
      </c>
      <c r="L119" s="66">
        <v>2</v>
      </c>
      <c r="M119" s="66">
        <v>9.59</v>
      </c>
      <c r="N119" s="66">
        <v>10.42</v>
      </c>
      <c r="O119" s="66">
        <v>2</v>
      </c>
      <c r="P119" s="66" t="s">
        <v>38</v>
      </c>
    </row>
    <row r="120" spans="1:16" x14ac:dyDescent="0.25">
      <c r="A120" s="60">
        <v>41121</v>
      </c>
      <c r="B120" s="2">
        <v>0.81998842592592591</v>
      </c>
      <c r="C120" s="33">
        <v>41121.819988425923</v>
      </c>
      <c r="D120" s="33">
        <v>41121.791666666664</v>
      </c>
      <c r="E120" s="37">
        <v>19</v>
      </c>
      <c r="F120" s="33">
        <v>41121.875</v>
      </c>
      <c r="G120" s="66" t="s">
        <v>16</v>
      </c>
      <c r="H120" s="66">
        <v>1</v>
      </c>
      <c r="I120" s="66">
        <v>1.83</v>
      </c>
      <c r="J120" s="66">
        <v>92.8</v>
      </c>
      <c r="K120" s="66">
        <v>1</v>
      </c>
      <c r="L120" s="66">
        <v>2</v>
      </c>
      <c r="M120" s="66">
        <v>9.59</v>
      </c>
      <c r="N120" s="66">
        <v>10.42</v>
      </c>
      <c r="O120" s="66">
        <v>2</v>
      </c>
      <c r="P120" s="66" t="s">
        <v>38</v>
      </c>
    </row>
    <row r="121" spans="1:16" x14ac:dyDescent="0.25">
      <c r="A121" s="60">
        <v>41121</v>
      </c>
      <c r="B121" s="2">
        <v>0.82008101851851845</v>
      </c>
      <c r="C121" s="33">
        <v>41121.820081018515</v>
      </c>
      <c r="D121" s="33">
        <v>41121.791666666664</v>
      </c>
      <c r="E121" s="37">
        <v>19</v>
      </c>
      <c r="F121" s="33">
        <v>41121.875</v>
      </c>
      <c r="G121" s="66" t="s">
        <v>16</v>
      </c>
      <c r="H121" s="66">
        <v>1</v>
      </c>
      <c r="I121" s="66">
        <v>1.9</v>
      </c>
      <c r="J121" s="66">
        <v>63.3</v>
      </c>
      <c r="K121" s="66">
        <v>1</v>
      </c>
      <c r="L121" s="66">
        <v>2</v>
      </c>
      <c r="M121" s="66">
        <v>9.59</v>
      </c>
      <c r="N121" s="66">
        <v>10.42</v>
      </c>
      <c r="O121" s="66">
        <v>2</v>
      </c>
      <c r="P121" s="66" t="s">
        <v>38</v>
      </c>
    </row>
    <row r="122" spans="1:16" x14ac:dyDescent="0.25">
      <c r="A122" s="60">
        <v>41121</v>
      </c>
      <c r="B122" s="2">
        <v>0.82134259259259268</v>
      </c>
      <c r="C122" s="33">
        <v>41121.821342592593</v>
      </c>
      <c r="D122" s="33">
        <v>41121.791666666664</v>
      </c>
      <c r="E122" s="37">
        <v>19</v>
      </c>
      <c r="F122" s="33">
        <v>41121.875</v>
      </c>
      <c r="G122" s="66" t="s">
        <v>16</v>
      </c>
      <c r="H122" s="66">
        <v>1</v>
      </c>
      <c r="I122" s="66">
        <v>2.65</v>
      </c>
      <c r="J122" s="66">
        <v>74.2</v>
      </c>
      <c r="K122" s="66">
        <v>1</v>
      </c>
      <c r="L122" s="66">
        <v>2</v>
      </c>
      <c r="M122" s="66">
        <v>9.59</v>
      </c>
      <c r="N122" s="66">
        <v>10.42</v>
      </c>
      <c r="O122" s="66">
        <v>2</v>
      </c>
      <c r="P122" s="66" t="s">
        <v>38</v>
      </c>
    </row>
    <row r="123" spans="1:16" x14ac:dyDescent="0.25">
      <c r="A123" s="60">
        <v>41121</v>
      </c>
      <c r="B123" s="2">
        <v>0.82266203703703711</v>
      </c>
      <c r="C123" s="33">
        <v>41121.822662037041</v>
      </c>
      <c r="D123" s="33">
        <v>41121.791666666664</v>
      </c>
      <c r="E123" s="37">
        <v>19</v>
      </c>
      <c r="F123" s="33">
        <v>41121.875</v>
      </c>
      <c r="G123" s="66" t="s">
        <v>16</v>
      </c>
      <c r="H123" s="66">
        <v>1</v>
      </c>
      <c r="I123" s="66">
        <v>2.14</v>
      </c>
      <c r="J123" s="66">
        <v>66.5</v>
      </c>
      <c r="K123" s="66">
        <v>1</v>
      </c>
      <c r="L123" s="66">
        <v>2</v>
      </c>
      <c r="M123" s="66">
        <v>9.59</v>
      </c>
      <c r="N123" s="66">
        <v>10.42</v>
      </c>
      <c r="O123" s="66">
        <v>2</v>
      </c>
      <c r="P123" s="66" t="s">
        <v>38</v>
      </c>
    </row>
    <row r="124" spans="1:16" x14ac:dyDescent="0.25">
      <c r="A124" s="14">
        <v>41121</v>
      </c>
      <c r="B124" s="13">
        <v>0.8262962962962962</v>
      </c>
      <c r="C124" s="33">
        <v>41121.826296296298</v>
      </c>
      <c r="D124" s="33">
        <v>41121.791666666664</v>
      </c>
      <c r="E124" s="37">
        <v>19</v>
      </c>
      <c r="F124" s="33">
        <v>41121.875</v>
      </c>
      <c r="G124" s="66" t="s">
        <v>16</v>
      </c>
      <c r="H124" s="66">
        <v>1</v>
      </c>
      <c r="I124" s="66">
        <v>10.029999999999999</v>
      </c>
      <c r="J124" s="66">
        <v>94.4</v>
      </c>
      <c r="K124" s="66">
        <v>2</v>
      </c>
      <c r="L124" s="66">
        <v>2</v>
      </c>
      <c r="M124" s="66">
        <v>9.59</v>
      </c>
      <c r="N124" s="66">
        <v>10.42</v>
      </c>
      <c r="O124" s="66">
        <v>1</v>
      </c>
      <c r="P124" s="66" t="s">
        <v>38</v>
      </c>
    </row>
    <row r="125" spans="1:16" x14ac:dyDescent="0.25">
      <c r="A125" s="60">
        <v>41121</v>
      </c>
      <c r="B125" s="2">
        <v>0.83444444444444443</v>
      </c>
      <c r="C125" s="33">
        <v>41121.834444444445</v>
      </c>
      <c r="D125" s="33">
        <v>41121.833333333336</v>
      </c>
      <c r="E125" s="37">
        <v>20</v>
      </c>
      <c r="F125" s="33">
        <v>41121.875</v>
      </c>
      <c r="G125" s="66" t="s">
        <v>16</v>
      </c>
      <c r="H125" s="66">
        <v>1</v>
      </c>
      <c r="I125" s="66">
        <v>1.58</v>
      </c>
      <c r="J125" s="66">
        <v>107</v>
      </c>
      <c r="K125" s="66">
        <v>1</v>
      </c>
      <c r="L125" s="66">
        <v>2</v>
      </c>
      <c r="M125" s="66">
        <v>9.59</v>
      </c>
      <c r="N125" s="66">
        <v>10.42</v>
      </c>
      <c r="O125" s="66">
        <v>2</v>
      </c>
      <c r="P125" s="66" t="s">
        <v>38</v>
      </c>
    </row>
    <row r="126" spans="1:16" x14ac:dyDescent="0.25">
      <c r="A126" s="60">
        <v>41121</v>
      </c>
      <c r="B126" s="2">
        <v>0.83810185185185182</v>
      </c>
      <c r="C126" s="33">
        <v>41121.838101851848</v>
      </c>
      <c r="D126" s="33">
        <v>41121.833333333336</v>
      </c>
      <c r="E126" s="37">
        <v>20</v>
      </c>
      <c r="F126" s="33">
        <v>41121.875</v>
      </c>
      <c r="G126" s="66" t="s">
        <v>16</v>
      </c>
      <c r="H126" s="66">
        <v>1</v>
      </c>
      <c r="I126" s="66">
        <v>1.32</v>
      </c>
      <c r="J126" s="66">
        <v>82.8</v>
      </c>
      <c r="K126" s="66">
        <v>1</v>
      </c>
      <c r="L126" s="66">
        <v>2</v>
      </c>
      <c r="M126" s="66">
        <v>9.59</v>
      </c>
      <c r="N126" s="66">
        <v>10.42</v>
      </c>
      <c r="O126" s="66">
        <v>2</v>
      </c>
      <c r="P126" s="66" t="s">
        <v>38</v>
      </c>
    </row>
    <row r="127" spans="1:16" x14ac:dyDescent="0.25">
      <c r="A127" s="60">
        <v>41121</v>
      </c>
      <c r="B127" s="2">
        <v>0.83843749999999995</v>
      </c>
      <c r="C127" s="33">
        <v>41121.838437500002</v>
      </c>
      <c r="D127" s="33">
        <v>41121.833333333336</v>
      </c>
      <c r="E127" s="37">
        <v>20</v>
      </c>
      <c r="F127" s="33">
        <v>41121.875</v>
      </c>
      <c r="G127" s="66" t="s">
        <v>16</v>
      </c>
      <c r="H127" s="66">
        <v>1</v>
      </c>
      <c r="I127" s="66">
        <v>1.8</v>
      </c>
      <c r="J127" s="66">
        <v>84.2</v>
      </c>
      <c r="K127" s="66">
        <v>1</v>
      </c>
      <c r="L127" s="66">
        <v>2</v>
      </c>
      <c r="M127" s="66">
        <v>9.59</v>
      </c>
      <c r="N127" s="66">
        <v>10.42</v>
      </c>
      <c r="O127" s="66">
        <v>2</v>
      </c>
      <c r="P127" s="66" t="s">
        <v>38</v>
      </c>
    </row>
    <row r="128" spans="1:16" x14ac:dyDescent="0.25">
      <c r="A128" s="60">
        <v>41121</v>
      </c>
      <c r="B128" s="2">
        <v>0.83922453703703714</v>
      </c>
      <c r="C128" s="33">
        <v>41121.839224537034</v>
      </c>
      <c r="D128" s="33">
        <v>41121.833333333336</v>
      </c>
      <c r="E128" s="37">
        <v>20</v>
      </c>
      <c r="F128" s="33">
        <v>41121.875</v>
      </c>
      <c r="G128" s="66" t="s">
        <v>16</v>
      </c>
      <c r="H128" s="66">
        <v>1</v>
      </c>
      <c r="I128" s="66">
        <v>3.06</v>
      </c>
      <c r="J128" s="66">
        <v>63.1</v>
      </c>
      <c r="K128" s="66">
        <v>1</v>
      </c>
      <c r="L128" s="66">
        <v>2</v>
      </c>
      <c r="M128" s="66">
        <v>9.59</v>
      </c>
      <c r="N128" s="66">
        <v>10.42</v>
      </c>
      <c r="O128" s="66">
        <v>2</v>
      </c>
      <c r="P128" s="66" t="s">
        <v>38</v>
      </c>
    </row>
    <row r="129" spans="1:16" x14ac:dyDescent="0.25">
      <c r="A129" s="60">
        <v>41121</v>
      </c>
      <c r="B129" s="2">
        <v>0.84329861111111104</v>
      </c>
      <c r="C129" s="33">
        <v>41121.843298611115</v>
      </c>
      <c r="D129" s="33">
        <v>41121.833333333336</v>
      </c>
      <c r="E129" s="37">
        <v>20</v>
      </c>
      <c r="F129" s="33">
        <v>41121.875</v>
      </c>
      <c r="G129" s="66" t="s">
        <v>16</v>
      </c>
      <c r="H129" s="66">
        <v>1</v>
      </c>
      <c r="I129" s="66">
        <v>1.99</v>
      </c>
      <c r="J129" s="66">
        <v>70.8</v>
      </c>
      <c r="K129" s="66">
        <v>1</v>
      </c>
      <c r="L129" s="66">
        <v>2</v>
      </c>
      <c r="M129" s="66">
        <v>9.59</v>
      </c>
      <c r="N129" s="66">
        <v>10.42</v>
      </c>
      <c r="O129" s="66">
        <v>2</v>
      </c>
      <c r="P129" s="66" t="s">
        <v>38</v>
      </c>
    </row>
    <row r="130" spans="1:16" x14ac:dyDescent="0.25">
      <c r="A130" s="60">
        <v>41121</v>
      </c>
      <c r="B130" s="2">
        <v>0.85452546296296295</v>
      </c>
      <c r="C130" s="33">
        <v>41121.854525462964</v>
      </c>
      <c r="D130" s="33">
        <v>41121.833333333336</v>
      </c>
      <c r="E130" s="37">
        <v>20</v>
      </c>
      <c r="F130" s="33">
        <v>41121.875</v>
      </c>
      <c r="G130" s="66" t="s">
        <v>16</v>
      </c>
      <c r="H130" s="66">
        <v>1</v>
      </c>
      <c r="I130" s="66">
        <v>2.62</v>
      </c>
      <c r="J130" s="66">
        <v>78.099999999999994</v>
      </c>
      <c r="K130" s="66">
        <v>1</v>
      </c>
      <c r="L130" s="66">
        <v>2</v>
      </c>
      <c r="M130" s="66">
        <v>9.59</v>
      </c>
      <c r="N130" s="66">
        <v>10.42</v>
      </c>
      <c r="O130" s="66">
        <v>2</v>
      </c>
      <c r="P130" s="66" t="s">
        <v>38</v>
      </c>
    </row>
    <row r="131" spans="1:16" x14ac:dyDescent="0.25">
      <c r="A131" s="60">
        <v>41121</v>
      </c>
      <c r="B131" s="2">
        <v>0.85568287037037039</v>
      </c>
      <c r="C131" s="33">
        <v>41121.855682870373</v>
      </c>
      <c r="D131" s="33">
        <v>41121.833333333336</v>
      </c>
      <c r="E131" s="37">
        <v>20</v>
      </c>
      <c r="F131" s="33">
        <v>41121.875</v>
      </c>
      <c r="G131" s="66" t="s">
        <v>16</v>
      </c>
      <c r="H131" s="66">
        <v>1</v>
      </c>
      <c r="I131" s="66">
        <v>1.72</v>
      </c>
      <c r="J131" s="66">
        <v>77.599999999999994</v>
      </c>
      <c r="K131" s="66">
        <v>1</v>
      </c>
      <c r="L131" s="66">
        <v>2</v>
      </c>
      <c r="M131" s="66">
        <v>9.59</v>
      </c>
      <c r="N131" s="66">
        <v>10.42</v>
      </c>
      <c r="O131" s="66">
        <v>2</v>
      </c>
      <c r="P131" s="66" t="s">
        <v>38</v>
      </c>
    </row>
    <row r="132" spans="1:16" x14ac:dyDescent="0.25">
      <c r="A132" s="60">
        <v>41121</v>
      </c>
      <c r="B132" s="2">
        <v>0.85667824074074073</v>
      </c>
      <c r="C132" s="33">
        <v>41121.856678240743</v>
      </c>
      <c r="D132" s="33">
        <v>41121.833333333336</v>
      </c>
      <c r="E132" s="37">
        <v>20</v>
      </c>
      <c r="F132" s="33">
        <v>41121.875</v>
      </c>
      <c r="G132" s="66" t="s">
        <v>16</v>
      </c>
      <c r="H132" s="66">
        <v>1</v>
      </c>
      <c r="I132" s="66">
        <v>2.1800000000000002</v>
      </c>
      <c r="J132" s="66">
        <v>98.6</v>
      </c>
      <c r="K132" s="66">
        <v>1</v>
      </c>
      <c r="L132" s="66">
        <v>2</v>
      </c>
      <c r="M132" s="66">
        <v>9.59</v>
      </c>
      <c r="N132" s="66">
        <v>10.42</v>
      </c>
      <c r="O132" s="66">
        <v>2</v>
      </c>
      <c r="P132" s="66" t="s">
        <v>38</v>
      </c>
    </row>
    <row r="133" spans="1:16" x14ac:dyDescent="0.25">
      <c r="A133" s="60">
        <v>41121</v>
      </c>
      <c r="B133" s="2">
        <v>0.85736111111111113</v>
      </c>
      <c r="C133" s="33">
        <v>41121.857361111113</v>
      </c>
      <c r="D133" s="33">
        <v>41121.833333333336</v>
      </c>
      <c r="E133" s="37">
        <v>20</v>
      </c>
      <c r="F133" s="33">
        <v>41121.875</v>
      </c>
      <c r="G133" s="66" t="s">
        <v>16</v>
      </c>
      <c r="H133" s="66">
        <v>1</v>
      </c>
      <c r="I133" s="66">
        <v>1.66</v>
      </c>
      <c r="J133" s="66">
        <v>90</v>
      </c>
      <c r="K133" s="66">
        <v>1</v>
      </c>
      <c r="L133" s="66">
        <v>2</v>
      </c>
      <c r="M133" s="66">
        <v>9.59</v>
      </c>
      <c r="N133" s="66">
        <v>10.42</v>
      </c>
      <c r="O133" s="66">
        <v>2</v>
      </c>
      <c r="P133" s="66" t="s">
        <v>38</v>
      </c>
    </row>
    <row r="134" spans="1:16" x14ac:dyDescent="0.25">
      <c r="A134" s="60">
        <v>41121</v>
      </c>
      <c r="B134" s="2">
        <v>0.8575694444444445</v>
      </c>
      <c r="C134" s="33">
        <v>41121.857569444444</v>
      </c>
      <c r="D134" s="33">
        <v>41121.833333333336</v>
      </c>
      <c r="E134" s="37">
        <v>20</v>
      </c>
      <c r="F134" s="33">
        <v>41121.875</v>
      </c>
      <c r="G134" s="66" t="s">
        <v>16</v>
      </c>
      <c r="H134" s="66">
        <v>1</v>
      </c>
      <c r="I134" s="66">
        <v>2.46</v>
      </c>
      <c r="J134" s="66">
        <v>74.3</v>
      </c>
      <c r="K134" s="66">
        <v>1</v>
      </c>
      <c r="L134" s="66">
        <v>2</v>
      </c>
      <c r="M134" s="66">
        <v>9.59</v>
      </c>
      <c r="N134" s="66">
        <v>10.42</v>
      </c>
      <c r="O134" s="66">
        <v>2</v>
      </c>
      <c r="P134" s="66" t="s">
        <v>38</v>
      </c>
    </row>
    <row r="135" spans="1:16" x14ac:dyDescent="0.25">
      <c r="A135" s="60">
        <v>41121</v>
      </c>
      <c r="B135" s="2">
        <v>0.85763888888888884</v>
      </c>
      <c r="C135" s="33">
        <v>41121.857638888891</v>
      </c>
      <c r="D135" s="33">
        <v>41121.833333333336</v>
      </c>
      <c r="E135" s="37">
        <v>20</v>
      </c>
      <c r="F135" s="33">
        <v>41121.875</v>
      </c>
      <c r="G135" s="66" t="s">
        <v>16</v>
      </c>
      <c r="H135" s="66">
        <v>1</v>
      </c>
      <c r="I135" s="66">
        <v>1.39</v>
      </c>
      <c r="J135" s="66">
        <v>84.7</v>
      </c>
      <c r="K135" s="66">
        <v>1</v>
      </c>
      <c r="L135" s="66">
        <v>2</v>
      </c>
      <c r="M135" s="66">
        <v>9.59</v>
      </c>
      <c r="N135" s="66">
        <v>10.42</v>
      </c>
      <c r="O135" s="66">
        <v>2</v>
      </c>
      <c r="P135" s="66" t="s">
        <v>38</v>
      </c>
    </row>
    <row r="136" spans="1:16" x14ac:dyDescent="0.25">
      <c r="A136" s="60">
        <v>41121</v>
      </c>
      <c r="B136" s="2">
        <v>0.85769675925925926</v>
      </c>
      <c r="C136" s="33">
        <v>41121.85769675926</v>
      </c>
      <c r="D136" s="33">
        <v>41121.833333333336</v>
      </c>
      <c r="E136" s="37">
        <v>20</v>
      </c>
      <c r="F136" s="33">
        <v>41121.875</v>
      </c>
      <c r="G136" s="66" t="s">
        <v>16</v>
      </c>
      <c r="H136" s="66">
        <v>1</v>
      </c>
      <c r="I136" s="66">
        <v>2.08</v>
      </c>
      <c r="J136" s="66">
        <v>70.599999999999994</v>
      </c>
      <c r="K136" s="66">
        <v>1</v>
      </c>
      <c r="L136" s="66">
        <v>2</v>
      </c>
      <c r="M136" s="66">
        <v>9.59</v>
      </c>
      <c r="N136" s="66">
        <v>10.42</v>
      </c>
      <c r="O136" s="66">
        <v>2</v>
      </c>
      <c r="P136" s="66" t="s">
        <v>38</v>
      </c>
    </row>
    <row r="137" spans="1:16" x14ac:dyDescent="0.25">
      <c r="A137" s="60">
        <v>41121</v>
      </c>
      <c r="B137" s="2">
        <v>0.85791666666666666</v>
      </c>
      <c r="C137" s="33">
        <v>41121.857916666668</v>
      </c>
      <c r="D137" s="33">
        <v>41121.833333333336</v>
      </c>
      <c r="E137" s="37">
        <v>20</v>
      </c>
      <c r="F137" s="33">
        <v>41121.875</v>
      </c>
      <c r="G137" s="66" t="s">
        <v>16</v>
      </c>
      <c r="H137" s="66">
        <v>1</v>
      </c>
      <c r="I137" s="66">
        <v>2.14</v>
      </c>
      <c r="J137" s="66">
        <v>77</v>
      </c>
      <c r="K137" s="66">
        <v>1</v>
      </c>
      <c r="L137" s="66">
        <v>2</v>
      </c>
      <c r="M137" s="66">
        <v>9.59</v>
      </c>
      <c r="N137" s="66">
        <v>10.42</v>
      </c>
      <c r="O137" s="66">
        <v>2</v>
      </c>
      <c r="P137" s="66" t="s">
        <v>38</v>
      </c>
    </row>
    <row r="138" spans="1:16" x14ac:dyDescent="0.25">
      <c r="A138" s="60">
        <v>41121</v>
      </c>
      <c r="B138" s="2">
        <v>0.85825231481481479</v>
      </c>
      <c r="C138" s="33">
        <v>41121.858252314814</v>
      </c>
      <c r="D138" s="33">
        <v>41121.833333333336</v>
      </c>
      <c r="E138" s="37">
        <v>20</v>
      </c>
      <c r="F138" s="33">
        <v>41121.875</v>
      </c>
      <c r="G138" s="66" t="s">
        <v>16</v>
      </c>
      <c r="H138" s="66">
        <v>1</v>
      </c>
      <c r="I138" s="66">
        <v>2.71</v>
      </c>
      <c r="J138" s="66">
        <v>87.3</v>
      </c>
      <c r="K138" s="66">
        <v>1</v>
      </c>
      <c r="L138" s="66">
        <v>2</v>
      </c>
      <c r="M138" s="66">
        <v>9.59</v>
      </c>
      <c r="N138" s="66">
        <v>10.42</v>
      </c>
      <c r="O138" s="66">
        <v>2</v>
      </c>
      <c r="P138" s="66" t="s">
        <v>38</v>
      </c>
    </row>
    <row r="139" spans="1:16" x14ac:dyDescent="0.25">
      <c r="A139" s="60">
        <v>41121</v>
      </c>
      <c r="B139" s="2">
        <v>0.85842592592592604</v>
      </c>
      <c r="C139" s="33">
        <v>41121.858425925922</v>
      </c>
      <c r="D139" s="33">
        <v>41121.833333333336</v>
      </c>
      <c r="E139" s="37">
        <v>20</v>
      </c>
      <c r="F139" s="33">
        <v>41121.875</v>
      </c>
      <c r="G139" s="66" t="s">
        <v>16</v>
      </c>
      <c r="H139" s="66">
        <v>1</v>
      </c>
      <c r="I139" s="66">
        <v>3.16</v>
      </c>
      <c r="J139" s="66">
        <v>66</v>
      </c>
      <c r="K139" s="66">
        <v>1</v>
      </c>
      <c r="L139" s="66">
        <v>2</v>
      </c>
      <c r="M139" s="66">
        <v>9.59</v>
      </c>
      <c r="N139" s="66">
        <v>10.42</v>
      </c>
      <c r="O139" s="66">
        <v>2</v>
      </c>
      <c r="P139" s="66" t="s">
        <v>38</v>
      </c>
    </row>
    <row r="140" spans="1:16" x14ac:dyDescent="0.25">
      <c r="A140" s="60">
        <v>41121</v>
      </c>
      <c r="B140" s="2">
        <v>0.85858796296296302</v>
      </c>
      <c r="C140" s="33">
        <v>41121.858587962961</v>
      </c>
      <c r="D140" s="33">
        <v>41121.833333333336</v>
      </c>
      <c r="E140" s="37">
        <v>20</v>
      </c>
      <c r="F140" s="33">
        <v>41121.875</v>
      </c>
      <c r="G140" s="66" t="s">
        <v>16</v>
      </c>
      <c r="H140" s="66">
        <v>1</v>
      </c>
      <c r="I140" s="66">
        <v>1.74</v>
      </c>
      <c r="J140" s="66">
        <v>94.9</v>
      </c>
      <c r="K140" s="66">
        <v>1</v>
      </c>
      <c r="L140" s="66">
        <v>2</v>
      </c>
      <c r="M140" s="66">
        <v>9.59</v>
      </c>
      <c r="N140" s="66">
        <v>10.42</v>
      </c>
      <c r="O140" s="66">
        <v>2</v>
      </c>
      <c r="P140" s="66" t="s">
        <v>38</v>
      </c>
    </row>
    <row r="141" spans="1:16" x14ac:dyDescent="0.25">
      <c r="A141" s="60">
        <v>41121</v>
      </c>
      <c r="B141" s="2">
        <v>0.85908564814814825</v>
      </c>
      <c r="C141" s="33">
        <v>41121.859085648146</v>
      </c>
      <c r="D141" s="33">
        <v>41121.833333333336</v>
      </c>
      <c r="E141" s="37">
        <v>20</v>
      </c>
      <c r="F141" s="33">
        <v>41121.875</v>
      </c>
      <c r="G141" s="66" t="s">
        <v>16</v>
      </c>
      <c r="H141" s="66">
        <v>1</v>
      </c>
      <c r="I141" s="66">
        <v>3.52</v>
      </c>
      <c r="J141" s="66">
        <v>78.3</v>
      </c>
      <c r="K141" s="66">
        <v>1</v>
      </c>
      <c r="L141" s="66">
        <v>2</v>
      </c>
      <c r="M141" s="66">
        <v>9.59</v>
      </c>
      <c r="N141" s="66">
        <v>10.42</v>
      </c>
      <c r="O141" s="66">
        <v>2</v>
      </c>
      <c r="P141" s="66" t="s">
        <v>38</v>
      </c>
    </row>
    <row r="142" spans="1:16" x14ac:dyDescent="0.25">
      <c r="A142" s="60">
        <v>41121</v>
      </c>
      <c r="B142" s="2">
        <v>0.86079861111111111</v>
      </c>
      <c r="C142" s="33">
        <v>41121.860798611109</v>
      </c>
      <c r="D142" s="33">
        <v>41121.833333333336</v>
      </c>
      <c r="E142" s="37">
        <v>20</v>
      </c>
      <c r="F142" s="33">
        <v>41121.875</v>
      </c>
      <c r="G142" s="66" t="s">
        <v>16</v>
      </c>
      <c r="H142" s="66">
        <v>1</v>
      </c>
      <c r="I142" s="66">
        <v>0</v>
      </c>
      <c r="J142" s="66">
        <v>90.1</v>
      </c>
      <c r="K142" s="66">
        <v>1</v>
      </c>
      <c r="L142" s="66">
        <v>2</v>
      </c>
      <c r="M142" s="66">
        <v>9.59</v>
      </c>
      <c r="N142" s="66">
        <v>10.42</v>
      </c>
      <c r="O142" s="66">
        <v>2</v>
      </c>
      <c r="P142" s="66" t="s">
        <v>38</v>
      </c>
    </row>
    <row r="143" spans="1:16" x14ac:dyDescent="0.25">
      <c r="A143" s="60">
        <v>41121</v>
      </c>
      <c r="B143" s="2">
        <v>0.86171296296296296</v>
      </c>
      <c r="C143" s="33">
        <v>41121.861712962964</v>
      </c>
      <c r="D143" s="33">
        <v>41121.833333333336</v>
      </c>
      <c r="E143" s="37">
        <v>20</v>
      </c>
      <c r="F143" s="33">
        <v>41121.875</v>
      </c>
      <c r="G143" s="66" t="s">
        <v>16</v>
      </c>
      <c r="H143" s="66">
        <v>1</v>
      </c>
      <c r="I143" s="66">
        <v>6.26</v>
      </c>
      <c r="J143" s="66">
        <v>62.3</v>
      </c>
      <c r="K143" s="66">
        <v>1</v>
      </c>
      <c r="L143" s="66">
        <v>2</v>
      </c>
      <c r="M143" s="66">
        <v>9.59</v>
      </c>
      <c r="N143" s="66">
        <v>10.42</v>
      </c>
      <c r="O143" s="66">
        <v>2</v>
      </c>
      <c r="P143" s="66" t="s">
        <v>38</v>
      </c>
    </row>
    <row r="144" spans="1:16" x14ac:dyDescent="0.25">
      <c r="A144" s="60">
        <v>41121</v>
      </c>
      <c r="B144" s="2">
        <v>0.8627893518518519</v>
      </c>
      <c r="C144" s="33">
        <v>41121.86278935185</v>
      </c>
      <c r="D144" s="33">
        <v>41121.833333333336</v>
      </c>
      <c r="E144" s="37">
        <v>20</v>
      </c>
      <c r="F144" s="33">
        <v>41121.875</v>
      </c>
      <c r="G144" s="66" t="s">
        <v>16</v>
      </c>
      <c r="H144" s="66">
        <v>1</v>
      </c>
      <c r="I144" s="66">
        <v>2.52</v>
      </c>
      <c r="J144" s="66">
        <v>70.900000000000006</v>
      </c>
      <c r="K144" s="66">
        <v>1</v>
      </c>
      <c r="L144" s="66">
        <v>2</v>
      </c>
      <c r="M144" s="66">
        <v>9.59</v>
      </c>
      <c r="N144" s="66">
        <v>10.42</v>
      </c>
      <c r="O144" s="66">
        <v>2</v>
      </c>
      <c r="P144" s="66" t="s">
        <v>38</v>
      </c>
    </row>
    <row r="145" spans="1:16" x14ac:dyDescent="0.25">
      <c r="A145" s="60">
        <v>41121</v>
      </c>
      <c r="B145" s="2">
        <v>0.87684027777777773</v>
      </c>
      <c r="C145" s="33">
        <v>41121.876840277779</v>
      </c>
      <c r="D145" s="33">
        <v>41121.875</v>
      </c>
      <c r="E145" s="37">
        <v>21</v>
      </c>
      <c r="F145" s="33">
        <v>41121.875</v>
      </c>
      <c r="G145" s="66" t="s">
        <v>16</v>
      </c>
      <c r="H145" s="66">
        <v>1</v>
      </c>
      <c r="I145" s="66">
        <v>2.34</v>
      </c>
      <c r="J145" s="66">
        <v>97.9</v>
      </c>
      <c r="K145" s="66">
        <v>1</v>
      </c>
      <c r="L145" s="66">
        <v>2</v>
      </c>
      <c r="M145" s="66">
        <v>9.59</v>
      </c>
      <c r="N145" s="66">
        <v>10.42</v>
      </c>
      <c r="O145" s="66">
        <v>2</v>
      </c>
      <c r="P145" s="66" t="s">
        <v>38</v>
      </c>
    </row>
    <row r="146" spans="1:16" x14ac:dyDescent="0.25">
      <c r="A146" s="60">
        <v>41121</v>
      </c>
      <c r="B146" s="2">
        <v>0.87859953703703697</v>
      </c>
      <c r="C146" s="33">
        <v>41121.878599537034</v>
      </c>
      <c r="D146" s="33">
        <v>41121.875</v>
      </c>
      <c r="E146" s="37">
        <v>21</v>
      </c>
      <c r="F146" s="33">
        <v>41121.875</v>
      </c>
      <c r="G146" s="66" t="s">
        <v>16</v>
      </c>
      <c r="H146" s="66">
        <v>1</v>
      </c>
      <c r="I146" s="66">
        <v>3.83</v>
      </c>
      <c r="J146" s="66">
        <v>73.599999999999994</v>
      </c>
      <c r="K146" s="66">
        <v>1</v>
      </c>
      <c r="L146" s="66">
        <v>2</v>
      </c>
      <c r="M146" s="66">
        <v>9.59</v>
      </c>
      <c r="N146" s="66">
        <v>10.42</v>
      </c>
      <c r="O146" s="66">
        <v>2</v>
      </c>
      <c r="P146" s="66" t="s">
        <v>38</v>
      </c>
    </row>
    <row r="147" spans="1:16" x14ac:dyDescent="0.25">
      <c r="A147" s="60">
        <v>41121</v>
      </c>
      <c r="B147" s="2">
        <v>0.88010416666666658</v>
      </c>
      <c r="C147" s="33">
        <v>41121.880104166667</v>
      </c>
      <c r="D147" s="33">
        <v>41121.875</v>
      </c>
      <c r="E147" s="37">
        <v>21</v>
      </c>
      <c r="F147" s="33">
        <v>41121.875</v>
      </c>
      <c r="G147" s="66" t="s">
        <v>16</v>
      </c>
      <c r="H147" s="66">
        <v>1</v>
      </c>
      <c r="I147" s="66">
        <v>2.4300000000000002</v>
      </c>
      <c r="J147" s="66">
        <v>94.5</v>
      </c>
      <c r="K147" s="66">
        <v>1</v>
      </c>
      <c r="L147" s="66">
        <v>2</v>
      </c>
      <c r="M147" s="66">
        <v>9.59</v>
      </c>
      <c r="N147" s="66">
        <v>10.42</v>
      </c>
      <c r="O147" s="66">
        <v>2</v>
      </c>
      <c r="P147" s="66" t="s">
        <v>38</v>
      </c>
    </row>
    <row r="148" spans="1:16" x14ac:dyDescent="0.25">
      <c r="A148" s="60">
        <v>41121</v>
      </c>
      <c r="B148" s="2">
        <v>0.88087962962962962</v>
      </c>
      <c r="C148" s="33">
        <v>41121.880879629629</v>
      </c>
      <c r="D148" s="33">
        <v>41121.875</v>
      </c>
      <c r="E148" s="37">
        <v>21</v>
      </c>
      <c r="F148" s="33">
        <v>41121.875</v>
      </c>
      <c r="G148" s="66" t="s">
        <v>16</v>
      </c>
      <c r="H148" s="66">
        <v>1</v>
      </c>
      <c r="I148" s="66">
        <v>2.2799999999999998</v>
      </c>
      <c r="J148" s="66">
        <v>74.5</v>
      </c>
      <c r="K148" s="66">
        <v>1</v>
      </c>
      <c r="L148" s="66">
        <v>2</v>
      </c>
      <c r="M148" s="66">
        <v>9.59</v>
      </c>
      <c r="N148" s="66">
        <v>10.42</v>
      </c>
      <c r="O148" s="66">
        <v>2</v>
      </c>
      <c r="P148" s="66" t="s">
        <v>38</v>
      </c>
    </row>
    <row r="149" spans="1:16" x14ac:dyDescent="0.25">
      <c r="A149" s="60">
        <v>41121</v>
      </c>
      <c r="B149" s="2">
        <v>0.88249999999999995</v>
      </c>
      <c r="C149" s="33">
        <v>41121.8825</v>
      </c>
      <c r="D149" s="33">
        <v>41121.875</v>
      </c>
      <c r="E149" s="37">
        <v>21</v>
      </c>
      <c r="F149" s="33">
        <v>41121.875</v>
      </c>
      <c r="G149" s="66" t="s">
        <v>16</v>
      </c>
      <c r="H149" s="66">
        <v>1</v>
      </c>
      <c r="I149" s="66">
        <v>2.2599999999999998</v>
      </c>
      <c r="J149" s="66">
        <v>80.3</v>
      </c>
      <c r="K149" s="66">
        <v>1</v>
      </c>
      <c r="L149" s="66">
        <v>2</v>
      </c>
      <c r="M149" s="66">
        <v>9.59</v>
      </c>
      <c r="N149" s="66">
        <v>10.42</v>
      </c>
      <c r="O149" s="66">
        <v>2</v>
      </c>
      <c r="P149" s="66" t="s">
        <v>38</v>
      </c>
    </row>
    <row r="150" spans="1:16" x14ac:dyDescent="0.25">
      <c r="A150" s="60">
        <v>41121</v>
      </c>
      <c r="B150" s="2">
        <v>0.88292824074074072</v>
      </c>
      <c r="C150" s="33">
        <v>41121.882928240739</v>
      </c>
      <c r="D150" s="33">
        <v>41121.875</v>
      </c>
      <c r="E150" s="37">
        <v>21</v>
      </c>
      <c r="F150" s="33">
        <v>41121.875</v>
      </c>
      <c r="G150" s="66" t="s">
        <v>16</v>
      </c>
      <c r="H150" s="66">
        <v>1</v>
      </c>
      <c r="I150" s="66">
        <v>1.32</v>
      </c>
      <c r="J150" s="66">
        <v>81.7</v>
      </c>
      <c r="K150" s="66">
        <v>1</v>
      </c>
      <c r="L150" s="66">
        <v>2</v>
      </c>
      <c r="M150" s="66">
        <v>9.59</v>
      </c>
      <c r="N150" s="66">
        <v>10.42</v>
      </c>
      <c r="O150" s="66">
        <v>2</v>
      </c>
      <c r="P150" s="66" t="s">
        <v>38</v>
      </c>
    </row>
    <row r="151" spans="1:16" x14ac:dyDescent="0.25">
      <c r="A151" s="60">
        <v>41121</v>
      </c>
      <c r="B151" s="2">
        <v>0.8853240740740741</v>
      </c>
      <c r="C151" s="33">
        <v>41121.885324074072</v>
      </c>
      <c r="D151" s="33">
        <v>41121.875</v>
      </c>
      <c r="E151" s="37">
        <v>21</v>
      </c>
      <c r="F151" s="33">
        <v>41121.875</v>
      </c>
      <c r="G151" s="66" t="s">
        <v>16</v>
      </c>
      <c r="H151" s="66">
        <v>1</v>
      </c>
      <c r="I151" s="66">
        <v>1.33</v>
      </c>
      <c r="J151" s="66">
        <v>92</v>
      </c>
      <c r="K151" s="66">
        <v>1</v>
      </c>
      <c r="L151" s="66">
        <v>2</v>
      </c>
      <c r="M151" s="66">
        <v>9.59</v>
      </c>
      <c r="N151" s="66">
        <v>10.42</v>
      </c>
      <c r="O151" s="66">
        <v>2</v>
      </c>
      <c r="P151" s="66" t="s">
        <v>38</v>
      </c>
    </row>
    <row r="152" spans="1:16" x14ac:dyDescent="0.25">
      <c r="A152" s="60">
        <v>41121</v>
      </c>
      <c r="B152" s="2">
        <v>0.89729166666666671</v>
      </c>
      <c r="C152" s="33">
        <v>41121.897291666668</v>
      </c>
      <c r="D152" s="33">
        <v>41121.875</v>
      </c>
      <c r="E152" s="37">
        <v>21</v>
      </c>
      <c r="F152" s="33">
        <v>41121.875</v>
      </c>
      <c r="G152" s="66" t="s">
        <v>16</v>
      </c>
      <c r="H152" s="66">
        <v>1</v>
      </c>
      <c r="I152" s="66">
        <v>3.63</v>
      </c>
      <c r="J152" s="66">
        <v>84.3</v>
      </c>
      <c r="K152" s="66">
        <v>1</v>
      </c>
      <c r="L152" s="66">
        <v>2</v>
      </c>
      <c r="M152" s="66">
        <v>9.59</v>
      </c>
      <c r="N152" s="66">
        <v>10.42</v>
      </c>
      <c r="O152" s="66">
        <v>2</v>
      </c>
      <c r="P152" s="66" t="s">
        <v>38</v>
      </c>
    </row>
    <row r="153" spans="1:16" x14ac:dyDescent="0.25">
      <c r="A153" s="60">
        <v>41121</v>
      </c>
      <c r="B153" s="2">
        <v>0.89758101851851846</v>
      </c>
      <c r="C153" s="33">
        <v>41121.897581018522</v>
      </c>
      <c r="D153" s="33">
        <v>41121.875</v>
      </c>
      <c r="E153" s="37">
        <v>21</v>
      </c>
      <c r="F153" s="33">
        <v>41121.875</v>
      </c>
      <c r="G153" s="66" t="s">
        <v>16</v>
      </c>
      <c r="H153" s="66">
        <v>1</v>
      </c>
      <c r="I153" s="66">
        <v>1.66</v>
      </c>
      <c r="J153" s="66">
        <v>91.3</v>
      </c>
      <c r="K153" s="66">
        <v>1</v>
      </c>
      <c r="L153" s="66">
        <v>2</v>
      </c>
      <c r="M153" s="66">
        <v>9.59</v>
      </c>
      <c r="N153" s="66">
        <v>10.42</v>
      </c>
      <c r="O153" s="66">
        <v>2</v>
      </c>
      <c r="P153" s="66" t="s">
        <v>38</v>
      </c>
    </row>
    <row r="154" spans="1:16" x14ac:dyDescent="0.25">
      <c r="A154" s="60">
        <v>41121</v>
      </c>
      <c r="B154" s="2">
        <v>0.89863425925925933</v>
      </c>
      <c r="C154" s="33">
        <v>41121.898634259262</v>
      </c>
      <c r="D154" s="33">
        <v>41121.875</v>
      </c>
      <c r="E154" s="37">
        <v>21</v>
      </c>
      <c r="F154" s="33">
        <v>41121.875</v>
      </c>
      <c r="G154" s="66" t="s">
        <v>16</v>
      </c>
      <c r="H154" s="66">
        <v>1</v>
      </c>
      <c r="I154" s="66">
        <v>3.3</v>
      </c>
      <c r="J154" s="66">
        <v>70.099999999999994</v>
      </c>
      <c r="K154" s="66">
        <v>1</v>
      </c>
      <c r="L154" s="66">
        <v>2</v>
      </c>
      <c r="M154" s="66">
        <v>9.59</v>
      </c>
      <c r="N154" s="66">
        <v>10.42</v>
      </c>
      <c r="O154" s="66">
        <v>2</v>
      </c>
      <c r="P154" s="66" t="s">
        <v>38</v>
      </c>
    </row>
    <row r="155" spans="1:16" x14ac:dyDescent="0.25">
      <c r="A155" s="60">
        <v>41121</v>
      </c>
      <c r="B155" s="2">
        <v>0.9008680555555556</v>
      </c>
      <c r="C155" s="33">
        <v>41121.900868055556</v>
      </c>
      <c r="D155" s="33">
        <v>41121.875</v>
      </c>
      <c r="E155" s="37">
        <v>21</v>
      </c>
      <c r="F155" s="33">
        <v>41121.875</v>
      </c>
      <c r="G155" s="66" t="s">
        <v>16</v>
      </c>
      <c r="H155" s="66">
        <v>1</v>
      </c>
      <c r="I155" s="66">
        <v>2.4900000000000002</v>
      </c>
      <c r="J155" s="66">
        <v>84.2</v>
      </c>
      <c r="K155" s="66">
        <v>1</v>
      </c>
      <c r="L155" s="66">
        <v>2</v>
      </c>
      <c r="M155" s="66">
        <v>9.59</v>
      </c>
      <c r="N155" s="66">
        <v>10.42</v>
      </c>
      <c r="O155" s="66">
        <v>2</v>
      </c>
      <c r="P155" s="66" t="s">
        <v>38</v>
      </c>
    </row>
    <row r="156" spans="1:16" x14ac:dyDescent="0.25">
      <c r="A156" s="60">
        <v>41121</v>
      </c>
      <c r="B156" s="2">
        <v>0.90453703703703703</v>
      </c>
      <c r="C156" s="33">
        <v>41121.904537037037</v>
      </c>
      <c r="D156" s="33">
        <v>41121.875</v>
      </c>
      <c r="E156" s="37">
        <v>21</v>
      </c>
      <c r="F156" s="33">
        <v>41121.875</v>
      </c>
      <c r="G156" s="66" t="s">
        <v>16</v>
      </c>
      <c r="H156" s="66">
        <v>1</v>
      </c>
      <c r="I156" s="66">
        <v>3.77</v>
      </c>
      <c r="J156" s="66">
        <v>58.7</v>
      </c>
      <c r="K156" s="66">
        <v>1</v>
      </c>
      <c r="L156" s="66">
        <v>2</v>
      </c>
      <c r="M156" s="66">
        <v>9.59</v>
      </c>
      <c r="N156" s="66">
        <v>10.42</v>
      </c>
      <c r="O156" s="66">
        <v>2</v>
      </c>
      <c r="P156" s="66" t="s">
        <v>38</v>
      </c>
    </row>
    <row r="157" spans="1:16" x14ac:dyDescent="0.25">
      <c r="A157" s="60">
        <v>41121</v>
      </c>
      <c r="B157" s="2">
        <v>0.91840277777777779</v>
      </c>
      <c r="C157" s="33">
        <v>41121.918402777781</v>
      </c>
      <c r="D157" s="33">
        <v>41121.916666666664</v>
      </c>
      <c r="E157" s="37">
        <v>22</v>
      </c>
      <c r="F157" s="33">
        <v>41121.875</v>
      </c>
      <c r="G157" s="66" t="s">
        <v>16</v>
      </c>
      <c r="H157" s="66">
        <v>1</v>
      </c>
      <c r="I157" s="66">
        <v>2.33</v>
      </c>
      <c r="J157" s="66">
        <v>75.900000000000006</v>
      </c>
      <c r="K157" s="66">
        <v>1</v>
      </c>
      <c r="L157" s="66">
        <v>2</v>
      </c>
      <c r="M157" s="66">
        <v>9.59</v>
      </c>
      <c r="N157" s="66">
        <v>10.42</v>
      </c>
      <c r="O157" s="66">
        <v>2</v>
      </c>
      <c r="P157" s="66" t="s">
        <v>38</v>
      </c>
    </row>
    <row r="158" spans="1:16" x14ac:dyDescent="0.25">
      <c r="A158" s="60">
        <v>41121</v>
      </c>
      <c r="B158" s="2">
        <v>0.91931712962962964</v>
      </c>
      <c r="C158" s="33">
        <v>41121.919317129628</v>
      </c>
      <c r="D158" s="33">
        <v>41121.916666666664</v>
      </c>
      <c r="E158" s="37">
        <v>22</v>
      </c>
      <c r="F158" s="33">
        <v>41121.875</v>
      </c>
      <c r="G158" s="66" t="s">
        <v>16</v>
      </c>
      <c r="H158" s="66">
        <v>1</v>
      </c>
      <c r="I158" s="66">
        <v>3.75</v>
      </c>
      <c r="J158" s="66">
        <v>78.8</v>
      </c>
      <c r="K158" s="66">
        <v>1</v>
      </c>
      <c r="L158" s="66">
        <v>2</v>
      </c>
      <c r="M158" s="66">
        <v>9.59</v>
      </c>
      <c r="N158" s="66">
        <v>10.42</v>
      </c>
      <c r="O158" s="66">
        <v>2</v>
      </c>
      <c r="P158" s="66" t="s">
        <v>38</v>
      </c>
    </row>
    <row r="159" spans="1:16" x14ac:dyDescent="0.25">
      <c r="A159" s="60">
        <v>41121</v>
      </c>
      <c r="B159" s="2">
        <v>0.93753472222222223</v>
      </c>
      <c r="C159" s="33">
        <v>41121.937534722223</v>
      </c>
      <c r="D159" s="33">
        <v>41121.916666666664</v>
      </c>
      <c r="E159" s="37">
        <v>22</v>
      </c>
      <c r="F159" s="33">
        <v>41122</v>
      </c>
      <c r="G159" s="66" t="s">
        <v>16</v>
      </c>
      <c r="H159" s="66">
        <v>1</v>
      </c>
      <c r="I159" s="66">
        <v>1.55</v>
      </c>
      <c r="J159" s="66">
        <v>73.900000000000006</v>
      </c>
      <c r="K159" s="66">
        <v>1</v>
      </c>
      <c r="L159" s="66">
        <v>2</v>
      </c>
      <c r="M159" s="66">
        <v>9.59</v>
      </c>
      <c r="N159" s="66">
        <v>10.42</v>
      </c>
      <c r="O159" s="66">
        <v>2</v>
      </c>
      <c r="P159" s="66" t="s">
        <v>38</v>
      </c>
    </row>
    <row r="160" spans="1:16" x14ac:dyDescent="0.25">
      <c r="A160" s="60">
        <v>41121</v>
      </c>
      <c r="B160" s="2">
        <v>0.93918981481481489</v>
      </c>
      <c r="C160" s="33">
        <v>41121.939189814817</v>
      </c>
      <c r="D160" s="33">
        <v>41121.916666666664</v>
      </c>
      <c r="E160" s="37">
        <v>22</v>
      </c>
      <c r="F160" s="33">
        <v>41122</v>
      </c>
      <c r="G160" s="66" t="s">
        <v>16</v>
      </c>
      <c r="H160" s="66">
        <v>1</v>
      </c>
      <c r="I160" s="66">
        <v>2.33</v>
      </c>
      <c r="J160" s="66">
        <v>106</v>
      </c>
      <c r="K160" s="66">
        <v>1</v>
      </c>
      <c r="L160" s="66">
        <v>2</v>
      </c>
      <c r="M160" s="66">
        <v>9.59</v>
      </c>
      <c r="N160" s="66">
        <v>10.42</v>
      </c>
      <c r="O160" s="66">
        <v>2</v>
      </c>
      <c r="P160" s="66" t="s">
        <v>38</v>
      </c>
    </row>
    <row r="161" spans="1:16" x14ac:dyDescent="0.25">
      <c r="A161" s="60">
        <v>41121</v>
      </c>
      <c r="B161" s="2">
        <v>0.94138888888888894</v>
      </c>
      <c r="C161" s="33">
        <v>41121.941388888888</v>
      </c>
      <c r="D161" s="33">
        <v>41121.916666666664</v>
      </c>
      <c r="E161" s="37">
        <v>22</v>
      </c>
      <c r="F161" s="33">
        <v>41122</v>
      </c>
      <c r="G161" s="66" t="s">
        <v>16</v>
      </c>
      <c r="H161" s="66">
        <v>1</v>
      </c>
      <c r="I161" s="66">
        <v>1.27</v>
      </c>
      <c r="J161" s="66">
        <v>101.7</v>
      </c>
      <c r="K161" s="66">
        <v>1</v>
      </c>
      <c r="L161" s="66">
        <v>2</v>
      </c>
      <c r="M161" s="66">
        <v>9.59</v>
      </c>
      <c r="N161" s="66">
        <v>10.42</v>
      </c>
      <c r="O161" s="66">
        <v>2</v>
      </c>
      <c r="P161" s="66" t="s">
        <v>38</v>
      </c>
    </row>
    <row r="162" spans="1:16" x14ac:dyDescent="0.25">
      <c r="A162" s="60">
        <v>41121</v>
      </c>
      <c r="B162" s="2">
        <v>0.94490740740740742</v>
      </c>
      <c r="C162" s="33">
        <v>41121.944907407407</v>
      </c>
      <c r="D162" s="33">
        <v>41121.916666666664</v>
      </c>
      <c r="E162" s="37">
        <v>22</v>
      </c>
      <c r="F162" s="33">
        <v>41122</v>
      </c>
      <c r="G162" s="66" t="s">
        <v>16</v>
      </c>
      <c r="H162" s="66">
        <v>1</v>
      </c>
      <c r="I162" s="66">
        <v>1.1000000000000001</v>
      </c>
      <c r="J162" s="66">
        <v>78.7</v>
      </c>
      <c r="K162" s="66">
        <v>1</v>
      </c>
      <c r="L162" s="66">
        <v>2</v>
      </c>
      <c r="M162" s="66">
        <v>9.59</v>
      </c>
      <c r="N162" s="66">
        <v>10.42</v>
      </c>
      <c r="O162" s="66">
        <v>2</v>
      </c>
      <c r="P162" s="66" t="s">
        <v>38</v>
      </c>
    </row>
    <row r="163" spans="1:16" x14ac:dyDescent="0.25">
      <c r="A163" s="60">
        <v>41121</v>
      </c>
      <c r="B163" s="2">
        <v>0.94537037037037042</v>
      </c>
      <c r="C163" s="33">
        <v>41121.945370370369</v>
      </c>
      <c r="D163" s="33">
        <v>41121.916666666664</v>
      </c>
      <c r="E163" s="37">
        <v>22</v>
      </c>
      <c r="F163" s="33">
        <v>41122</v>
      </c>
      <c r="G163" s="66" t="s">
        <v>16</v>
      </c>
      <c r="H163" s="66">
        <v>1</v>
      </c>
      <c r="I163" s="66">
        <v>2.4500000000000002</v>
      </c>
      <c r="J163" s="66">
        <v>71.599999999999994</v>
      </c>
      <c r="K163" s="66">
        <v>1</v>
      </c>
      <c r="L163" s="66">
        <v>2</v>
      </c>
      <c r="M163" s="66">
        <v>9.59</v>
      </c>
      <c r="N163" s="66">
        <v>10.42</v>
      </c>
      <c r="O163" s="66">
        <v>2</v>
      </c>
      <c r="P163" s="66" t="s">
        <v>38</v>
      </c>
    </row>
    <row r="164" spans="1:16" x14ac:dyDescent="0.25">
      <c r="A164" s="60">
        <v>41121</v>
      </c>
      <c r="B164" s="2">
        <v>0.94574074074074066</v>
      </c>
      <c r="C164" s="33">
        <v>41121.945740740739</v>
      </c>
      <c r="D164" s="33">
        <v>41121.916666666664</v>
      </c>
      <c r="E164" s="37">
        <v>22</v>
      </c>
      <c r="F164" s="33">
        <v>41122</v>
      </c>
      <c r="G164" s="66" t="s">
        <v>16</v>
      </c>
      <c r="H164" s="66">
        <v>1</v>
      </c>
      <c r="I164" s="66">
        <v>3.13</v>
      </c>
      <c r="J164" s="66">
        <v>69.7</v>
      </c>
      <c r="K164" s="66">
        <v>1</v>
      </c>
      <c r="L164" s="66">
        <v>2</v>
      </c>
      <c r="M164" s="66">
        <v>9.59</v>
      </c>
      <c r="N164" s="66">
        <v>10.42</v>
      </c>
      <c r="O164" s="66">
        <v>2</v>
      </c>
      <c r="P164" s="66" t="s">
        <v>38</v>
      </c>
    </row>
    <row r="165" spans="1:16" x14ac:dyDescent="0.25">
      <c r="A165" s="60">
        <v>41121</v>
      </c>
      <c r="B165" s="2">
        <v>0.94614583333333335</v>
      </c>
      <c r="C165" s="33">
        <v>41121.946145833332</v>
      </c>
      <c r="D165" s="33">
        <v>41121.916666666664</v>
      </c>
      <c r="E165" s="37">
        <v>22</v>
      </c>
      <c r="F165" s="33">
        <v>41122</v>
      </c>
      <c r="G165" s="66" t="s">
        <v>16</v>
      </c>
      <c r="H165" s="66">
        <v>1</v>
      </c>
      <c r="I165" s="66">
        <v>1.54</v>
      </c>
      <c r="J165" s="66">
        <v>79.900000000000006</v>
      </c>
      <c r="K165" s="66">
        <v>1</v>
      </c>
      <c r="L165" s="66">
        <v>2</v>
      </c>
      <c r="M165" s="66">
        <v>9.59</v>
      </c>
      <c r="N165" s="66">
        <v>10.42</v>
      </c>
      <c r="O165" s="66">
        <v>2</v>
      </c>
      <c r="P165" s="66" t="s">
        <v>38</v>
      </c>
    </row>
    <row r="166" spans="1:16" x14ac:dyDescent="0.25">
      <c r="A166" s="60">
        <v>41121</v>
      </c>
      <c r="B166" s="2">
        <v>0.94641203703703702</v>
      </c>
      <c r="C166" s="33">
        <v>41121.946412037039</v>
      </c>
      <c r="D166" s="33">
        <v>41121.916666666664</v>
      </c>
      <c r="E166" s="37">
        <v>22</v>
      </c>
      <c r="F166" s="33">
        <v>41122</v>
      </c>
      <c r="G166" s="66" t="s">
        <v>16</v>
      </c>
      <c r="H166" s="66">
        <v>1</v>
      </c>
      <c r="I166" s="66">
        <v>1.4</v>
      </c>
      <c r="J166" s="66">
        <v>86.7</v>
      </c>
      <c r="K166" s="66">
        <v>1</v>
      </c>
      <c r="L166" s="66">
        <v>2</v>
      </c>
      <c r="M166" s="66">
        <v>9.59</v>
      </c>
      <c r="N166" s="66">
        <v>10.42</v>
      </c>
      <c r="O166" s="66">
        <v>2</v>
      </c>
      <c r="P166" s="66" t="s">
        <v>38</v>
      </c>
    </row>
    <row r="167" spans="1:16" x14ac:dyDescent="0.25">
      <c r="A167" s="60">
        <v>41121</v>
      </c>
      <c r="B167" s="2">
        <v>0.94675925925925919</v>
      </c>
      <c r="C167" s="33">
        <v>41121.946759259263</v>
      </c>
      <c r="D167" s="33">
        <v>41121.916666666664</v>
      </c>
      <c r="E167" s="37">
        <v>22</v>
      </c>
      <c r="F167" s="33">
        <v>41122</v>
      </c>
      <c r="G167" s="66" t="s">
        <v>16</v>
      </c>
      <c r="H167" s="66">
        <v>1</v>
      </c>
      <c r="I167" s="66">
        <v>2.19</v>
      </c>
      <c r="J167" s="66">
        <v>77.900000000000006</v>
      </c>
      <c r="K167" s="66">
        <v>1</v>
      </c>
      <c r="L167" s="66">
        <v>2</v>
      </c>
      <c r="M167" s="66">
        <v>9.59</v>
      </c>
      <c r="N167" s="66">
        <v>10.42</v>
      </c>
      <c r="O167" s="66">
        <v>2</v>
      </c>
      <c r="P167" s="66" t="s">
        <v>38</v>
      </c>
    </row>
    <row r="168" spans="1:16" x14ac:dyDescent="0.25">
      <c r="A168" s="60">
        <v>41121</v>
      </c>
      <c r="B168" s="2">
        <v>0.961400462962963</v>
      </c>
      <c r="C168" s="33">
        <v>41121.961400462962</v>
      </c>
      <c r="D168" s="33">
        <v>41121.958333333336</v>
      </c>
      <c r="E168" s="37">
        <v>23</v>
      </c>
      <c r="F168" s="33">
        <v>41122</v>
      </c>
      <c r="G168" s="66" t="s">
        <v>16</v>
      </c>
      <c r="H168" s="66">
        <v>1</v>
      </c>
      <c r="I168" s="66">
        <v>2.02</v>
      </c>
      <c r="J168" s="66">
        <v>79.8</v>
      </c>
      <c r="K168" s="66">
        <v>1</v>
      </c>
      <c r="L168" s="66">
        <v>2</v>
      </c>
      <c r="M168" s="66">
        <v>9.59</v>
      </c>
      <c r="N168" s="66">
        <v>10.42</v>
      </c>
      <c r="O168" s="66">
        <v>2</v>
      </c>
      <c r="P168" s="66" t="s">
        <v>38</v>
      </c>
    </row>
    <row r="169" spans="1:16" x14ac:dyDescent="0.25">
      <c r="A169" s="60">
        <v>41121</v>
      </c>
      <c r="B169" s="2">
        <v>0.96625000000000005</v>
      </c>
      <c r="C169" s="33">
        <v>41121.966249999998</v>
      </c>
      <c r="D169" s="33">
        <v>41121.958333333336</v>
      </c>
      <c r="E169" s="37">
        <v>23</v>
      </c>
      <c r="F169" s="33">
        <v>41122</v>
      </c>
      <c r="G169" s="66" t="s">
        <v>16</v>
      </c>
      <c r="H169" s="66">
        <v>1</v>
      </c>
      <c r="I169" s="66">
        <v>2.89</v>
      </c>
      <c r="J169" s="66">
        <v>69.900000000000006</v>
      </c>
      <c r="K169" s="66">
        <v>1</v>
      </c>
      <c r="L169" s="66">
        <v>2</v>
      </c>
      <c r="M169" s="66">
        <v>9.59</v>
      </c>
      <c r="N169" s="66">
        <v>10.42</v>
      </c>
      <c r="O169" s="66">
        <v>2</v>
      </c>
      <c r="P169" s="66" t="s">
        <v>38</v>
      </c>
    </row>
    <row r="170" spans="1:16" x14ac:dyDescent="0.25">
      <c r="A170" s="60">
        <v>41121</v>
      </c>
      <c r="B170" s="2">
        <v>0.98115740740740742</v>
      </c>
      <c r="C170" s="33">
        <v>41121.981157407405</v>
      </c>
      <c r="D170" s="33">
        <v>41121.958333333336</v>
      </c>
      <c r="E170" s="37">
        <v>23</v>
      </c>
      <c r="F170" s="33">
        <v>41122</v>
      </c>
      <c r="G170" s="66" t="s">
        <v>16</v>
      </c>
      <c r="H170" s="66">
        <v>1</v>
      </c>
      <c r="I170" s="66">
        <v>0</v>
      </c>
      <c r="J170" s="66">
        <v>97.3</v>
      </c>
      <c r="K170" s="66">
        <v>1</v>
      </c>
      <c r="L170" s="66">
        <v>2</v>
      </c>
      <c r="M170" s="66">
        <v>9.59</v>
      </c>
      <c r="N170" s="66">
        <v>10.42</v>
      </c>
      <c r="O170" s="66">
        <v>2</v>
      </c>
      <c r="P170" s="66" t="s">
        <v>38</v>
      </c>
    </row>
    <row r="171" spans="1:16" x14ac:dyDescent="0.25">
      <c r="A171" s="60">
        <v>41121</v>
      </c>
      <c r="B171" s="2">
        <v>0.98277777777777775</v>
      </c>
      <c r="C171" s="33">
        <v>41121.982777777775</v>
      </c>
      <c r="D171" s="33">
        <v>41121.958333333336</v>
      </c>
      <c r="E171" s="37">
        <v>23</v>
      </c>
      <c r="F171" s="33">
        <v>41122</v>
      </c>
      <c r="G171" s="66" t="s">
        <v>16</v>
      </c>
      <c r="H171" s="66">
        <v>1</v>
      </c>
      <c r="I171" s="66">
        <v>6.72</v>
      </c>
      <c r="J171" s="66">
        <v>79.7</v>
      </c>
      <c r="K171" s="66">
        <v>1</v>
      </c>
      <c r="L171" s="66">
        <v>2</v>
      </c>
      <c r="M171" s="66">
        <v>9.59</v>
      </c>
      <c r="N171" s="66">
        <v>10.42</v>
      </c>
      <c r="O171" s="66">
        <v>2</v>
      </c>
      <c r="P171" s="66" t="s">
        <v>38</v>
      </c>
    </row>
    <row r="172" spans="1:16" x14ac:dyDescent="0.25">
      <c r="A172" s="60">
        <v>41121</v>
      </c>
      <c r="B172" s="2">
        <v>0.98957175925925922</v>
      </c>
      <c r="C172" s="33">
        <v>41121.989571759259</v>
      </c>
      <c r="D172" s="33">
        <v>41121.958333333336</v>
      </c>
      <c r="E172" s="37">
        <v>23</v>
      </c>
      <c r="F172" s="33">
        <v>41122</v>
      </c>
      <c r="G172" s="66" t="s">
        <v>16</v>
      </c>
      <c r="H172" s="66">
        <v>1</v>
      </c>
      <c r="I172" s="66">
        <v>1.76</v>
      </c>
      <c r="J172" s="66">
        <v>94.8</v>
      </c>
      <c r="K172" s="66">
        <v>1</v>
      </c>
      <c r="L172" s="66">
        <v>2</v>
      </c>
      <c r="M172" s="66">
        <v>9.59</v>
      </c>
      <c r="N172" s="66">
        <v>10.42</v>
      </c>
      <c r="O172" s="66">
        <v>2</v>
      </c>
      <c r="P172" s="66" t="s">
        <v>38</v>
      </c>
    </row>
    <row r="173" spans="1:16" x14ac:dyDescent="0.25">
      <c r="A173" s="60">
        <v>41122</v>
      </c>
      <c r="B173" s="2">
        <v>9.2592592592592588E-5</v>
      </c>
      <c r="C173" s="33">
        <v>41122.000092592592</v>
      </c>
      <c r="D173" s="33">
        <v>41122</v>
      </c>
      <c r="E173" s="37">
        <v>0</v>
      </c>
      <c r="F173" s="33">
        <v>41122</v>
      </c>
      <c r="G173" s="66" t="s">
        <v>16</v>
      </c>
      <c r="H173" s="66">
        <v>1</v>
      </c>
      <c r="I173" s="66">
        <v>1.73</v>
      </c>
      <c r="J173" s="66">
        <v>84.5</v>
      </c>
      <c r="K173" s="66">
        <v>1</v>
      </c>
      <c r="L173" s="66">
        <v>2</v>
      </c>
      <c r="M173" s="66">
        <v>9.59</v>
      </c>
      <c r="N173" s="66">
        <v>10.42</v>
      </c>
      <c r="O173" s="66">
        <v>2</v>
      </c>
      <c r="P173" s="66" t="s">
        <v>38</v>
      </c>
    </row>
    <row r="174" spans="1:16" x14ac:dyDescent="0.25">
      <c r="A174" s="60">
        <v>41122</v>
      </c>
      <c r="B174" s="2">
        <v>5.0694444444444441E-3</v>
      </c>
      <c r="C174" s="33">
        <v>41122.005069444444</v>
      </c>
      <c r="D174" s="33">
        <v>41122</v>
      </c>
      <c r="E174" s="37">
        <v>0</v>
      </c>
      <c r="F174" s="33">
        <v>41122</v>
      </c>
      <c r="G174" s="66" t="s">
        <v>16</v>
      </c>
      <c r="H174" s="66">
        <v>1</v>
      </c>
      <c r="I174" s="66">
        <v>3.87</v>
      </c>
      <c r="J174" s="66">
        <v>90.1</v>
      </c>
      <c r="K174" s="66">
        <v>1</v>
      </c>
      <c r="L174" s="66">
        <v>2</v>
      </c>
      <c r="M174" s="66">
        <v>9.59</v>
      </c>
      <c r="N174" s="66">
        <v>10.42</v>
      </c>
      <c r="O174" s="66">
        <v>2</v>
      </c>
      <c r="P174" s="66" t="s">
        <v>38</v>
      </c>
    </row>
    <row r="175" spans="1:16" x14ac:dyDescent="0.25">
      <c r="A175" s="60">
        <v>41122</v>
      </c>
      <c r="B175" s="2">
        <v>5.4050925925925924E-3</v>
      </c>
      <c r="C175" s="33">
        <v>41122.00540509259</v>
      </c>
      <c r="D175" s="33">
        <v>41122</v>
      </c>
      <c r="E175" s="37">
        <v>0</v>
      </c>
      <c r="F175" s="33">
        <v>41122</v>
      </c>
      <c r="G175" s="66" t="s">
        <v>16</v>
      </c>
      <c r="H175" s="66">
        <v>1</v>
      </c>
      <c r="I175" s="66">
        <v>3.8</v>
      </c>
      <c r="J175" s="66">
        <v>68.400000000000006</v>
      </c>
      <c r="K175" s="66">
        <v>1</v>
      </c>
      <c r="L175" s="66">
        <v>2</v>
      </c>
      <c r="M175" s="66">
        <v>9.59</v>
      </c>
      <c r="N175" s="66">
        <v>10.42</v>
      </c>
      <c r="O175" s="66">
        <v>2</v>
      </c>
      <c r="P175" s="66" t="s">
        <v>38</v>
      </c>
    </row>
    <row r="176" spans="1:16" x14ac:dyDescent="0.25">
      <c r="A176" s="60">
        <v>41122</v>
      </c>
      <c r="B176" s="2">
        <v>6.3310185185185197E-3</v>
      </c>
      <c r="C176" s="33">
        <v>41122.006331018521</v>
      </c>
      <c r="D176" s="33">
        <v>41122</v>
      </c>
      <c r="E176" s="37">
        <v>0</v>
      </c>
      <c r="F176" s="33">
        <v>41122</v>
      </c>
      <c r="G176" s="66" t="s">
        <v>16</v>
      </c>
      <c r="H176" s="66">
        <v>1</v>
      </c>
      <c r="I176" s="66">
        <v>5.73</v>
      </c>
      <c r="J176" s="66">
        <v>57.5</v>
      </c>
      <c r="K176" s="66">
        <v>1</v>
      </c>
      <c r="L176" s="66">
        <v>2</v>
      </c>
      <c r="M176" s="66">
        <v>9.59</v>
      </c>
      <c r="N176" s="66">
        <v>10.42</v>
      </c>
      <c r="O176" s="66">
        <v>2</v>
      </c>
      <c r="P176" s="66" t="s">
        <v>38</v>
      </c>
    </row>
    <row r="177" spans="1:16" x14ac:dyDescent="0.25">
      <c r="A177" s="60">
        <v>41122</v>
      </c>
      <c r="B177" s="2">
        <v>1.0069444444444445E-2</v>
      </c>
      <c r="C177" s="33">
        <v>41122.010069444441</v>
      </c>
      <c r="D177" s="33">
        <v>41122</v>
      </c>
      <c r="E177" s="37">
        <v>0</v>
      </c>
      <c r="F177" s="33">
        <v>41122</v>
      </c>
      <c r="G177" s="66" t="s">
        <v>16</v>
      </c>
      <c r="H177" s="66">
        <v>1</v>
      </c>
      <c r="I177" s="66">
        <v>1.23</v>
      </c>
      <c r="J177" s="66">
        <v>77.5</v>
      </c>
      <c r="K177" s="66">
        <v>1</v>
      </c>
      <c r="L177" s="66">
        <v>2</v>
      </c>
      <c r="M177" s="66">
        <v>9.59</v>
      </c>
      <c r="N177" s="66">
        <v>10.42</v>
      </c>
      <c r="O177" s="66">
        <v>2</v>
      </c>
      <c r="P177" s="66" t="s">
        <v>38</v>
      </c>
    </row>
    <row r="178" spans="1:16" x14ac:dyDescent="0.25">
      <c r="A178" s="60">
        <v>41122</v>
      </c>
      <c r="B178" s="2">
        <v>2.7129629629629632E-2</v>
      </c>
      <c r="C178" s="33">
        <v>41122.027129629627</v>
      </c>
      <c r="D178" s="33">
        <v>41122</v>
      </c>
      <c r="E178" s="37">
        <v>0</v>
      </c>
      <c r="F178" s="33">
        <v>41122</v>
      </c>
      <c r="G178" s="66" t="s">
        <v>16</v>
      </c>
      <c r="H178" s="66">
        <v>1</v>
      </c>
      <c r="I178" s="66">
        <v>2.1</v>
      </c>
      <c r="J178" s="66">
        <v>78.2</v>
      </c>
      <c r="K178" s="66">
        <v>1</v>
      </c>
      <c r="L178" s="66">
        <v>2</v>
      </c>
      <c r="M178" s="66">
        <v>9.59</v>
      </c>
      <c r="N178" s="66">
        <v>10.42</v>
      </c>
      <c r="O178" s="66">
        <v>2</v>
      </c>
      <c r="P178" s="66" t="s">
        <v>38</v>
      </c>
    </row>
    <row r="179" spans="1:16" x14ac:dyDescent="0.25">
      <c r="A179" s="60">
        <v>41122</v>
      </c>
      <c r="B179" s="2">
        <v>2.7291666666666662E-2</v>
      </c>
      <c r="C179" s="33">
        <v>41122.027291666665</v>
      </c>
      <c r="D179" s="33">
        <v>41122</v>
      </c>
      <c r="E179" s="37">
        <v>0</v>
      </c>
      <c r="F179" s="33">
        <v>41122</v>
      </c>
      <c r="G179" s="66" t="s">
        <v>16</v>
      </c>
      <c r="H179" s="66">
        <v>1</v>
      </c>
      <c r="I179" s="66">
        <v>1.53</v>
      </c>
      <c r="J179" s="66">
        <v>87.7</v>
      </c>
      <c r="K179" s="66">
        <v>1</v>
      </c>
      <c r="L179" s="66">
        <v>2</v>
      </c>
      <c r="M179" s="66">
        <v>9.59</v>
      </c>
      <c r="N179" s="66">
        <v>10.42</v>
      </c>
      <c r="O179" s="66">
        <v>2</v>
      </c>
      <c r="P179" s="66" t="s">
        <v>38</v>
      </c>
    </row>
    <row r="180" spans="1:16" x14ac:dyDescent="0.25">
      <c r="A180" s="60">
        <v>41122</v>
      </c>
      <c r="B180" s="2">
        <v>4.5416666666666668E-2</v>
      </c>
      <c r="C180" s="33">
        <v>41122.045416666668</v>
      </c>
      <c r="D180" s="33">
        <v>41122.041666666664</v>
      </c>
      <c r="E180" s="37">
        <v>1</v>
      </c>
      <c r="F180" s="33">
        <v>41122</v>
      </c>
      <c r="G180" s="66" t="s">
        <v>16</v>
      </c>
      <c r="H180" s="66">
        <v>1</v>
      </c>
      <c r="I180" s="66">
        <v>1.37</v>
      </c>
      <c r="J180" s="66">
        <v>89.8</v>
      </c>
      <c r="K180" s="66">
        <v>1</v>
      </c>
      <c r="L180" s="66">
        <v>2</v>
      </c>
      <c r="M180" s="66">
        <v>9.59</v>
      </c>
      <c r="N180" s="66">
        <v>10.42</v>
      </c>
      <c r="O180" s="66">
        <v>2</v>
      </c>
      <c r="P180" s="66" t="s">
        <v>38</v>
      </c>
    </row>
    <row r="181" spans="1:16" x14ac:dyDescent="0.25">
      <c r="A181" s="60">
        <v>41122</v>
      </c>
      <c r="B181" s="2">
        <v>4.7245370370370375E-2</v>
      </c>
      <c r="C181" s="33">
        <v>41122.04724537037</v>
      </c>
      <c r="D181" s="33">
        <v>41122.041666666664</v>
      </c>
      <c r="E181" s="37">
        <v>1</v>
      </c>
      <c r="F181" s="33">
        <v>41122</v>
      </c>
      <c r="G181" s="66" t="s">
        <v>16</v>
      </c>
      <c r="H181" s="66">
        <v>1</v>
      </c>
      <c r="I181" s="66">
        <v>1.88</v>
      </c>
      <c r="J181" s="66">
        <v>81.599999999999994</v>
      </c>
      <c r="K181" s="66">
        <v>1</v>
      </c>
      <c r="L181" s="66">
        <v>2</v>
      </c>
      <c r="M181" s="66">
        <v>9.59</v>
      </c>
      <c r="N181" s="66">
        <v>10.42</v>
      </c>
      <c r="O181" s="66">
        <v>2</v>
      </c>
      <c r="P181" s="66" t="s">
        <v>38</v>
      </c>
    </row>
    <row r="182" spans="1:16" x14ac:dyDescent="0.25">
      <c r="A182" s="60">
        <v>41122</v>
      </c>
      <c r="B182" s="2">
        <v>5.0914351851851856E-2</v>
      </c>
      <c r="C182" s="33">
        <v>41122.05091435185</v>
      </c>
      <c r="D182" s="33">
        <v>41122.041666666664</v>
      </c>
      <c r="E182" s="37">
        <v>1</v>
      </c>
      <c r="F182" s="33">
        <v>41122</v>
      </c>
      <c r="G182" s="66" t="s">
        <v>16</v>
      </c>
      <c r="H182" s="66">
        <v>1</v>
      </c>
      <c r="I182" s="66">
        <v>1.46</v>
      </c>
      <c r="J182" s="66">
        <v>96</v>
      </c>
      <c r="K182" s="66">
        <v>1</v>
      </c>
      <c r="L182" s="66">
        <v>2</v>
      </c>
      <c r="M182" s="66">
        <v>9.59</v>
      </c>
      <c r="N182" s="66">
        <v>10.42</v>
      </c>
      <c r="O182" s="66">
        <v>2</v>
      </c>
      <c r="P182" s="66" t="s">
        <v>38</v>
      </c>
    </row>
    <row r="183" spans="1:16" x14ac:dyDescent="0.25">
      <c r="A183" s="60">
        <v>41122</v>
      </c>
      <c r="B183" s="2">
        <v>6.548611111111112E-2</v>
      </c>
      <c r="C183" s="33">
        <v>41122.065486111111</v>
      </c>
      <c r="D183" s="33">
        <v>41122.041666666664</v>
      </c>
      <c r="E183" s="37">
        <v>1</v>
      </c>
      <c r="F183" s="33">
        <v>41122.125</v>
      </c>
      <c r="G183" s="66" t="s">
        <v>16</v>
      </c>
      <c r="H183" s="66">
        <v>1</v>
      </c>
      <c r="I183" s="66">
        <v>2.1800000000000002</v>
      </c>
      <c r="J183" s="66">
        <v>87</v>
      </c>
      <c r="K183" s="66">
        <v>1</v>
      </c>
      <c r="L183" s="66">
        <v>2</v>
      </c>
      <c r="M183" s="66">
        <v>9.59</v>
      </c>
      <c r="N183" s="66">
        <v>10.42</v>
      </c>
      <c r="O183" s="66">
        <v>2</v>
      </c>
      <c r="P183" s="66" t="s">
        <v>38</v>
      </c>
    </row>
    <row r="184" spans="1:16" x14ac:dyDescent="0.25">
      <c r="A184" s="60">
        <v>41122</v>
      </c>
      <c r="B184" s="2">
        <v>6.6041666666666665E-2</v>
      </c>
      <c r="C184" s="33">
        <v>41122.066041666665</v>
      </c>
      <c r="D184" s="33">
        <v>41122.041666666664</v>
      </c>
      <c r="E184" s="37">
        <v>1</v>
      </c>
      <c r="F184" s="33">
        <v>41122.125</v>
      </c>
      <c r="G184" s="66" t="s">
        <v>16</v>
      </c>
      <c r="H184" s="66">
        <v>1</v>
      </c>
      <c r="I184" s="66">
        <v>2.09</v>
      </c>
      <c r="J184" s="66">
        <v>82.7</v>
      </c>
      <c r="K184" s="66">
        <v>1</v>
      </c>
      <c r="L184" s="66">
        <v>2</v>
      </c>
      <c r="M184" s="66">
        <v>9.59</v>
      </c>
      <c r="N184" s="66">
        <v>10.42</v>
      </c>
      <c r="O184" s="66">
        <v>2</v>
      </c>
      <c r="P184" s="66" t="s">
        <v>38</v>
      </c>
    </row>
    <row r="185" spans="1:16" x14ac:dyDescent="0.25">
      <c r="A185" s="60">
        <v>41122</v>
      </c>
      <c r="B185" s="2">
        <v>6.6458333333333341E-2</v>
      </c>
      <c r="C185" s="33">
        <v>41122.066458333335</v>
      </c>
      <c r="D185" s="33">
        <v>41122.041666666664</v>
      </c>
      <c r="E185" s="37">
        <v>1</v>
      </c>
      <c r="F185" s="33">
        <v>41122.125</v>
      </c>
      <c r="G185" s="66" t="s">
        <v>16</v>
      </c>
      <c r="H185" s="66">
        <v>1</v>
      </c>
      <c r="I185" s="66">
        <v>2.1800000000000002</v>
      </c>
      <c r="J185" s="66">
        <v>88.7</v>
      </c>
      <c r="K185" s="66">
        <v>1</v>
      </c>
      <c r="L185" s="66">
        <v>2</v>
      </c>
      <c r="M185" s="66">
        <v>9.59</v>
      </c>
      <c r="N185" s="66">
        <v>10.42</v>
      </c>
      <c r="O185" s="66">
        <v>2</v>
      </c>
      <c r="P185" s="66" t="s">
        <v>38</v>
      </c>
    </row>
    <row r="186" spans="1:16" x14ac:dyDescent="0.25">
      <c r="A186" s="60">
        <v>41122</v>
      </c>
      <c r="B186" s="2">
        <v>8.5520833333333338E-2</v>
      </c>
      <c r="C186" s="33">
        <v>41122.085520833331</v>
      </c>
      <c r="D186" s="33">
        <v>41122.083333333336</v>
      </c>
      <c r="E186" s="37">
        <v>2</v>
      </c>
      <c r="F186" s="33">
        <v>41122.125</v>
      </c>
      <c r="G186" s="66" t="s">
        <v>16</v>
      </c>
      <c r="H186" s="66">
        <v>1</v>
      </c>
      <c r="I186" s="66">
        <v>2.88</v>
      </c>
      <c r="J186" s="66">
        <v>84.6</v>
      </c>
      <c r="K186" s="66">
        <v>1</v>
      </c>
      <c r="L186" s="66">
        <v>2</v>
      </c>
      <c r="M186" s="66">
        <v>9.59</v>
      </c>
      <c r="N186" s="66">
        <v>10.42</v>
      </c>
      <c r="O186" s="66">
        <v>2</v>
      </c>
      <c r="P186" s="66" t="s">
        <v>38</v>
      </c>
    </row>
    <row r="187" spans="1:16" x14ac:dyDescent="0.25">
      <c r="A187" s="14">
        <v>41122</v>
      </c>
      <c r="B187" s="13">
        <v>9.9999999999999992E-2</v>
      </c>
      <c r="C187" s="33">
        <v>41122.1</v>
      </c>
      <c r="D187" s="33">
        <v>41122.083333333336</v>
      </c>
      <c r="E187" s="37">
        <v>2</v>
      </c>
      <c r="F187" s="33">
        <v>41122.125</v>
      </c>
      <c r="G187" s="66" t="s">
        <v>16</v>
      </c>
      <c r="H187" s="66">
        <v>1</v>
      </c>
      <c r="I187" s="66">
        <v>17.48</v>
      </c>
      <c r="J187" s="66">
        <v>66.599999999999994</v>
      </c>
      <c r="K187" s="66">
        <v>2</v>
      </c>
      <c r="L187" s="66">
        <v>2</v>
      </c>
      <c r="M187" s="66">
        <v>9.59</v>
      </c>
      <c r="N187" s="66">
        <v>10.42</v>
      </c>
      <c r="O187" s="66">
        <v>2</v>
      </c>
      <c r="P187" s="66" t="s">
        <v>38</v>
      </c>
    </row>
    <row r="188" spans="1:16" x14ac:dyDescent="0.25">
      <c r="A188" s="60">
        <v>41122</v>
      </c>
      <c r="B188" s="2">
        <v>0.10512731481481481</v>
      </c>
      <c r="C188" s="33">
        <v>41122.105127314811</v>
      </c>
      <c r="D188" s="33">
        <v>41122.083333333336</v>
      </c>
      <c r="E188" s="37">
        <v>2</v>
      </c>
      <c r="F188" s="33">
        <v>41122.125</v>
      </c>
      <c r="G188" s="66" t="s">
        <v>16</v>
      </c>
      <c r="H188" s="66">
        <v>1</v>
      </c>
      <c r="I188" s="66">
        <v>1.78</v>
      </c>
      <c r="J188" s="66">
        <v>80.599999999999994</v>
      </c>
      <c r="K188" s="66">
        <v>1</v>
      </c>
      <c r="L188" s="66">
        <v>2</v>
      </c>
      <c r="M188" s="66">
        <v>9.59</v>
      </c>
      <c r="N188" s="66">
        <v>10.42</v>
      </c>
      <c r="O188" s="66">
        <v>2</v>
      </c>
      <c r="P188" s="66" t="s">
        <v>38</v>
      </c>
    </row>
    <row r="189" spans="1:16" x14ac:dyDescent="0.25">
      <c r="A189" s="60">
        <v>41122</v>
      </c>
      <c r="B189" s="2">
        <v>0.11020833333333334</v>
      </c>
      <c r="C189" s="33">
        <v>41122.110208333332</v>
      </c>
      <c r="D189" s="33">
        <v>41122.083333333336</v>
      </c>
      <c r="E189" s="37">
        <v>2</v>
      </c>
      <c r="F189" s="33">
        <v>41122.125</v>
      </c>
      <c r="G189" s="66" t="s">
        <v>16</v>
      </c>
      <c r="H189" s="66">
        <v>1</v>
      </c>
      <c r="I189" s="66">
        <v>2.0099999999999998</v>
      </c>
      <c r="J189" s="66">
        <v>92.4</v>
      </c>
      <c r="K189" s="66">
        <v>1</v>
      </c>
      <c r="L189" s="66">
        <v>2</v>
      </c>
      <c r="M189" s="66">
        <v>9.59</v>
      </c>
      <c r="N189" s="66">
        <v>10.42</v>
      </c>
      <c r="O189" s="66">
        <v>2</v>
      </c>
      <c r="P189" s="66" t="s">
        <v>38</v>
      </c>
    </row>
    <row r="190" spans="1:16" x14ac:dyDescent="0.25">
      <c r="A190" s="60">
        <v>41122</v>
      </c>
      <c r="B190" s="2">
        <v>0.11200231481481482</v>
      </c>
      <c r="C190" s="33">
        <v>41122.112002314818</v>
      </c>
      <c r="D190" s="33">
        <v>41122.083333333336</v>
      </c>
      <c r="E190" s="37">
        <v>2</v>
      </c>
      <c r="F190" s="33">
        <v>41122.125</v>
      </c>
      <c r="G190" s="66" t="s">
        <v>16</v>
      </c>
      <c r="H190" s="66">
        <v>1</v>
      </c>
      <c r="I190" s="66">
        <v>2.08</v>
      </c>
      <c r="J190" s="66">
        <v>77</v>
      </c>
      <c r="K190" s="66">
        <v>1</v>
      </c>
      <c r="L190" s="66">
        <v>2</v>
      </c>
      <c r="M190" s="66">
        <v>9.59</v>
      </c>
      <c r="N190" s="66">
        <v>10.42</v>
      </c>
      <c r="O190" s="66">
        <v>2</v>
      </c>
      <c r="P190" s="66" t="s">
        <v>38</v>
      </c>
    </row>
    <row r="191" spans="1:16" x14ac:dyDescent="0.25">
      <c r="A191" s="60">
        <v>41122</v>
      </c>
      <c r="B191" s="2">
        <v>0.12555555555555556</v>
      </c>
      <c r="C191" s="33">
        <v>41122.125555555554</v>
      </c>
      <c r="D191" s="33">
        <v>41122.125</v>
      </c>
      <c r="E191" s="37">
        <v>3</v>
      </c>
      <c r="F191" s="33">
        <v>41122.125</v>
      </c>
      <c r="G191" s="66" t="s">
        <v>16</v>
      </c>
      <c r="H191" s="66">
        <v>1</v>
      </c>
      <c r="I191" s="66">
        <v>2.2599999999999998</v>
      </c>
      <c r="J191" s="66">
        <v>69.8</v>
      </c>
      <c r="K191" s="66">
        <v>1</v>
      </c>
      <c r="L191" s="66">
        <v>2</v>
      </c>
      <c r="M191" s="66">
        <v>9.59</v>
      </c>
      <c r="N191" s="66">
        <v>10.42</v>
      </c>
      <c r="O191" s="66">
        <v>2</v>
      </c>
      <c r="P191" s="66" t="s">
        <v>38</v>
      </c>
    </row>
    <row r="192" spans="1:16" x14ac:dyDescent="0.25">
      <c r="A192" s="60">
        <v>41122</v>
      </c>
      <c r="B192" s="2">
        <v>0.1474074074074074</v>
      </c>
      <c r="C192" s="33">
        <v>41122.147407407407</v>
      </c>
      <c r="D192" s="33">
        <v>41122.125</v>
      </c>
      <c r="E192" s="37">
        <v>3</v>
      </c>
      <c r="F192" s="33">
        <v>41122.125</v>
      </c>
      <c r="G192" s="66" t="s">
        <v>16</v>
      </c>
      <c r="H192" s="66">
        <v>1</v>
      </c>
      <c r="I192" s="66">
        <v>3.98</v>
      </c>
      <c r="J192" s="66">
        <v>66.900000000000006</v>
      </c>
      <c r="K192" s="66">
        <v>1</v>
      </c>
      <c r="L192" s="66">
        <v>2</v>
      </c>
      <c r="M192" s="66">
        <v>9.59</v>
      </c>
      <c r="N192" s="66">
        <v>10.42</v>
      </c>
      <c r="O192" s="66">
        <v>2</v>
      </c>
      <c r="P192" s="66" t="s">
        <v>38</v>
      </c>
    </row>
    <row r="193" spans="1:16" x14ac:dyDescent="0.25">
      <c r="A193" s="60">
        <v>41122</v>
      </c>
      <c r="B193" s="2">
        <v>0.21450231481481483</v>
      </c>
      <c r="C193" s="33">
        <v>41122.214502314811</v>
      </c>
      <c r="D193" s="33">
        <v>41122.208333333336</v>
      </c>
      <c r="E193" s="37">
        <v>5</v>
      </c>
      <c r="F193" s="33">
        <v>41122.25</v>
      </c>
      <c r="G193" s="66" t="s">
        <v>16</v>
      </c>
      <c r="H193" s="66">
        <v>1</v>
      </c>
      <c r="I193" s="66">
        <v>2.4700000000000002</v>
      </c>
      <c r="J193" s="66">
        <v>95.9</v>
      </c>
      <c r="K193" s="66">
        <v>1</v>
      </c>
      <c r="L193" s="66">
        <v>2</v>
      </c>
      <c r="M193" s="66">
        <v>9.59</v>
      </c>
      <c r="N193" s="66">
        <v>10.42</v>
      </c>
      <c r="O193" s="66">
        <v>2</v>
      </c>
      <c r="P193" s="66" t="s">
        <v>38</v>
      </c>
    </row>
    <row r="194" spans="1:16" x14ac:dyDescent="0.25">
      <c r="A194" s="60">
        <v>41122</v>
      </c>
      <c r="B194" s="2">
        <v>0.23914351851851853</v>
      </c>
      <c r="C194" s="33">
        <v>41122.23914351852</v>
      </c>
      <c r="D194" s="33">
        <v>41122.208333333336</v>
      </c>
      <c r="E194" s="37">
        <v>5</v>
      </c>
      <c r="F194" s="33">
        <v>41122.25</v>
      </c>
      <c r="G194" s="66" t="s">
        <v>16</v>
      </c>
      <c r="H194" s="66">
        <v>1</v>
      </c>
      <c r="I194" s="66">
        <v>2.15</v>
      </c>
      <c r="J194" s="66">
        <v>85.1</v>
      </c>
      <c r="K194" s="66">
        <v>1</v>
      </c>
      <c r="L194" s="66">
        <v>2</v>
      </c>
      <c r="M194" s="66">
        <v>9.59</v>
      </c>
      <c r="N194" s="66">
        <v>10.42</v>
      </c>
      <c r="O194" s="66">
        <v>2</v>
      </c>
      <c r="P194" s="66" t="s">
        <v>38</v>
      </c>
    </row>
    <row r="195" spans="1:16" x14ac:dyDescent="0.25">
      <c r="A195" s="60">
        <v>41122</v>
      </c>
      <c r="B195" s="2">
        <v>0.25608796296296293</v>
      </c>
      <c r="C195" s="33">
        <v>41122.25608796296</v>
      </c>
      <c r="D195" s="33">
        <v>41122.25</v>
      </c>
      <c r="E195" s="37">
        <v>6</v>
      </c>
      <c r="F195" s="33">
        <v>41122.25</v>
      </c>
      <c r="G195" s="66" t="s">
        <v>16</v>
      </c>
      <c r="H195" s="66">
        <v>1</v>
      </c>
      <c r="I195" s="66">
        <v>8.82</v>
      </c>
      <c r="J195" s="66">
        <v>70.2</v>
      </c>
      <c r="K195" s="66">
        <v>1</v>
      </c>
      <c r="L195" s="66">
        <v>2</v>
      </c>
      <c r="M195" s="66">
        <v>9.59</v>
      </c>
      <c r="N195" s="66">
        <v>10.42</v>
      </c>
      <c r="O195" s="66">
        <v>2</v>
      </c>
      <c r="P195" s="66" t="s">
        <v>38</v>
      </c>
    </row>
    <row r="196" spans="1:16" x14ac:dyDescent="0.25">
      <c r="A196" s="60">
        <v>41122</v>
      </c>
      <c r="B196" s="2">
        <v>0.27423611111111112</v>
      </c>
      <c r="C196" s="33">
        <v>41122.274236111109</v>
      </c>
      <c r="D196" s="33">
        <v>41122.25</v>
      </c>
      <c r="E196" s="37">
        <v>6</v>
      </c>
      <c r="F196" s="33">
        <v>41122.25</v>
      </c>
      <c r="G196" s="66" t="s">
        <v>16</v>
      </c>
      <c r="H196" s="66">
        <v>1</v>
      </c>
      <c r="I196" s="66">
        <v>1.82</v>
      </c>
      <c r="J196" s="66">
        <v>84.9</v>
      </c>
      <c r="K196" s="66">
        <v>1</v>
      </c>
      <c r="L196" s="66">
        <v>2</v>
      </c>
      <c r="M196" s="66">
        <v>9.59</v>
      </c>
      <c r="N196" s="66">
        <v>10.42</v>
      </c>
      <c r="O196" s="66">
        <v>2</v>
      </c>
      <c r="P196" s="66" t="s">
        <v>38</v>
      </c>
    </row>
    <row r="197" spans="1:16" x14ac:dyDescent="0.25">
      <c r="A197" s="60">
        <v>41122</v>
      </c>
      <c r="B197" s="2">
        <v>0.29646990740740742</v>
      </c>
      <c r="C197" s="33">
        <v>41122.296469907407</v>
      </c>
      <c r="D197" s="33">
        <v>41122.291666666664</v>
      </c>
      <c r="E197" s="37">
        <v>7</v>
      </c>
      <c r="F197" s="33">
        <v>41122.25</v>
      </c>
      <c r="G197" s="66" t="s">
        <v>16</v>
      </c>
      <c r="H197" s="66">
        <v>1</v>
      </c>
      <c r="I197" s="66">
        <v>9.41</v>
      </c>
      <c r="J197" s="66">
        <v>69.400000000000006</v>
      </c>
      <c r="K197" s="66">
        <v>1</v>
      </c>
      <c r="L197" s="66">
        <v>2</v>
      </c>
      <c r="M197" s="66">
        <v>9.59</v>
      </c>
      <c r="N197" s="66">
        <v>10.42</v>
      </c>
      <c r="O197" s="66">
        <v>2</v>
      </c>
      <c r="P197" s="66" t="s">
        <v>38</v>
      </c>
    </row>
    <row r="198" spans="1:16" x14ac:dyDescent="0.25">
      <c r="A198" s="60">
        <v>41122</v>
      </c>
      <c r="B198" s="2">
        <v>0.31420138888888888</v>
      </c>
      <c r="C198" s="33">
        <v>41122.314201388886</v>
      </c>
      <c r="D198" s="33">
        <v>41122.291666666664</v>
      </c>
      <c r="E198" s="37">
        <v>7</v>
      </c>
      <c r="F198" s="33">
        <v>41122.375</v>
      </c>
      <c r="G198" s="66" t="s">
        <v>16</v>
      </c>
      <c r="H198" s="66">
        <v>1</v>
      </c>
      <c r="I198" s="66">
        <v>3.52</v>
      </c>
      <c r="J198" s="66">
        <v>68</v>
      </c>
      <c r="K198" s="66">
        <v>1</v>
      </c>
      <c r="L198" s="66">
        <v>2</v>
      </c>
      <c r="M198" s="66">
        <v>9.59</v>
      </c>
      <c r="N198" s="66">
        <v>10.42</v>
      </c>
      <c r="O198" s="66">
        <v>2</v>
      </c>
      <c r="P198" s="66" t="s">
        <v>38</v>
      </c>
    </row>
    <row r="199" spans="1:16" x14ac:dyDescent="0.25">
      <c r="A199" s="60">
        <v>41122</v>
      </c>
      <c r="B199" s="2">
        <v>0.34340277777777778</v>
      </c>
      <c r="C199" s="33">
        <v>41122.343402777777</v>
      </c>
      <c r="D199" s="33">
        <v>41122.333333333336</v>
      </c>
      <c r="E199" s="37">
        <v>8</v>
      </c>
      <c r="F199" s="33">
        <v>41122.375</v>
      </c>
      <c r="G199" s="66" t="s">
        <v>16</v>
      </c>
      <c r="H199" s="66">
        <v>1</v>
      </c>
      <c r="I199" s="66">
        <v>3.73</v>
      </c>
      <c r="J199" s="66">
        <v>79</v>
      </c>
      <c r="K199" s="66">
        <v>1</v>
      </c>
      <c r="L199" s="66">
        <v>2</v>
      </c>
      <c r="M199" s="66">
        <v>9.59</v>
      </c>
      <c r="N199" s="66">
        <v>10.42</v>
      </c>
      <c r="O199" s="66">
        <v>2</v>
      </c>
      <c r="P199" s="66" t="s">
        <v>38</v>
      </c>
    </row>
    <row r="200" spans="1:16" x14ac:dyDescent="0.25">
      <c r="A200" s="60">
        <v>41122</v>
      </c>
      <c r="B200" s="2">
        <v>0.35748842592592589</v>
      </c>
      <c r="C200" s="33">
        <v>41122.357488425929</v>
      </c>
      <c r="D200" s="33">
        <v>41122.333333333336</v>
      </c>
      <c r="E200" s="37">
        <v>8</v>
      </c>
      <c r="F200" s="33">
        <v>41122.375</v>
      </c>
      <c r="G200" s="66" t="s">
        <v>16</v>
      </c>
      <c r="H200" s="66">
        <v>1</v>
      </c>
      <c r="I200" s="66">
        <v>1.1399999999999999</v>
      </c>
      <c r="J200" s="66">
        <v>87.4</v>
      </c>
      <c r="K200" s="66">
        <v>1</v>
      </c>
      <c r="L200" s="66">
        <v>2</v>
      </c>
      <c r="M200" s="66">
        <v>9.59</v>
      </c>
      <c r="N200" s="66">
        <v>10.42</v>
      </c>
      <c r="O200" s="66">
        <v>2</v>
      </c>
      <c r="P200" s="66" t="s">
        <v>38</v>
      </c>
    </row>
    <row r="201" spans="1:16" x14ac:dyDescent="0.25">
      <c r="A201" s="60">
        <v>41122</v>
      </c>
      <c r="B201" s="2">
        <v>0.36085648148148147</v>
      </c>
      <c r="C201" s="33">
        <v>41122.360856481479</v>
      </c>
      <c r="D201" s="33">
        <v>41122.333333333336</v>
      </c>
      <c r="E201" s="37">
        <v>8</v>
      </c>
      <c r="F201" s="33">
        <v>41122.375</v>
      </c>
      <c r="G201" s="66" t="s">
        <v>16</v>
      </c>
      <c r="H201" s="66">
        <v>1</v>
      </c>
      <c r="I201" s="66">
        <v>5.36</v>
      </c>
      <c r="J201" s="66">
        <v>62.5</v>
      </c>
      <c r="K201" s="66">
        <v>1</v>
      </c>
      <c r="L201" s="66">
        <v>2</v>
      </c>
      <c r="M201" s="66">
        <v>9.59</v>
      </c>
      <c r="N201" s="66">
        <v>10.42</v>
      </c>
      <c r="O201" s="66">
        <v>2</v>
      </c>
      <c r="P201" s="66" t="s">
        <v>38</v>
      </c>
    </row>
    <row r="202" spans="1:16" x14ac:dyDescent="0.25">
      <c r="A202" s="60">
        <v>41122</v>
      </c>
      <c r="B202" s="2">
        <v>0.3767361111111111</v>
      </c>
      <c r="C202" s="33">
        <v>41122.376736111109</v>
      </c>
      <c r="D202" s="33">
        <v>41122.375</v>
      </c>
      <c r="E202" s="37">
        <v>9</v>
      </c>
      <c r="F202" s="33">
        <v>41122.375</v>
      </c>
      <c r="G202" s="66" t="s">
        <v>16</v>
      </c>
      <c r="H202" s="66">
        <v>1</v>
      </c>
      <c r="I202" s="66">
        <v>1.96</v>
      </c>
      <c r="J202" s="66">
        <v>75.099999999999994</v>
      </c>
      <c r="K202" s="66">
        <v>1</v>
      </c>
      <c r="L202" s="66">
        <v>2</v>
      </c>
      <c r="M202" s="66">
        <v>9.59</v>
      </c>
      <c r="N202" s="66">
        <v>10.42</v>
      </c>
      <c r="O202" s="66">
        <v>2</v>
      </c>
      <c r="P202" s="66" t="s">
        <v>38</v>
      </c>
    </row>
    <row r="203" spans="1:16" x14ac:dyDescent="0.25">
      <c r="A203" s="60">
        <v>41122</v>
      </c>
      <c r="B203" s="2">
        <v>0.37825231481481486</v>
      </c>
      <c r="C203" s="33">
        <v>41122.378252314818</v>
      </c>
      <c r="D203" s="33">
        <v>41122.375</v>
      </c>
      <c r="E203" s="37">
        <v>9</v>
      </c>
      <c r="F203" s="33">
        <v>41122.375</v>
      </c>
      <c r="G203" s="66" t="s">
        <v>16</v>
      </c>
      <c r="H203" s="66">
        <v>1</v>
      </c>
      <c r="I203" s="66">
        <v>2.63</v>
      </c>
      <c r="J203" s="66">
        <v>72.3</v>
      </c>
      <c r="K203" s="66">
        <v>1</v>
      </c>
      <c r="L203" s="66">
        <v>2</v>
      </c>
      <c r="M203" s="66">
        <v>9.59</v>
      </c>
      <c r="N203" s="66">
        <v>10.42</v>
      </c>
      <c r="O203" s="66">
        <v>2</v>
      </c>
      <c r="P203" s="66" t="s">
        <v>38</v>
      </c>
    </row>
    <row r="204" spans="1:16" x14ac:dyDescent="0.25">
      <c r="A204" s="60">
        <v>41122</v>
      </c>
      <c r="B204" s="2">
        <v>0.38164351851851852</v>
      </c>
      <c r="C204" s="33">
        <v>41122.381643518522</v>
      </c>
      <c r="D204" s="33">
        <v>41122.375</v>
      </c>
      <c r="E204" s="37">
        <v>9</v>
      </c>
      <c r="F204" s="33">
        <v>41122.375</v>
      </c>
      <c r="G204" s="66" t="s">
        <v>16</v>
      </c>
      <c r="H204" s="66">
        <v>1</v>
      </c>
      <c r="I204" s="66">
        <v>2.56</v>
      </c>
      <c r="J204" s="66">
        <v>80.099999999999994</v>
      </c>
      <c r="K204" s="66">
        <v>1</v>
      </c>
      <c r="L204" s="66">
        <v>2</v>
      </c>
      <c r="M204" s="66">
        <v>9.59</v>
      </c>
      <c r="N204" s="66">
        <v>10.42</v>
      </c>
      <c r="O204" s="66">
        <v>2</v>
      </c>
      <c r="P204" s="66" t="s">
        <v>38</v>
      </c>
    </row>
    <row r="205" spans="1:16" x14ac:dyDescent="0.25">
      <c r="A205" s="60">
        <v>41122</v>
      </c>
      <c r="B205" s="2">
        <v>0.38224537037037037</v>
      </c>
      <c r="C205" s="33">
        <v>41122.382245370369</v>
      </c>
      <c r="D205" s="33">
        <v>41122.375</v>
      </c>
      <c r="E205" s="37">
        <v>9</v>
      </c>
      <c r="F205" s="33">
        <v>41122.375</v>
      </c>
      <c r="G205" s="66" t="s">
        <v>16</v>
      </c>
      <c r="H205" s="66">
        <v>1</v>
      </c>
      <c r="I205" s="66">
        <v>1.85</v>
      </c>
      <c r="J205" s="66">
        <v>100.6</v>
      </c>
      <c r="K205" s="66">
        <v>1</v>
      </c>
      <c r="L205" s="66">
        <v>2</v>
      </c>
      <c r="M205" s="66">
        <v>9.59</v>
      </c>
      <c r="N205" s="66">
        <v>10.42</v>
      </c>
      <c r="O205" s="66">
        <v>2</v>
      </c>
      <c r="P205" s="66" t="s">
        <v>38</v>
      </c>
    </row>
    <row r="206" spans="1:16" x14ac:dyDescent="0.25">
      <c r="A206" s="60">
        <v>41122</v>
      </c>
      <c r="B206" s="2">
        <v>0.38469907407407411</v>
      </c>
      <c r="C206" s="33">
        <v>41122.384699074071</v>
      </c>
      <c r="D206" s="33">
        <v>41122.375</v>
      </c>
      <c r="E206" s="37">
        <v>9</v>
      </c>
      <c r="F206" s="33">
        <v>41122.375</v>
      </c>
      <c r="G206" s="66" t="s">
        <v>16</v>
      </c>
      <c r="H206" s="66">
        <v>1</v>
      </c>
      <c r="I206" s="66">
        <v>1.45</v>
      </c>
      <c r="J206" s="66">
        <v>90.4</v>
      </c>
      <c r="K206" s="66">
        <v>1</v>
      </c>
      <c r="L206" s="66">
        <v>2</v>
      </c>
      <c r="M206" s="66">
        <v>9.59</v>
      </c>
      <c r="N206" s="66">
        <v>10.42</v>
      </c>
      <c r="O206" s="66">
        <v>2</v>
      </c>
      <c r="P206" s="66" t="s">
        <v>38</v>
      </c>
    </row>
    <row r="207" spans="1:16" x14ac:dyDescent="0.25">
      <c r="A207" s="60">
        <v>41122</v>
      </c>
      <c r="B207" s="2">
        <v>0.39649305555555553</v>
      </c>
      <c r="C207" s="33">
        <v>41122.396493055552</v>
      </c>
      <c r="D207" s="33">
        <v>41122.375</v>
      </c>
      <c r="E207" s="37">
        <v>9</v>
      </c>
      <c r="F207" s="33">
        <v>41122.375</v>
      </c>
      <c r="G207" s="66" t="s">
        <v>16</v>
      </c>
      <c r="H207" s="66">
        <v>1</v>
      </c>
      <c r="I207" s="66">
        <v>8.2799999999999994</v>
      </c>
      <c r="J207" s="66">
        <v>64.400000000000006</v>
      </c>
      <c r="K207" s="66">
        <v>1</v>
      </c>
      <c r="L207" s="66">
        <v>2</v>
      </c>
      <c r="M207" s="66">
        <v>9.59</v>
      </c>
      <c r="N207" s="66">
        <v>10.42</v>
      </c>
      <c r="O207" s="66">
        <v>2</v>
      </c>
      <c r="P207" s="66" t="s">
        <v>38</v>
      </c>
    </row>
    <row r="208" spans="1:16" x14ac:dyDescent="0.25">
      <c r="A208" s="60">
        <v>41122</v>
      </c>
      <c r="B208" s="2">
        <v>0.39694444444444449</v>
      </c>
      <c r="C208" s="33">
        <v>41122.396944444445</v>
      </c>
      <c r="D208" s="33">
        <v>41122.375</v>
      </c>
      <c r="E208" s="37">
        <v>9</v>
      </c>
      <c r="F208" s="33">
        <v>41122.375</v>
      </c>
      <c r="G208" s="66" t="s">
        <v>16</v>
      </c>
      <c r="H208" s="66">
        <v>1</v>
      </c>
      <c r="I208" s="66">
        <v>1.77</v>
      </c>
      <c r="J208" s="66">
        <v>99.6</v>
      </c>
      <c r="K208" s="66">
        <v>1</v>
      </c>
      <c r="L208" s="66">
        <v>2</v>
      </c>
      <c r="M208" s="66">
        <v>9.59</v>
      </c>
      <c r="N208" s="66">
        <v>10.42</v>
      </c>
      <c r="O208" s="66">
        <v>2</v>
      </c>
      <c r="P208" s="66" t="s">
        <v>38</v>
      </c>
    </row>
    <row r="209" spans="1:16" x14ac:dyDescent="0.25">
      <c r="A209" s="60">
        <v>41122</v>
      </c>
      <c r="B209" s="2">
        <v>0.39711805555555557</v>
      </c>
      <c r="C209" s="33">
        <v>41122.397118055553</v>
      </c>
      <c r="D209" s="33">
        <v>41122.375</v>
      </c>
      <c r="E209" s="37">
        <v>9</v>
      </c>
      <c r="F209" s="33">
        <v>41122.375</v>
      </c>
      <c r="G209" s="66" t="s">
        <v>16</v>
      </c>
      <c r="H209" s="66">
        <v>1</v>
      </c>
      <c r="I209" s="66">
        <v>4.8499999999999996</v>
      </c>
      <c r="J209" s="66">
        <v>74.599999999999994</v>
      </c>
      <c r="K209" s="66">
        <v>1</v>
      </c>
      <c r="L209" s="66">
        <v>2</v>
      </c>
      <c r="M209" s="66">
        <v>9.59</v>
      </c>
      <c r="N209" s="66">
        <v>10.42</v>
      </c>
      <c r="O209" s="66">
        <v>2</v>
      </c>
      <c r="P209" s="66" t="s">
        <v>38</v>
      </c>
    </row>
    <row r="210" spans="1:16" x14ac:dyDescent="0.25">
      <c r="A210" s="60">
        <v>41122</v>
      </c>
      <c r="B210" s="2">
        <v>0.39769675925925929</v>
      </c>
      <c r="C210" s="33">
        <v>41122.397696759261</v>
      </c>
      <c r="D210" s="33">
        <v>41122.375</v>
      </c>
      <c r="E210" s="37">
        <v>9</v>
      </c>
      <c r="F210" s="33">
        <v>41122.375</v>
      </c>
      <c r="G210" s="66" t="s">
        <v>16</v>
      </c>
      <c r="H210" s="66">
        <v>1</v>
      </c>
      <c r="I210" s="66">
        <v>3.15</v>
      </c>
      <c r="J210" s="66">
        <v>86.4</v>
      </c>
      <c r="K210" s="66">
        <v>1</v>
      </c>
      <c r="L210" s="66">
        <v>2</v>
      </c>
      <c r="M210" s="66">
        <v>9.59</v>
      </c>
      <c r="N210" s="66">
        <v>10.42</v>
      </c>
      <c r="O210" s="66">
        <v>2</v>
      </c>
      <c r="P210" s="66" t="s">
        <v>38</v>
      </c>
    </row>
    <row r="211" spans="1:16" x14ac:dyDescent="0.25">
      <c r="A211" s="60">
        <v>41122</v>
      </c>
      <c r="B211" s="2">
        <v>0.39972222222222226</v>
      </c>
      <c r="C211" s="33">
        <v>41122.399722222224</v>
      </c>
      <c r="D211" s="33">
        <v>41122.375</v>
      </c>
      <c r="E211" s="37">
        <v>9</v>
      </c>
      <c r="F211" s="33">
        <v>41122.375</v>
      </c>
      <c r="G211" s="66" t="s">
        <v>16</v>
      </c>
      <c r="H211" s="66">
        <v>1</v>
      </c>
      <c r="I211" s="66">
        <v>2.5</v>
      </c>
      <c r="J211" s="66">
        <v>84.3</v>
      </c>
      <c r="K211" s="66">
        <v>1</v>
      </c>
      <c r="L211" s="66">
        <v>2</v>
      </c>
      <c r="M211" s="66">
        <v>9.59</v>
      </c>
      <c r="N211" s="66">
        <v>10.42</v>
      </c>
      <c r="O211" s="66">
        <v>2</v>
      </c>
      <c r="P211" s="66" t="s">
        <v>38</v>
      </c>
    </row>
    <row r="212" spans="1:16" x14ac:dyDescent="0.25">
      <c r="A212" s="60">
        <v>41122</v>
      </c>
      <c r="B212" s="2">
        <v>0.42605324074074075</v>
      </c>
      <c r="C212" s="33">
        <v>41122.426053240742</v>
      </c>
      <c r="D212" s="33">
        <v>41122.416666666664</v>
      </c>
      <c r="E212" s="37">
        <v>10</v>
      </c>
      <c r="F212" s="33">
        <v>41122.375</v>
      </c>
      <c r="G212" s="66" t="s">
        <v>16</v>
      </c>
      <c r="H212" s="66">
        <v>1</v>
      </c>
      <c r="I212" s="66">
        <v>2.25</v>
      </c>
      <c r="J212" s="66">
        <v>83.7</v>
      </c>
      <c r="K212" s="66">
        <v>1</v>
      </c>
      <c r="L212" s="66">
        <v>2</v>
      </c>
      <c r="M212" s="66">
        <v>9.59</v>
      </c>
      <c r="N212" s="66">
        <v>10.42</v>
      </c>
      <c r="O212" s="66">
        <v>2</v>
      </c>
      <c r="P212" s="66" t="s">
        <v>38</v>
      </c>
    </row>
    <row r="213" spans="1:16" x14ac:dyDescent="0.25">
      <c r="A213" s="60">
        <v>41122</v>
      </c>
      <c r="B213" s="2">
        <v>0.42631944444444447</v>
      </c>
      <c r="C213" s="33">
        <v>41122.426319444443</v>
      </c>
      <c r="D213" s="33">
        <v>41122.416666666664</v>
      </c>
      <c r="E213" s="37">
        <v>10</v>
      </c>
      <c r="F213" s="33">
        <v>41122.375</v>
      </c>
      <c r="G213" s="66" t="s">
        <v>16</v>
      </c>
      <c r="H213" s="66">
        <v>1</v>
      </c>
      <c r="I213" s="66">
        <v>1.79</v>
      </c>
      <c r="J213" s="66">
        <v>83.7</v>
      </c>
      <c r="K213" s="66">
        <v>1</v>
      </c>
      <c r="L213" s="66">
        <v>2</v>
      </c>
      <c r="M213" s="66">
        <v>9.59</v>
      </c>
      <c r="N213" s="66">
        <v>10.42</v>
      </c>
      <c r="O213" s="66">
        <v>2</v>
      </c>
      <c r="P213" s="66" t="s">
        <v>38</v>
      </c>
    </row>
    <row r="214" spans="1:16" x14ac:dyDescent="0.25">
      <c r="A214" s="60">
        <v>41122</v>
      </c>
      <c r="B214" s="2">
        <v>0.4654861111111111</v>
      </c>
      <c r="C214" s="33">
        <v>41122.465486111112</v>
      </c>
      <c r="D214" s="33">
        <v>41122.458333333336</v>
      </c>
      <c r="E214" s="37">
        <v>11</v>
      </c>
      <c r="F214" s="33">
        <v>41122.5</v>
      </c>
      <c r="G214" s="66" t="s">
        <v>16</v>
      </c>
      <c r="H214" s="66">
        <v>1</v>
      </c>
      <c r="I214" s="66">
        <v>1.59</v>
      </c>
      <c r="J214" s="66">
        <v>88</v>
      </c>
      <c r="K214" s="66">
        <v>1</v>
      </c>
      <c r="L214" s="66">
        <v>2</v>
      </c>
      <c r="M214" s="66">
        <v>9.59</v>
      </c>
      <c r="N214" s="66">
        <v>10.42</v>
      </c>
      <c r="O214" s="66">
        <v>2</v>
      </c>
      <c r="P214" s="66" t="s">
        <v>38</v>
      </c>
    </row>
    <row r="215" spans="1:16" x14ac:dyDescent="0.25">
      <c r="A215" s="60">
        <v>41122</v>
      </c>
      <c r="B215" s="2">
        <v>0.46635416666666668</v>
      </c>
      <c r="C215" s="33">
        <v>41122.466354166667</v>
      </c>
      <c r="D215" s="33">
        <v>41122.458333333336</v>
      </c>
      <c r="E215" s="37">
        <v>11</v>
      </c>
      <c r="F215" s="33">
        <v>41122.5</v>
      </c>
      <c r="G215" s="66" t="s">
        <v>16</v>
      </c>
      <c r="H215" s="66">
        <v>1</v>
      </c>
      <c r="I215" s="66">
        <v>2.66</v>
      </c>
      <c r="J215" s="66">
        <v>81</v>
      </c>
      <c r="K215" s="66">
        <v>1</v>
      </c>
      <c r="L215" s="66">
        <v>2</v>
      </c>
      <c r="M215" s="66">
        <v>9.59</v>
      </c>
      <c r="N215" s="66">
        <v>10.42</v>
      </c>
      <c r="O215" s="66">
        <v>2</v>
      </c>
      <c r="P215" s="66" t="s">
        <v>38</v>
      </c>
    </row>
    <row r="216" spans="1:16" x14ac:dyDescent="0.25">
      <c r="A216" s="60">
        <v>41122</v>
      </c>
      <c r="B216" s="2">
        <v>0.46836805555555555</v>
      </c>
      <c r="C216" s="33">
        <v>41122.468368055554</v>
      </c>
      <c r="D216" s="33">
        <v>41122.458333333336</v>
      </c>
      <c r="E216" s="37">
        <v>11</v>
      </c>
      <c r="F216" s="33">
        <v>41122.5</v>
      </c>
      <c r="G216" s="66" t="s">
        <v>16</v>
      </c>
      <c r="H216" s="66">
        <v>1</v>
      </c>
      <c r="I216" s="66">
        <v>2.2599999999999998</v>
      </c>
      <c r="J216" s="66">
        <v>75.599999999999994</v>
      </c>
      <c r="K216" s="66">
        <v>1</v>
      </c>
      <c r="L216" s="66">
        <v>2</v>
      </c>
      <c r="M216" s="66">
        <v>9.59</v>
      </c>
      <c r="N216" s="66">
        <v>10.42</v>
      </c>
      <c r="O216" s="66">
        <v>2</v>
      </c>
      <c r="P216" s="66" t="s">
        <v>38</v>
      </c>
    </row>
    <row r="217" spans="1:16" x14ac:dyDescent="0.25">
      <c r="A217" s="60">
        <v>41122</v>
      </c>
      <c r="B217" s="2">
        <v>0.4794444444444444</v>
      </c>
      <c r="C217" s="33">
        <v>41122.479444444441</v>
      </c>
      <c r="D217" s="33">
        <v>41122.458333333336</v>
      </c>
      <c r="E217" s="37">
        <v>11</v>
      </c>
      <c r="F217" s="33">
        <v>41122.5</v>
      </c>
      <c r="G217" s="66" t="s">
        <v>16</v>
      </c>
      <c r="H217" s="66">
        <v>1</v>
      </c>
      <c r="I217" s="66">
        <v>1.87</v>
      </c>
      <c r="J217" s="66">
        <v>75.7</v>
      </c>
      <c r="K217" s="66">
        <v>1</v>
      </c>
      <c r="L217" s="66">
        <v>2</v>
      </c>
      <c r="M217" s="66">
        <v>9.59</v>
      </c>
      <c r="N217" s="66">
        <v>10.42</v>
      </c>
      <c r="O217" s="66">
        <v>2</v>
      </c>
      <c r="P217" s="66" t="s">
        <v>38</v>
      </c>
    </row>
    <row r="218" spans="1:16" x14ac:dyDescent="0.25">
      <c r="A218" s="60">
        <v>41122</v>
      </c>
      <c r="B218" s="2">
        <v>0.48550925925925931</v>
      </c>
      <c r="C218" s="33">
        <v>41122.485509259262</v>
      </c>
      <c r="D218" s="33">
        <v>41122.458333333336</v>
      </c>
      <c r="E218" s="37">
        <v>11</v>
      </c>
      <c r="F218" s="33">
        <v>41122.5</v>
      </c>
      <c r="G218" s="66" t="s">
        <v>16</v>
      </c>
      <c r="H218" s="66">
        <v>1</v>
      </c>
      <c r="I218" s="66">
        <v>3.01</v>
      </c>
      <c r="J218" s="66">
        <v>73.2</v>
      </c>
      <c r="K218" s="66">
        <v>1</v>
      </c>
      <c r="L218" s="66">
        <v>2</v>
      </c>
      <c r="M218" s="66">
        <v>9.59</v>
      </c>
      <c r="N218" s="66">
        <v>10.42</v>
      </c>
      <c r="O218" s="66">
        <v>2</v>
      </c>
      <c r="P218" s="66" t="s">
        <v>38</v>
      </c>
    </row>
    <row r="219" spans="1:16" x14ac:dyDescent="0.25">
      <c r="A219" s="60">
        <v>41122</v>
      </c>
      <c r="B219" s="2">
        <v>0.50111111111111117</v>
      </c>
      <c r="C219" s="33">
        <v>41122.501111111109</v>
      </c>
      <c r="D219" s="33">
        <v>41122.5</v>
      </c>
      <c r="E219" s="37">
        <v>12</v>
      </c>
      <c r="F219" s="33">
        <v>41122.5</v>
      </c>
      <c r="G219" s="66" t="s">
        <v>16</v>
      </c>
      <c r="H219" s="66">
        <v>1</v>
      </c>
      <c r="I219" s="66">
        <v>1.34</v>
      </c>
      <c r="J219" s="66">
        <v>82.3</v>
      </c>
      <c r="K219" s="66">
        <v>1</v>
      </c>
      <c r="L219" s="66">
        <v>2</v>
      </c>
      <c r="M219" s="66">
        <v>9.59</v>
      </c>
      <c r="N219" s="66">
        <v>10.42</v>
      </c>
      <c r="O219" s="66">
        <v>2</v>
      </c>
      <c r="P219" s="66" t="s">
        <v>38</v>
      </c>
    </row>
    <row r="220" spans="1:16" x14ac:dyDescent="0.25">
      <c r="A220" s="60">
        <v>41122</v>
      </c>
      <c r="B220" s="2">
        <v>0.52876157407407409</v>
      </c>
      <c r="C220" s="33">
        <v>41122.528761574074</v>
      </c>
      <c r="D220" s="33">
        <v>41122.5</v>
      </c>
      <c r="E220" s="37">
        <v>12</v>
      </c>
      <c r="F220" s="33">
        <v>41122.5</v>
      </c>
      <c r="G220" s="66" t="s">
        <v>16</v>
      </c>
      <c r="H220" s="66">
        <v>1</v>
      </c>
      <c r="I220" s="66">
        <v>2.57</v>
      </c>
      <c r="J220" s="66">
        <v>86.7</v>
      </c>
      <c r="K220" s="66">
        <v>1</v>
      </c>
      <c r="L220" s="66">
        <v>2</v>
      </c>
      <c r="M220" s="66">
        <v>9.59</v>
      </c>
      <c r="N220" s="66">
        <v>10.42</v>
      </c>
      <c r="O220" s="66">
        <v>2</v>
      </c>
      <c r="P220" s="66" t="s">
        <v>38</v>
      </c>
    </row>
    <row r="221" spans="1:16" x14ac:dyDescent="0.25">
      <c r="A221" s="14">
        <v>41122</v>
      </c>
      <c r="B221" s="13">
        <v>0.53824074074074069</v>
      </c>
      <c r="C221" s="33">
        <v>41122.538240740738</v>
      </c>
      <c r="D221" s="33">
        <v>41122.5</v>
      </c>
      <c r="E221" s="37">
        <v>12</v>
      </c>
      <c r="F221" s="33">
        <v>41122.5</v>
      </c>
      <c r="G221" s="66" t="s">
        <v>16</v>
      </c>
      <c r="H221" s="66">
        <v>1</v>
      </c>
      <c r="I221" s="66">
        <v>17.36</v>
      </c>
      <c r="J221" s="66">
        <v>75</v>
      </c>
      <c r="K221" s="66">
        <v>2</v>
      </c>
      <c r="L221" s="66">
        <v>2</v>
      </c>
      <c r="M221" s="66">
        <v>9.59</v>
      </c>
      <c r="N221" s="66">
        <v>10.42</v>
      </c>
      <c r="O221" s="66">
        <v>2</v>
      </c>
      <c r="P221" s="66" t="s">
        <v>38</v>
      </c>
    </row>
    <row r="222" spans="1:16" x14ac:dyDescent="0.25">
      <c r="A222" s="60">
        <v>41122</v>
      </c>
      <c r="B222" s="2">
        <v>0.54584490740740743</v>
      </c>
      <c r="C222" s="33">
        <v>41122.545844907407</v>
      </c>
      <c r="D222" s="33">
        <v>41122.541666666664</v>
      </c>
      <c r="E222" s="37">
        <v>13</v>
      </c>
      <c r="F222" s="33">
        <v>41122.5</v>
      </c>
      <c r="G222" s="66" t="s">
        <v>16</v>
      </c>
      <c r="H222" s="66">
        <v>1</v>
      </c>
      <c r="I222" s="66">
        <v>2.06</v>
      </c>
      <c r="J222" s="66">
        <v>80.3</v>
      </c>
      <c r="K222" s="66">
        <v>1</v>
      </c>
      <c r="L222" s="66">
        <v>2</v>
      </c>
      <c r="M222" s="66">
        <v>9.59</v>
      </c>
      <c r="N222" s="66">
        <v>10.42</v>
      </c>
      <c r="O222" s="66">
        <v>2</v>
      </c>
      <c r="P222" s="66" t="s">
        <v>38</v>
      </c>
    </row>
    <row r="223" spans="1:16" x14ac:dyDescent="0.25">
      <c r="A223" s="60">
        <v>41122</v>
      </c>
      <c r="B223" s="2">
        <v>0.54653935185185187</v>
      </c>
      <c r="C223" s="33">
        <v>41122.546539351853</v>
      </c>
      <c r="D223" s="33">
        <v>41122.541666666664</v>
      </c>
      <c r="E223" s="37">
        <v>13</v>
      </c>
      <c r="F223" s="33">
        <v>41122.5</v>
      </c>
      <c r="G223" s="66" t="s">
        <v>16</v>
      </c>
      <c r="H223" s="66">
        <v>1</v>
      </c>
      <c r="I223" s="66">
        <v>1.81</v>
      </c>
      <c r="J223" s="66">
        <v>94.1</v>
      </c>
      <c r="K223" s="66">
        <v>1</v>
      </c>
      <c r="L223" s="66">
        <v>2</v>
      </c>
      <c r="M223" s="66">
        <v>9.59</v>
      </c>
      <c r="N223" s="66">
        <v>10.42</v>
      </c>
      <c r="O223" s="66">
        <v>2</v>
      </c>
      <c r="P223" s="66" t="s">
        <v>38</v>
      </c>
    </row>
    <row r="224" spans="1:16" x14ac:dyDescent="0.25">
      <c r="A224" s="60">
        <v>41122</v>
      </c>
      <c r="B224" s="2">
        <v>0.54710648148148155</v>
      </c>
      <c r="C224" s="33">
        <v>41122.547106481485</v>
      </c>
      <c r="D224" s="33">
        <v>41122.541666666664</v>
      </c>
      <c r="E224" s="37">
        <v>13</v>
      </c>
      <c r="F224" s="33">
        <v>41122.5</v>
      </c>
      <c r="G224" s="66" t="s">
        <v>16</v>
      </c>
      <c r="H224" s="66">
        <v>1</v>
      </c>
      <c r="I224" s="66">
        <v>7.14</v>
      </c>
      <c r="J224" s="66">
        <v>55.2</v>
      </c>
      <c r="K224" s="66">
        <v>1</v>
      </c>
      <c r="L224" s="66">
        <v>2</v>
      </c>
      <c r="M224" s="66">
        <v>9.59</v>
      </c>
      <c r="N224" s="66">
        <v>10.42</v>
      </c>
      <c r="O224" s="66">
        <v>2</v>
      </c>
      <c r="P224" s="66" t="s">
        <v>38</v>
      </c>
    </row>
    <row r="225" spans="1:16" x14ac:dyDescent="0.25">
      <c r="A225" s="60">
        <v>41122</v>
      </c>
      <c r="B225" s="2">
        <v>0.56836805555555558</v>
      </c>
      <c r="C225" s="33">
        <v>41122.568368055552</v>
      </c>
      <c r="D225" s="33">
        <v>41122.541666666664</v>
      </c>
      <c r="E225" s="37">
        <v>13</v>
      </c>
      <c r="F225" s="33">
        <v>41122.625</v>
      </c>
      <c r="G225" s="66" t="s">
        <v>16</v>
      </c>
      <c r="H225" s="66">
        <v>1</v>
      </c>
      <c r="I225" s="66">
        <v>3.08</v>
      </c>
      <c r="J225" s="66">
        <v>62.6</v>
      </c>
      <c r="K225" s="66">
        <v>1</v>
      </c>
      <c r="L225" s="66">
        <v>2</v>
      </c>
      <c r="M225" s="66">
        <v>9.59</v>
      </c>
      <c r="N225" s="66">
        <v>10.42</v>
      </c>
      <c r="O225" s="66">
        <v>2</v>
      </c>
      <c r="P225" s="66" t="s">
        <v>38</v>
      </c>
    </row>
    <row r="226" spans="1:16" x14ac:dyDescent="0.25">
      <c r="A226" s="60">
        <v>41122</v>
      </c>
      <c r="B226" s="2">
        <v>0.5685069444444445</v>
      </c>
      <c r="C226" s="33">
        <v>41122.568506944444</v>
      </c>
      <c r="D226" s="33">
        <v>41122.541666666664</v>
      </c>
      <c r="E226" s="37">
        <v>13</v>
      </c>
      <c r="F226" s="33">
        <v>41122.625</v>
      </c>
      <c r="G226" s="66" t="s">
        <v>16</v>
      </c>
      <c r="H226" s="66">
        <v>1</v>
      </c>
      <c r="I226" s="66">
        <v>1.93</v>
      </c>
      <c r="J226" s="66">
        <v>101</v>
      </c>
      <c r="K226" s="66">
        <v>1</v>
      </c>
      <c r="L226" s="66">
        <v>2</v>
      </c>
      <c r="M226" s="66">
        <v>9.59</v>
      </c>
      <c r="N226" s="66">
        <v>10.42</v>
      </c>
      <c r="O226" s="66">
        <v>2</v>
      </c>
      <c r="P226" s="66" t="s">
        <v>38</v>
      </c>
    </row>
    <row r="227" spans="1:16" x14ac:dyDescent="0.25">
      <c r="A227" s="60">
        <v>41122</v>
      </c>
      <c r="B227" s="2">
        <v>0.57223379629629634</v>
      </c>
      <c r="C227" s="33">
        <v>41122.572233796294</v>
      </c>
      <c r="D227" s="33">
        <v>41122.541666666664</v>
      </c>
      <c r="E227" s="37">
        <v>13</v>
      </c>
      <c r="F227" s="33">
        <v>41122.625</v>
      </c>
      <c r="G227" s="66" t="s">
        <v>16</v>
      </c>
      <c r="H227" s="66">
        <v>1</v>
      </c>
      <c r="I227" s="66">
        <v>2.13</v>
      </c>
      <c r="J227" s="66">
        <v>89.7</v>
      </c>
      <c r="K227" s="66">
        <v>1</v>
      </c>
      <c r="L227" s="66">
        <v>2</v>
      </c>
      <c r="M227" s="66">
        <v>9.59</v>
      </c>
      <c r="N227" s="66">
        <v>10.42</v>
      </c>
      <c r="O227" s="66">
        <v>2</v>
      </c>
      <c r="P227" s="66" t="s">
        <v>38</v>
      </c>
    </row>
    <row r="228" spans="1:16" x14ac:dyDescent="0.25">
      <c r="A228" s="60">
        <v>41122</v>
      </c>
      <c r="B228" s="2">
        <v>0.5861574074074074</v>
      </c>
      <c r="C228" s="33">
        <v>41122.586157407408</v>
      </c>
      <c r="D228" s="33">
        <v>41122.583333333336</v>
      </c>
      <c r="E228" s="37">
        <v>14</v>
      </c>
      <c r="F228" s="33">
        <v>41122.625</v>
      </c>
      <c r="G228" s="66" t="s">
        <v>16</v>
      </c>
      <c r="H228" s="66">
        <v>1</v>
      </c>
      <c r="I228" s="66">
        <v>1.47</v>
      </c>
      <c r="J228" s="66">
        <v>83.7</v>
      </c>
      <c r="K228" s="66">
        <v>1</v>
      </c>
      <c r="L228" s="66">
        <v>2</v>
      </c>
      <c r="M228" s="66">
        <v>9.59</v>
      </c>
      <c r="N228" s="66">
        <v>10.42</v>
      </c>
      <c r="O228" s="66">
        <v>2</v>
      </c>
      <c r="P228" s="66" t="s">
        <v>38</v>
      </c>
    </row>
    <row r="229" spans="1:16" x14ac:dyDescent="0.25">
      <c r="A229" s="60">
        <v>41122</v>
      </c>
      <c r="B229" s="2">
        <v>0.59018518518518526</v>
      </c>
      <c r="C229" s="33">
        <v>41122.590185185189</v>
      </c>
      <c r="D229" s="33">
        <v>41122.583333333336</v>
      </c>
      <c r="E229" s="37">
        <v>14</v>
      </c>
      <c r="F229" s="33">
        <v>41122.625</v>
      </c>
      <c r="G229" s="66" t="s">
        <v>16</v>
      </c>
      <c r="H229" s="66">
        <v>1</v>
      </c>
      <c r="I229" s="66">
        <v>1.57</v>
      </c>
      <c r="J229" s="66">
        <v>90.8</v>
      </c>
      <c r="K229" s="66">
        <v>1</v>
      </c>
      <c r="L229" s="66">
        <v>2</v>
      </c>
      <c r="M229" s="66">
        <v>9.59</v>
      </c>
      <c r="N229" s="66">
        <v>10.42</v>
      </c>
      <c r="O229" s="66">
        <v>2</v>
      </c>
      <c r="P229" s="66" t="s">
        <v>38</v>
      </c>
    </row>
    <row r="230" spans="1:16" x14ac:dyDescent="0.25">
      <c r="A230" s="60">
        <v>41122</v>
      </c>
      <c r="B230" s="2">
        <v>0.59045138888888882</v>
      </c>
      <c r="C230" s="33">
        <v>41122.590451388889</v>
      </c>
      <c r="D230" s="33">
        <v>41122.583333333336</v>
      </c>
      <c r="E230" s="37">
        <v>14</v>
      </c>
      <c r="F230" s="33">
        <v>41122.625</v>
      </c>
      <c r="G230" s="66" t="s">
        <v>16</v>
      </c>
      <c r="H230" s="66">
        <v>1</v>
      </c>
      <c r="I230" s="66">
        <v>2.0699999999999998</v>
      </c>
      <c r="J230" s="66">
        <v>85.9</v>
      </c>
      <c r="K230" s="66">
        <v>1</v>
      </c>
      <c r="L230" s="66">
        <v>2</v>
      </c>
      <c r="M230" s="66">
        <v>9.59</v>
      </c>
      <c r="N230" s="66">
        <v>10.42</v>
      </c>
      <c r="O230" s="66">
        <v>2</v>
      </c>
      <c r="P230" s="66" t="s">
        <v>38</v>
      </c>
    </row>
    <row r="231" spans="1:16" x14ac:dyDescent="0.25">
      <c r="A231" s="60">
        <v>41122</v>
      </c>
      <c r="B231" s="2">
        <v>0.61047453703703702</v>
      </c>
      <c r="C231" s="33">
        <v>41122.610474537039</v>
      </c>
      <c r="D231" s="33">
        <v>41122.583333333336</v>
      </c>
      <c r="E231" s="37">
        <v>14</v>
      </c>
      <c r="F231" s="33">
        <v>41122.625</v>
      </c>
      <c r="G231" s="66" t="s">
        <v>16</v>
      </c>
      <c r="H231" s="66">
        <v>1</v>
      </c>
      <c r="I231" s="66">
        <v>2.5499999999999998</v>
      </c>
      <c r="J231" s="66">
        <v>89</v>
      </c>
      <c r="K231" s="66">
        <v>1</v>
      </c>
      <c r="L231" s="66">
        <v>2</v>
      </c>
      <c r="M231" s="66">
        <v>9.59</v>
      </c>
      <c r="N231" s="66">
        <v>10.42</v>
      </c>
      <c r="O231" s="66">
        <v>2</v>
      </c>
      <c r="P231" s="66" t="s">
        <v>38</v>
      </c>
    </row>
    <row r="232" spans="1:16" x14ac:dyDescent="0.25">
      <c r="A232" s="60">
        <v>41122</v>
      </c>
      <c r="B232" s="2">
        <v>0.61172453703703711</v>
      </c>
      <c r="C232" s="33">
        <v>41122.611724537041</v>
      </c>
      <c r="D232" s="33">
        <v>41122.583333333336</v>
      </c>
      <c r="E232" s="37">
        <v>14</v>
      </c>
      <c r="F232" s="33">
        <v>41122.625</v>
      </c>
      <c r="G232" s="66" t="s">
        <v>16</v>
      </c>
      <c r="H232" s="66">
        <v>1</v>
      </c>
      <c r="I232" s="66">
        <v>3.25</v>
      </c>
      <c r="J232" s="66">
        <v>59.2</v>
      </c>
      <c r="K232" s="66">
        <v>1</v>
      </c>
      <c r="L232" s="66">
        <v>2</v>
      </c>
      <c r="M232" s="66">
        <v>9.59</v>
      </c>
      <c r="N232" s="66">
        <v>10.42</v>
      </c>
      <c r="O232" s="66">
        <v>2</v>
      </c>
      <c r="P232" s="66" t="s">
        <v>38</v>
      </c>
    </row>
    <row r="233" spans="1:16" x14ac:dyDescent="0.25">
      <c r="A233" s="60">
        <v>41122</v>
      </c>
      <c r="B233" s="2">
        <v>0.61196759259259259</v>
      </c>
      <c r="C233" s="33">
        <v>41122.611967592595</v>
      </c>
      <c r="D233" s="33">
        <v>41122.583333333336</v>
      </c>
      <c r="E233" s="37">
        <v>14</v>
      </c>
      <c r="F233" s="33">
        <v>41122.625</v>
      </c>
      <c r="G233" s="66" t="s">
        <v>16</v>
      </c>
      <c r="H233" s="66">
        <v>1</v>
      </c>
      <c r="I233" s="66">
        <v>1.42</v>
      </c>
      <c r="J233" s="66">
        <v>75.400000000000006</v>
      </c>
      <c r="K233" s="66">
        <v>1</v>
      </c>
      <c r="L233" s="66">
        <v>2</v>
      </c>
      <c r="M233" s="66">
        <v>9.59</v>
      </c>
      <c r="N233" s="66">
        <v>10.42</v>
      </c>
      <c r="O233" s="66">
        <v>2</v>
      </c>
      <c r="P233" s="66" t="s">
        <v>38</v>
      </c>
    </row>
    <row r="234" spans="1:16" x14ac:dyDescent="0.25">
      <c r="A234" s="60">
        <v>41122</v>
      </c>
      <c r="B234" s="2">
        <v>0.614375</v>
      </c>
      <c r="C234" s="33">
        <v>41122.614374999997</v>
      </c>
      <c r="D234" s="33">
        <v>41122.583333333336</v>
      </c>
      <c r="E234" s="37">
        <v>14</v>
      </c>
      <c r="F234" s="33">
        <v>41122.625</v>
      </c>
      <c r="G234" s="66" t="s">
        <v>16</v>
      </c>
      <c r="H234" s="66">
        <v>1</v>
      </c>
      <c r="I234" s="66">
        <v>3.53</v>
      </c>
      <c r="J234" s="66">
        <v>62.1</v>
      </c>
      <c r="K234" s="66">
        <v>1</v>
      </c>
      <c r="L234" s="66">
        <v>2</v>
      </c>
      <c r="M234" s="66">
        <v>9.59</v>
      </c>
      <c r="N234" s="66">
        <v>10.42</v>
      </c>
      <c r="O234" s="66">
        <v>2</v>
      </c>
      <c r="P234" s="66" t="s">
        <v>38</v>
      </c>
    </row>
    <row r="235" spans="1:16" x14ac:dyDescent="0.25">
      <c r="A235" s="60">
        <v>41122</v>
      </c>
      <c r="B235" s="2">
        <v>0.62872685185185184</v>
      </c>
      <c r="C235" s="33">
        <v>41122.62872685185</v>
      </c>
      <c r="D235" s="33">
        <v>41122.625</v>
      </c>
      <c r="E235" s="37">
        <v>15</v>
      </c>
      <c r="F235" s="33">
        <v>41122.625</v>
      </c>
      <c r="G235" s="66" t="s">
        <v>16</v>
      </c>
      <c r="H235" s="66">
        <v>1</v>
      </c>
      <c r="I235" s="66">
        <v>1.62</v>
      </c>
      <c r="J235" s="66">
        <v>75.599999999999994</v>
      </c>
      <c r="K235" s="66">
        <v>1</v>
      </c>
      <c r="L235" s="66">
        <v>2</v>
      </c>
      <c r="M235" s="66">
        <v>9.59</v>
      </c>
      <c r="N235" s="66">
        <v>10.42</v>
      </c>
      <c r="O235" s="66">
        <v>2</v>
      </c>
      <c r="P235" s="66" t="s">
        <v>38</v>
      </c>
    </row>
    <row r="236" spans="1:16" x14ac:dyDescent="0.25">
      <c r="A236" s="60">
        <v>41122</v>
      </c>
      <c r="B236" s="2">
        <v>0.63094907407407408</v>
      </c>
      <c r="C236" s="33">
        <v>41122.630949074075</v>
      </c>
      <c r="D236" s="33">
        <v>41122.625</v>
      </c>
      <c r="E236" s="37">
        <v>15</v>
      </c>
      <c r="F236" s="33">
        <v>41122.625</v>
      </c>
      <c r="G236" s="66" t="s">
        <v>16</v>
      </c>
      <c r="H236" s="66">
        <v>1</v>
      </c>
      <c r="I236" s="66">
        <v>2.4700000000000002</v>
      </c>
      <c r="J236" s="66">
        <v>69.8</v>
      </c>
      <c r="K236" s="66">
        <v>1</v>
      </c>
      <c r="L236" s="66">
        <v>2</v>
      </c>
      <c r="M236" s="66">
        <v>9.59</v>
      </c>
      <c r="N236" s="66">
        <v>10.42</v>
      </c>
      <c r="O236" s="66">
        <v>2</v>
      </c>
      <c r="P236" s="66" t="s">
        <v>38</v>
      </c>
    </row>
    <row r="237" spans="1:16" x14ac:dyDescent="0.25">
      <c r="A237" s="60">
        <v>41122</v>
      </c>
      <c r="B237" s="2">
        <v>0.64879629629629632</v>
      </c>
      <c r="C237" s="33">
        <v>41122.648796296293</v>
      </c>
      <c r="D237" s="33">
        <v>41122.625</v>
      </c>
      <c r="E237" s="37">
        <v>15</v>
      </c>
      <c r="F237" s="33">
        <v>41122.625</v>
      </c>
      <c r="G237" s="66" t="s">
        <v>16</v>
      </c>
      <c r="H237" s="66">
        <v>1</v>
      </c>
      <c r="I237" s="66">
        <v>2.39</v>
      </c>
      <c r="J237" s="66">
        <v>79.900000000000006</v>
      </c>
      <c r="K237" s="66">
        <v>1</v>
      </c>
      <c r="L237" s="66">
        <v>2</v>
      </c>
      <c r="M237" s="66">
        <v>9.59</v>
      </c>
      <c r="N237" s="66">
        <v>10.42</v>
      </c>
      <c r="O237" s="66">
        <v>2</v>
      </c>
      <c r="P237" s="66" t="s">
        <v>38</v>
      </c>
    </row>
    <row r="238" spans="1:16" x14ac:dyDescent="0.25">
      <c r="A238" s="60">
        <v>41122</v>
      </c>
      <c r="B238" s="2">
        <v>0.64903935185185191</v>
      </c>
      <c r="C238" s="33">
        <v>41122.649039351854</v>
      </c>
      <c r="D238" s="33">
        <v>41122.625</v>
      </c>
      <c r="E238" s="37">
        <v>15</v>
      </c>
      <c r="F238" s="33">
        <v>41122.625</v>
      </c>
      <c r="G238" s="66" t="s">
        <v>16</v>
      </c>
      <c r="H238" s="66">
        <v>1</v>
      </c>
      <c r="I238" s="66">
        <v>1.7</v>
      </c>
      <c r="J238" s="66">
        <v>76.2</v>
      </c>
      <c r="K238" s="66">
        <v>1</v>
      </c>
      <c r="L238" s="66">
        <v>2</v>
      </c>
      <c r="M238" s="66">
        <v>9.59</v>
      </c>
      <c r="N238" s="66">
        <v>10.42</v>
      </c>
      <c r="O238" s="66">
        <v>2</v>
      </c>
      <c r="P238" s="66" t="s">
        <v>38</v>
      </c>
    </row>
    <row r="239" spans="1:16" x14ac:dyDescent="0.25">
      <c r="A239" s="60">
        <v>41122</v>
      </c>
      <c r="B239" s="2">
        <v>0.65085648148148145</v>
      </c>
      <c r="C239" s="33">
        <v>41122.650856481479</v>
      </c>
      <c r="D239" s="33">
        <v>41122.625</v>
      </c>
      <c r="E239" s="37">
        <v>15</v>
      </c>
      <c r="F239" s="33">
        <v>41122.625</v>
      </c>
      <c r="G239" s="66" t="s">
        <v>16</v>
      </c>
      <c r="H239" s="66">
        <v>1</v>
      </c>
      <c r="I239" s="66">
        <v>3.23</v>
      </c>
      <c r="J239" s="66">
        <v>70.5</v>
      </c>
      <c r="K239" s="66">
        <v>1</v>
      </c>
      <c r="L239" s="66">
        <v>2</v>
      </c>
      <c r="M239" s="66">
        <v>9.59</v>
      </c>
      <c r="N239" s="66">
        <v>10.42</v>
      </c>
      <c r="O239" s="66">
        <v>2</v>
      </c>
      <c r="P239" s="66" t="s">
        <v>38</v>
      </c>
    </row>
    <row r="240" spans="1:16" x14ac:dyDescent="0.25">
      <c r="A240" s="60">
        <v>41122</v>
      </c>
      <c r="B240" s="2">
        <v>0.65120370370370373</v>
      </c>
      <c r="C240" s="33">
        <v>41122.651203703703</v>
      </c>
      <c r="D240" s="33">
        <v>41122.625</v>
      </c>
      <c r="E240" s="37">
        <v>15</v>
      </c>
      <c r="F240" s="33">
        <v>41122.625</v>
      </c>
      <c r="G240" s="66" t="s">
        <v>16</v>
      </c>
      <c r="H240" s="66">
        <v>1</v>
      </c>
      <c r="I240" s="66">
        <v>1.84</v>
      </c>
      <c r="J240" s="66">
        <v>80.5</v>
      </c>
      <c r="K240" s="66">
        <v>1</v>
      </c>
      <c r="L240" s="66">
        <v>2</v>
      </c>
      <c r="M240" s="66">
        <v>9.59</v>
      </c>
      <c r="N240" s="66">
        <v>10.42</v>
      </c>
      <c r="O240" s="66">
        <v>2</v>
      </c>
      <c r="P240" s="66" t="s">
        <v>38</v>
      </c>
    </row>
    <row r="241" spans="1:16" x14ac:dyDescent="0.25">
      <c r="A241" s="60">
        <v>41122</v>
      </c>
      <c r="B241" s="2">
        <v>0.67173611111111109</v>
      </c>
      <c r="C241" s="33">
        <v>41122.671736111108</v>
      </c>
      <c r="D241" s="33">
        <v>41122.666666666664</v>
      </c>
      <c r="E241" s="37">
        <v>16</v>
      </c>
      <c r="F241" s="33">
        <v>41122.625</v>
      </c>
      <c r="G241" s="66" t="s">
        <v>16</v>
      </c>
      <c r="H241" s="66">
        <v>1</v>
      </c>
      <c r="I241" s="66">
        <v>8.4700000000000006</v>
      </c>
      <c r="J241" s="66">
        <v>61.5</v>
      </c>
      <c r="K241" s="66">
        <v>1</v>
      </c>
      <c r="L241" s="66">
        <v>2</v>
      </c>
      <c r="M241" s="66">
        <v>9.59</v>
      </c>
      <c r="N241" s="66">
        <v>10.42</v>
      </c>
      <c r="O241" s="66">
        <v>2</v>
      </c>
      <c r="P241" s="66" t="s">
        <v>38</v>
      </c>
    </row>
    <row r="242" spans="1:16" x14ac:dyDescent="0.25">
      <c r="A242" s="60">
        <v>41122</v>
      </c>
      <c r="B242" s="2">
        <v>0.67270833333333335</v>
      </c>
      <c r="C242" s="33">
        <v>41122.672708333332</v>
      </c>
      <c r="D242" s="33">
        <v>41122.666666666664</v>
      </c>
      <c r="E242" s="37">
        <v>16</v>
      </c>
      <c r="F242" s="33">
        <v>41122.625</v>
      </c>
      <c r="G242" s="66" t="s">
        <v>16</v>
      </c>
      <c r="H242" s="66">
        <v>1</v>
      </c>
      <c r="I242" s="66">
        <v>3.79</v>
      </c>
      <c r="J242" s="66">
        <v>66.900000000000006</v>
      </c>
      <c r="K242" s="66">
        <v>1</v>
      </c>
      <c r="L242" s="66">
        <v>2</v>
      </c>
      <c r="M242" s="66">
        <v>9.59</v>
      </c>
      <c r="N242" s="66">
        <v>10.42</v>
      </c>
      <c r="O242" s="66">
        <v>2</v>
      </c>
      <c r="P242" s="66" t="s">
        <v>38</v>
      </c>
    </row>
    <row r="243" spans="1:16" x14ac:dyDescent="0.25">
      <c r="A243" s="60">
        <v>41122</v>
      </c>
      <c r="B243" s="2">
        <v>0.68827546296296294</v>
      </c>
      <c r="C243" s="33">
        <v>41122.688275462962</v>
      </c>
      <c r="D243" s="33">
        <v>41122.666666666664</v>
      </c>
      <c r="E243" s="37">
        <v>16</v>
      </c>
      <c r="F243" s="33">
        <v>41122.75</v>
      </c>
      <c r="G243" s="66" t="s">
        <v>16</v>
      </c>
      <c r="H243" s="66">
        <v>1</v>
      </c>
      <c r="I243" s="66">
        <v>2.06</v>
      </c>
      <c r="J243" s="66">
        <v>74.900000000000006</v>
      </c>
      <c r="K243" s="66">
        <v>1</v>
      </c>
      <c r="L243" s="66">
        <v>2</v>
      </c>
      <c r="M243" s="66">
        <v>9.59</v>
      </c>
      <c r="N243" s="66">
        <v>10.42</v>
      </c>
      <c r="O243" s="66">
        <v>2</v>
      </c>
      <c r="P243" s="66" t="s">
        <v>38</v>
      </c>
    </row>
    <row r="244" spans="1:16" x14ac:dyDescent="0.25">
      <c r="A244" s="60">
        <v>41122</v>
      </c>
      <c r="B244" s="2">
        <v>0.6899074074074073</v>
      </c>
      <c r="C244" s="33">
        <v>41122.68990740741</v>
      </c>
      <c r="D244" s="33">
        <v>41122.666666666664</v>
      </c>
      <c r="E244" s="37">
        <v>16</v>
      </c>
      <c r="F244" s="33">
        <v>41122.75</v>
      </c>
      <c r="G244" s="66" t="s">
        <v>16</v>
      </c>
      <c r="H244" s="66">
        <v>1</v>
      </c>
      <c r="I244" s="66">
        <v>1.66</v>
      </c>
      <c r="J244" s="66">
        <v>89.3</v>
      </c>
      <c r="K244" s="66">
        <v>1</v>
      </c>
      <c r="L244" s="66">
        <v>2</v>
      </c>
      <c r="M244" s="66">
        <v>9.59</v>
      </c>
      <c r="N244" s="66">
        <v>10.42</v>
      </c>
      <c r="O244" s="66">
        <v>2</v>
      </c>
      <c r="P244" s="66" t="s">
        <v>38</v>
      </c>
    </row>
    <row r="245" spans="1:16" x14ac:dyDescent="0.25">
      <c r="A245" s="60">
        <v>41122</v>
      </c>
      <c r="B245" s="2">
        <v>0.69111111111111112</v>
      </c>
      <c r="C245" s="33">
        <v>41122.691111111111</v>
      </c>
      <c r="D245" s="33">
        <v>41122.666666666664</v>
      </c>
      <c r="E245" s="37">
        <v>16</v>
      </c>
      <c r="F245" s="33">
        <v>41122.75</v>
      </c>
      <c r="G245" s="66" t="s">
        <v>16</v>
      </c>
      <c r="H245" s="66">
        <v>1</v>
      </c>
      <c r="I245" s="66">
        <v>1.27</v>
      </c>
      <c r="J245" s="66">
        <v>69.3</v>
      </c>
      <c r="K245" s="66">
        <v>1</v>
      </c>
      <c r="L245" s="66">
        <v>2</v>
      </c>
      <c r="M245" s="66">
        <v>9.59</v>
      </c>
      <c r="N245" s="66">
        <v>10.42</v>
      </c>
      <c r="O245" s="66">
        <v>2</v>
      </c>
      <c r="P245" s="66" t="s">
        <v>38</v>
      </c>
    </row>
    <row r="246" spans="1:16" x14ac:dyDescent="0.25">
      <c r="A246" s="60">
        <v>41122</v>
      </c>
      <c r="B246" s="2">
        <v>0.69217592592592592</v>
      </c>
      <c r="C246" s="33">
        <v>41122.692175925928</v>
      </c>
      <c r="D246" s="33">
        <v>41122.666666666664</v>
      </c>
      <c r="E246" s="37">
        <v>16</v>
      </c>
      <c r="F246" s="33">
        <v>41122.75</v>
      </c>
      <c r="G246" s="66" t="s">
        <v>16</v>
      </c>
      <c r="H246" s="66">
        <v>1</v>
      </c>
      <c r="I246" s="66">
        <v>1.83</v>
      </c>
      <c r="J246" s="66">
        <v>70</v>
      </c>
      <c r="K246" s="66">
        <v>1</v>
      </c>
      <c r="L246" s="66">
        <v>2</v>
      </c>
      <c r="M246" s="66">
        <v>9.59</v>
      </c>
      <c r="N246" s="66">
        <v>10.42</v>
      </c>
      <c r="O246" s="66">
        <v>2</v>
      </c>
      <c r="P246" s="66" t="s">
        <v>38</v>
      </c>
    </row>
    <row r="247" spans="1:16" x14ac:dyDescent="0.25">
      <c r="A247" s="60">
        <v>41122</v>
      </c>
      <c r="B247" s="2">
        <v>0.69635416666666661</v>
      </c>
      <c r="C247" s="33">
        <v>41122.69635416667</v>
      </c>
      <c r="D247" s="33">
        <v>41122.666666666664</v>
      </c>
      <c r="E247" s="37">
        <v>16</v>
      </c>
      <c r="F247" s="33">
        <v>41122.75</v>
      </c>
      <c r="G247" s="66" t="s">
        <v>16</v>
      </c>
      <c r="H247" s="66">
        <v>1</v>
      </c>
      <c r="I247" s="66">
        <v>1.8</v>
      </c>
      <c r="J247" s="66">
        <v>92.8</v>
      </c>
      <c r="K247" s="66">
        <v>1</v>
      </c>
      <c r="L247" s="66">
        <v>2</v>
      </c>
      <c r="M247" s="66">
        <v>9.59</v>
      </c>
      <c r="N247" s="66">
        <v>10.42</v>
      </c>
      <c r="O247" s="66">
        <v>2</v>
      </c>
      <c r="P247" s="66" t="s">
        <v>38</v>
      </c>
    </row>
    <row r="248" spans="1:16" x14ac:dyDescent="0.25">
      <c r="A248" s="60">
        <v>41122</v>
      </c>
      <c r="B248" s="2">
        <v>0.71559027777777784</v>
      </c>
      <c r="C248" s="33">
        <v>41122.715590277781</v>
      </c>
      <c r="D248" s="33">
        <v>41122.708333333336</v>
      </c>
      <c r="E248" s="37">
        <v>17</v>
      </c>
      <c r="F248" s="33">
        <v>41122.75</v>
      </c>
      <c r="G248" s="66" t="s">
        <v>16</v>
      </c>
      <c r="H248" s="66">
        <v>1</v>
      </c>
      <c r="I248" s="66">
        <v>1.87</v>
      </c>
      <c r="J248" s="66">
        <v>74.2</v>
      </c>
      <c r="K248" s="66">
        <v>1</v>
      </c>
      <c r="L248" s="66">
        <v>2</v>
      </c>
      <c r="M248" s="66">
        <v>9.59</v>
      </c>
      <c r="N248" s="66">
        <v>10.42</v>
      </c>
      <c r="O248" s="66">
        <v>2</v>
      </c>
      <c r="P248" s="66" t="s">
        <v>38</v>
      </c>
    </row>
    <row r="249" spans="1:16" x14ac:dyDescent="0.25">
      <c r="A249" s="60">
        <v>41122</v>
      </c>
      <c r="B249" s="2">
        <v>0.71677083333333336</v>
      </c>
      <c r="C249" s="33">
        <v>41122.716770833336</v>
      </c>
      <c r="D249" s="33">
        <v>41122.708333333336</v>
      </c>
      <c r="E249" s="37">
        <v>17</v>
      </c>
      <c r="F249" s="33">
        <v>41122.75</v>
      </c>
      <c r="G249" s="66" t="s">
        <v>16</v>
      </c>
      <c r="H249" s="66">
        <v>1</v>
      </c>
      <c r="I249" s="66">
        <v>1.76</v>
      </c>
      <c r="J249" s="66">
        <v>72.599999999999994</v>
      </c>
      <c r="K249" s="66">
        <v>1</v>
      </c>
      <c r="L249" s="66">
        <v>2</v>
      </c>
      <c r="M249" s="66">
        <v>9.59</v>
      </c>
      <c r="N249" s="66">
        <v>10.42</v>
      </c>
      <c r="O249" s="66">
        <v>2</v>
      </c>
      <c r="P249" s="66" t="s">
        <v>38</v>
      </c>
    </row>
    <row r="250" spans="1:16" x14ac:dyDescent="0.25">
      <c r="A250" s="60">
        <v>41122</v>
      </c>
      <c r="B250" s="2">
        <v>0.71732638888888889</v>
      </c>
      <c r="C250" s="33">
        <v>41122.717326388891</v>
      </c>
      <c r="D250" s="33">
        <v>41122.708333333336</v>
      </c>
      <c r="E250" s="37">
        <v>17</v>
      </c>
      <c r="F250" s="33">
        <v>41122.75</v>
      </c>
      <c r="G250" s="66" t="s">
        <v>16</v>
      </c>
      <c r="H250" s="66">
        <v>1</v>
      </c>
      <c r="I250" s="66">
        <v>1.96</v>
      </c>
      <c r="J250" s="66">
        <v>75.099999999999994</v>
      </c>
      <c r="K250" s="66">
        <v>1</v>
      </c>
      <c r="L250" s="66">
        <v>2</v>
      </c>
      <c r="M250" s="66">
        <v>9.59</v>
      </c>
      <c r="N250" s="66">
        <v>10.42</v>
      </c>
      <c r="O250" s="66">
        <v>2</v>
      </c>
      <c r="P250" s="66" t="s">
        <v>38</v>
      </c>
    </row>
    <row r="251" spans="1:16" x14ac:dyDescent="0.25">
      <c r="A251" s="60">
        <v>41122</v>
      </c>
      <c r="B251" s="2">
        <v>0.72928240740740735</v>
      </c>
      <c r="C251" s="33">
        <v>41122.72928240741</v>
      </c>
      <c r="D251" s="33">
        <v>41122.708333333336</v>
      </c>
      <c r="E251" s="37">
        <v>17</v>
      </c>
      <c r="F251" s="33">
        <v>41122.75</v>
      </c>
      <c r="G251" s="66" t="s">
        <v>16</v>
      </c>
      <c r="H251" s="66">
        <v>1</v>
      </c>
      <c r="I251" s="66">
        <v>1.1000000000000001</v>
      </c>
      <c r="J251" s="66">
        <v>74.900000000000006</v>
      </c>
      <c r="K251" s="66">
        <v>1</v>
      </c>
      <c r="L251" s="66">
        <v>2</v>
      </c>
      <c r="M251" s="66">
        <v>9.59</v>
      </c>
      <c r="N251" s="66">
        <v>10.42</v>
      </c>
      <c r="O251" s="66">
        <v>2</v>
      </c>
      <c r="P251" s="66" t="s">
        <v>38</v>
      </c>
    </row>
    <row r="252" spans="1:16" x14ac:dyDescent="0.25">
      <c r="A252" s="60">
        <v>41122</v>
      </c>
      <c r="B252" s="2">
        <v>0.7518287037037038</v>
      </c>
      <c r="C252" s="33">
        <v>41122.751828703702</v>
      </c>
      <c r="D252" s="33">
        <v>41122.75</v>
      </c>
      <c r="E252" s="37">
        <v>18</v>
      </c>
      <c r="F252" s="33">
        <v>41122.75</v>
      </c>
      <c r="G252" s="66" t="s">
        <v>16</v>
      </c>
      <c r="H252" s="66">
        <v>1</v>
      </c>
      <c r="I252" s="66">
        <v>1.64</v>
      </c>
      <c r="J252" s="66">
        <v>75.3</v>
      </c>
      <c r="K252" s="66">
        <v>1</v>
      </c>
      <c r="L252" s="66">
        <v>2</v>
      </c>
      <c r="M252" s="66">
        <v>9.59</v>
      </c>
      <c r="N252" s="66">
        <v>10.42</v>
      </c>
      <c r="O252" s="66">
        <v>2</v>
      </c>
      <c r="P252" s="66" t="s">
        <v>38</v>
      </c>
    </row>
    <row r="253" spans="1:16" x14ac:dyDescent="0.25">
      <c r="A253" s="60">
        <v>41122</v>
      </c>
      <c r="B253" s="2">
        <v>0.75574074074074071</v>
      </c>
      <c r="C253" s="33">
        <v>41122.755740740744</v>
      </c>
      <c r="D253" s="33">
        <v>41122.75</v>
      </c>
      <c r="E253" s="37">
        <v>18</v>
      </c>
      <c r="F253" s="33">
        <v>41122.75</v>
      </c>
      <c r="G253" s="66" t="s">
        <v>16</v>
      </c>
      <c r="H253" s="66">
        <v>1</v>
      </c>
      <c r="I253" s="66">
        <v>5.41</v>
      </c>
      <c r="J253" s="66">
        <v>66.900000000000006</v>
      </c>
      <c r="K253" s="66">
        <v>1</v>
      </c>
      <c r="L253" s="66">
        <v>2</v>
      </c>
      <c r="M253" s="66">
        <v>9.59</v>
      </c>
      <c r="N253" s="66">
        <v>10.42</v>
      </c>
      <c r="O253" s="66">
        <v>2</v>
      </c>
      <c r="P253" s="66" t="s">
        <v>38</v>
      </c>
    </row>
    <row r="254" spans="1:16" x14ac:dyDescent="0.25">
      <c r="A254" s="60">
        <v>41122</v>
      </c>
      <c r="B254" s="2">
        <v>0.77880787037037036</v>
      </c>
      <c r="C254" s="33">
        <v>41122.778807870367</v>
      </c>
      <c r="D254" s="33">
        <v>41122.75</v>
      </c>
      <c r="E254" s="37">
        <v>18</v>
      </c>
      <c r="F254" s="33">
        <v>41122.75</v>
      </c>
      <c r="G254" s="66" t="s">
        <v>16</v>
      </c>
      <c r="H254" s="66">
        <v>1</v>
      </c>
      <c r="I254" s="66">
        <v>1.73</v>
      </c>
      <c r="J254" s="66">
        <v>75.400000000000006</v>
      </c>
      <c r="K254" s="66">
        <v>1</v>
      </c>
      <c r="L254" s="66">
        <v>2</v>
      </c>
      <c r="M254" s="66">
        <v>9.59</v>
      </c>
      <c r="N254" s="66">
        <v>10.42</v>
      </c>
      <c r="O254" s="66">
        <v>2</v>
      </c>
      <c r="P254" s="66" t="s">
        <v>38</v>
      </c>
    </row>
    <row r="255" spans="1:16" x14ac:dyDescent="0.25">
      <c r="A255" s="60">
        <v>41122</v>
      </c>
      <c r="B255" s="2">
        <v>0.7796643518518519</v>
      </c>
      <c r="C255" s="33">
        <v>41122.779664351852</v>
      </c>
      <c r="D255" s="33">
        <v>41122.75</v>
      </c>
      <c r="E255" s="37">
        <v>18</v>
      </c>
      <c r="F255" s="33">
        <v>41122.75</v>
      </c>
      <c r="G255" s="66" t="s">
        <v>16</v>
      </c>
      <c r="H255" s="66">
        <v>1</v>
      </c>
      <c r="I255" s="66">
        <v>1.69</v>
      </c>
      <c r="J255" s="66">
        <v>69.5</v>
      </c>
      <c r="K255" s="66">
        <v>1</v>
      </c>
      <c r="L255" s="66">
        <v>2</v>
      </c>
      <c r="M255" s="66">
        <v>9.59</v>
      </c>
      <c r="N255" s="66">
        <v>10.42</v>
      </c>
      <c r="O255" s="66">
        <v>2</v>
      </c>
      <c r="P255" s="66" t="s">
        <v>38</v>
      </c>
    </row>
    <row r="256" spans="1:16" x14ac:dyDescent="0.25">
      <c r="A256" s="60">
        <v>41122</v>
      </c>
      <c r="B256" s="2">
        <v>0.77973379629629624</v>
      </c>
      <c r="C256" s="33">
        <v>41122.779733796298</v>
      </c>
      <c r="D256" s="33">
        <v>41122.75</v>
      </c>
      <c r="E256" s="37">
        <v>18</v>
      </c>
      <c r="F256" s="33">
        <v>41122.75</v>
      </c>
      <c r="G256" s="66" t="s">
        <v>16</v>
      </c>
      <c r="H256" s="66">
        <v>1</v>
      </c>
      <c r="I256" s="66">
        <v>1.56</v>
      </c>
      <c r="J256" s="66">
        <v>79.2</v>
      </c>
      <c r="K256" s="66">
        <v>1</v>
      </c>
      <c r="L256" s="66">
        <v>2</v>
      </c>
      <c r="M256" s="66">
        <v>9.59</v>
      </c>
      <c r="N256" s="66">
        <v>10.42</v>
      </c>
      <c r="O256" s="66">
        <v>2</v>
      </c>
      <c r="P256" s="66" t="s">
        <v>38</v>
      </c>
    </row>
    <row r="257" spans="1:16" x14ac:dyDescent="0.25">
      <c r="A257" s="60">
        <v>41122</v>
      </c>
      <c r="B257" s="2">
        <v>0.79453703703703704</v>
      </c>
      <c r="C257" s="33">
        <v>41122.794537037036</v>
      </c>
      <c r="D257" s="33">
        <v>41122.791666666664</v>
      </c>
      <c r="E257" s="37">
        <v>19</v>
      </c>
      <c r="F257" s="33">
        <v>41122.75</v>
      </c>
      <c r="G257" s="66" t="s">
        <v>16</v>
      </c>
      <c r="H257" s="66">
        <v>1</v>
      </c>
      <c r="I257" s="66">
        <v>2.38</v>
      </c>
      <c r="J257" s="66">
        <v>73</v>
      </c>
      <c r="K257" s="66">
        <v>1</v>
      </c>
      <c r="L257" s="66">
        <v>2</v>
      </c>
      <c r="M257" s="66">
        <v>9.59</v>
      </c>
      <c r="N257" s="66">
        <v>10.42</v>
      </c>
      <c r="O257" s="66">
        <v>2</v>
      </c>
      <c r="P257" s="66" t="s">
        <v>38</v>
      </c>
    </row>
    <row r="258" spans="1:16" x14ac:dyDescent="0.25">
      <c r="A258" s="60">
        <v>41122</v>
      </c>
      <c r="B258" s="2">
        <v>0.79604166666666665</v>
      </c>
      <c r="C258" s="33">
        <v>41122.796041666668</v>
      </c>
      <c r="D258" s="33">
        <v>41122.791666666664</v>
      </c>
      <c r="E258" s="37">
        <v>19</v>
      </c>
      <c r="F258" s="33">
        <v>41122.75</v>
      </c>
      <c r="G258" s="66" t="s">
        <v>16</v>
      </c>
      <c r="H258" s="66">
        <v>1</v>
      </c>
      <c r="I258" s="66">
        <v>1.58</v>
      </c>
      <c r="J258" s="66">
        <v>99</v>
      </c>
      <c r="K258" s="66">
        <v>1</v>
      </c>
      <c r="L258" s="66">
        <v>2</v>
      </c>
      <c r="M258" s="66">
        <v>9.59</v>
      </c>
      <c r="N258" s="66">
        <v>10.42</v>
      </c>
      <c r="O258" s="66">
        <v>2</v>
      </c>
      <c r="P258" s="66" t="s">
        <v>38</v>
      </c>
    </row>
    <row r="259" spans="1:16" x14ac:dyDescent="0.25">
      <c r="A259" s="60">
        <v>41122</v>
      </c>
      <c r="B259" s="2">
        <v>0.81525462962962969</v>
      </c>
      <c r="C259" s="33">
        <v>41122.815254629626</v>
      </c>
      <c r="D259" s="33">
        <v>41122.791666666664</v>
      </c>
      <c r="E259" s="37">
        <v>19</v>
      </c>
      <c r="F259" s="33">
        <v>41122.875</v>
      </c>
      <c r="G259" s="66" t="s">
        <v>16</v>
      </c>
      <c r="H259" s="66">
        <v>1</v>
      </c>
      <c r="I259" s="66">
        <v>3.77</v>
      </c>
      <c r="J259" s="66">
        <v>68.5</v>
      </c>
      <c r="K259" s="66">
        <v>1</v>
      </c>
      <c r="L259" s="66">
        <v>2</v>
      </c>
      <c r="M259" s="66">
        <v>9.59</v>
      </c>
      <c r="N259" s="66">
        <v>10.42</v>
      </c>
      <c r="O259" s="66">
        <v>2</v>
      </c>
      <c r="P259" s="66" t="s">
        <v>38</v>
      </c>
    </row>
    <row r="260" spans="1:16" x14ac:dyDescent="0.25">
      <c r="A260" s="60">
        <v>41122</v>
      </c>
      <c r="B260" s="2">
        <v>0.82136574074074076</v>
      </c>
      <c r="C260" s="33">
        <v>41122.82136574074</v>
      </c>
      <c r="D260" s="33">
        <v>41122.791666666664</v>
      </c>
      <c r="E260" s="37">
        <v>19</v>
      </c>
      <c r="F260" s="33">
        <v>41122.875</v>
      </c>
      <c r="G260" s="66" t="s">
        <v>16</v>
      </c>
      <c r="H260" s="66">
        <v>1</v>
      </c>
      <c r="I260" s="66">
        <v>2.41</v>
      </c>
      <c r="J260" s="66">
        <v>74.3</v>
      </c>
      <c r="K260" s="66">
        <v>1</v>
      </c>
      <c r="L260" s="66">
        <v>2</v>
      </c>
      <c r="M260" s="66">
        <v>9.59</v>
      </c>
      <c r="N260" s="66">
        <v>10.42</v>
      </c>
      <c r="O260" s="66">
        <v>2</v>
      </c>
      <c r="P260" s="66" t="s">
        <v>38</v>
      </c>
    </row>
    <row r="261" spans="1:16" x14ac:dyDescent="0.25">
      <c r="A261" s="60">
        <v>41122</v>
      </c>
      <c r="B261" s="2">
        <v>0.83831018518518519</v>
      </c>
      <c r="C261" s="33">
        <v>41122.838310185187</v>
      </c>
      <c r="D261" s="33">
        <v>41122.833333333336</v>
      </c>
      <c r="E261" s="37">
        <v>20</v>
      </c>
      <c r="F261" s="33">
        <v>41122.875</v>
      </c>
      <c r="G261" s="66" t="s">
        <v>16</v>
      </c>
      <c r="H261" s="66">
        <v>1</v>
      </c>
      <c r="I261" s="66">
        <v>1.62</v>
      </c>
      <c r="J261" s="66">
        <v>83</v>
      </c>
      <c r="K261" s="66">
        <v>1</v>
      </c>
      <c r="L261" s="66">
        <v>2</v>
      </c>
      <c r="M261" s="66">
        <v>9.59</v>
      </c>
      <c r="N261" s="66">
        <v>10.42</v>
      </c>
      <c r="O261" s="66">
        <v>2</v>
      </c>
      <c r="P261" s="66" t="s">
        <v>38</v>
      </c>
    </row>
    <row r="262" spans="1:16" x14ac:dyDescent="0.25">
      <c r="A262" s="60">
        <v>41122</v>
      </c>
      <c r="B262" s="2">
        <v>0.84054398148148157</v>
      </c>
      <c r="C262" s="33">
        <v>41122.840543981481</v>
      </c>
      <c r="D262" s="33">
        <v>41122.833333333336</v>
      </c>
      <c r="E262" s="37">
        <v>20</v>
      </c>
      <c r="F262" s="33">
        <v>41122.875</v>
      </c>
      <c r="G262" s="66" t="s">
        <v>16</v>
      </c>
      <c r="H262" s="66">
        <v>1</v>
      </c>
      <c r="I262" s="66">
        <v>2.3199999999999998</v>
      </c>
      <c r="J262" s="66">
        <v>77.400000000000006</v>
      </c>
      <c r="K262" s="66">
        <v>1</v>
      </c>
      <c r="L262" s="66">
        <v>2</v>
      </c>
      <c r="M262" s="66">
        <v>9.59</v>
      </c>
      <c r="N262" s="66">
        <v>10.42</v>
      </c>
      <c r="O262" s="66">
        <v>2</v>
      </c>
      <c r="P262" s="66" t="s">
        <v>38</v>
      </c>
    </row>
    <row r="263" spans="1:16" x14ac:dyDescent="0.25">
      <c r="A263" s="60">
        <v>41122</v>
      </c>
      <c r="B263" s="2">
        <v>0.85626157407407411</v>
      </c>
      <c r="C263" s="33">
        <v>41122.856261574074</v>
      </c>
      <c r="D263" s="33">
        <v>41122.833333333336</v>
      </c>
      <c r="E263" s="37">
        <v>20</v>
      </c>
      <c r="F263" s="33">
        <v>41122.875</v>
      </c>
      <c r="G263" s="66" t="s">
        <v>16</v>
      </c>
      <c r="H263" s="66">
        <v>1</v>
      </c>
      <c r="I263" s="66">
        <v>1.63</v>
      </c>
      <c r="J263" s="66">
        <v>79.400000000000006</v>
      </c>
      <c r="K263" s="66">
        <v>1</v>
      </c>
      <c r="L263" s="66">
        <v>2</v>
      </c>
      <c r="M263" s="66">
        <v>9.59</v>
      </c>
      <c r="N263" s="66">
        <v>10.42</v>
      </c>
      <c r="O263" s="66">
        <v>2</v>
      </c>
      <c r="P263" s="66" t="s">
        <v>38</v>
      </c>
    </row>
    <row r="264" spans="1:16" x14ac:dyDescent="0.25">
      <c r="A264" s="60">
        <v>41122</v>
      </c>
      <c r="B264" s="2">
        <v>0.85736111111111113</v>
      </c>
      <c r="C264" s="33">
        <v>41122.857361111113</v>
      </c>
      <c r="D264" s="33">
        <v>41122.833333333336</v>
      </c>
      <c r="E264" s="37">
        <v>20</v>
      </c>
      <c r="F264" s="33">
        <v>41122.875</v>
      </c>
      <c r="G264" s="66" t="s">
        <v>16</v>
      </c>
      <c r="H264" s="66">
        <v>1</v>
      </c>
      <c r="I264" s="66">
        <v>2.35</v>
      </c>
      <c r="J264" s="66">
        <v>74.7</v>
      </c>
      <c r="K264" s="66">
        <v>1</v>
      </c>
      <c r="L264" s="66">
        <v>2</v>
      </c>
      <c r="M264" s="66">
        <v>9.59</v>
      </c>
      <c r="N264" s="66">
        <v>10.42</v>
      </c>
      <c r="O264" s="66">
        <v>2</v>
      </c>
      <c r="P264" s="66" t="s">
        <v>38</v>
      </c>
    </row>
    <row r="265" spans="1:16" x14ac:dyDescent="0.25">
      <c r="A265" s="60">
        <v>41122</v>
      </c>
      <c r="B265" s="2">
        <v>0.85781249999999998</v>
      </c>
      <c r="C265" s="33">
        <v>41122.857812499999</v>
      </c>
      <c r="D265" s="33">
        <v>41122.833333333336</v>
      </c>
      <c r="E265" s="37">
        <v>20</v>
      </c>
      <c r="F265" s="33">
        <v>41122.875</v>
      </c>
      <c r="G265" s="66" t="s">
        <v>16</v>
      </c>
      <c r="H265" s="66">
        <v>1</v>
      </c>
      <c r="I265" s="66">
        <v>3.1</v>
      </c>
      <c r="J265" s="66">
        <v>84.6</v>
      </c>
      <c r="K265" s="66">
        <v>1</v>
      </c>
      <c r="L265" s="66">
        <v>2</v>
      </c>
      <c r="M265" s="66">
        <v>9.59</v>
      </c>
      <c r="N265" s="66">
        <v>10.42</v>
      </c>
      <c r="O265" s="66">
        <v>2</v>
      </c>
      <c r="P265" s="66" t="s">
        <v>38</v>
      </c>
    </row>
    <row r="266" spans="1:16" x14ac:dyDescent="0.25">
      <c r="A266" s="60">
        <v>41122</v>
      </c>
      <c r="B266" s="2">
        <v>0.85892361111111104</v>
      </c>
      <c r="C266" s="33">
        <v>41122.858923611115</v>
      </c>
      <c r="D266" s="33">
        <v>41122.833333333336</v>
      </c>
      <c r="E266" s="37">
        <v>20</v>
      </c>
      <c r="F266" s="33">
        <v>41122.875</v>
      </c>
      <c r="G266" s="66" t="s">
        <v>16</v>
      </c>
      <c r="H266" s="66">
        <v>1</v>
      </c>
      <c r="I266" s="66">
        <v>1.6</v>
      </c>
      <c r="J266" s="66">
        <v>93</v>
      </c>
      <c r="K266" s="66">
        <v>1</v>
      </c>
      <c r="L266" s="66">
        <v>2</v>
      </c>
      <c r="M266" s="66">
        <v>9.59</v>
      </c>
      <c r="N266" s="66">
        <v>10.42</v>
      </c>
      <c r="O266" s="66">
        <v>2</v>
      </c>
      <c r="P266" s="66" t="s">
        <v>38</v>
      </c>
    </row>
    <row r="267" spans="1:16" x14ac:dyDescent="0.25">
      <c r="A267" s="60">
        <v>41122</v>
      </c>
      <c r="B267" s="2">
        <v>0.85972222222222217</v>
      </c>
      <c r="C267" s="33">
        <v>41122.859722222223</v>
      </c>
      <c r="D267" s="33">
        <v>41122.833333333336</v>
      </c>
      <c r="E267" s="37">
        <v>20</v>
      </c>
      <c r="F267" s="33">
        <v>41122.875</v>
      </c>
      <c r="G267" s="66" t="s">
        <v>16</v>
      </c>
      <c r="H267" s="66">
        <v>1</v>
      </c>
      <c r="I267" s="66">
        <v>3.22</v>
      </c>
      <c r="J267" s="66">
        <v>68.2</v>
      </c>
      <c r="K267" s="66">
        <v>1</v>
      </c>
      <c r="L267" s="66">
        <v>2</v>
      </c>
      <c r="M267" s="66">
        <v>9.59</v>
      </c>
      <c r="N267" s="66">
        <v>10.42</v>
      </c>
      <c r="O267" s="66">
        <v>2</v>
      </c>
      <c r="P267" s="66" t="s">
        <v>38</v>
      </c>
    </row>
    <row r="268" spans="1:16" x14ac:dyDescent="0.25">
      <c r="A268" s="60">
        <v>41122</v>
      </c>
      <c r="B268" s="2">
        <v>0.85981481481481481</v>
      </c>
      <c r="C268" s="33">
        <v>41122.859814814816</v>
      </c>
      <c r="D268" s="33">
        <v>41122.833333333336</v>
      </c>
      <c r="E268" s="37">
        <v>20</v>
      </c>
      <c r="F268" s="33">
        <v>41122.875</v>
      </c>
      <c r="G268" s="66" t="s">
        <v>16</v>
      </c>
      <c r="H268" s="66">
        <v>1</v>
      </c>
      <c r="I268" s="66">
        <v>2.54</v>
      </c>
      <c r="J268" s="66">
        <v>79.099999999999994</v>
      </c>
      <c r="K268" s="66">
        <v>1</v>
      </c>
      <c r="L268" s="66">
        <v>2</v>
      </c>
      <c r="M268" s="66">
        <v>9.59</v>
      </c>
      <c r="N268" s="66">
        <v>10.42</v>
      </c>
      <c r="O268" s="66">
        <v>2</v>
      </c>
      <c r="P268" s="66" t="s">
        <v>38</v>
      </c>
    </row>
    <row r="269" spans="1:16" x14ac:dyDescent="0.25">
      <c r="A269" s="60">
        <v>41122</v>
      </c>
      <c r="B269" s="2">
        <v>0.86034722222222226</v>
      </c>
      <c r="C269" s="33">
        <v>41122.860347222224</v>
      </c>
      <c r="D269" s="33">
        <v>41122.833333333336</v>
      </c>
      <c r="E269" s="37">
        <v>20</v>
      </c>
      <c r="F269" s="33">
        <v>41122.875</v>
      </c>
      <c r="G269" s="66" t="s">
        <v>16</v>
      </c>
      <c r="H269" s="66">
        <v>1</v>
      </c>
      <c r="I269" s="66">
        <v>3.23</v>
      </c>
      <c r="J269" s="66">
        <v>80.599999999999994</v>
      </c>
      <c r="K269" s="66">
        <v>1</v>
      </c>
      <c r="L269" s="66">
        <v>2</v>
      </c>
      <c r="M269" s="66">
        <v>9.59</v>
      </c>
      <c r="N269" s="66">
        <v>10.42</v>
      </c>
      <c r="O269" s="66">
        <v>2</v>
      </c>
      <c r="P269" s="66" t="s">
        <v>38</v>
      </c>
    </row>
    <row r="270" spans="1:16" x14ac:dyDescent="0.25">
      <c r="A270" s="60">
        <v>41122</v>
      </c>
      <c r="B270" s="2">
        <v>0.86121527777777773</v>
      </c>
      <c r="C270" s="33">
        <v>41122.861215277779</v>
      </c>
      <c r="D270" s="33">
        <v>41122.833333333336</v>
      </c>
      <c r="E270" s="37">
        <v>20</v>
      </c>
      <c r="F270" s="33">
        <v>41122.875</v>
      </c>
      <c r="G270" s="66" t="s">
        <v>16</v>
      </c>
      <c r="H270" s="66">
        <v>1</v>
      </c>
      <c r="I270" s="66">
        <v>2.5499999999999998</v>
      </c>
      <c r="J270" s="66">
        <v>83.4</v>
      </c>
      <c r="K270" s="66">
        <v>1</v>
      </c>
      <c r="L270" s="66">
        <v>2</v>
      </c>
      <c r="M270" s="66">
        <v>9.59</v>
      </c>
      <c r="N270" s="66">
        <v>10.42</v>
      </c>
      <c r="O270" s="66">
        <v>2</v>
      </c>
      <c r="P270" s="66" t="s">
        <v>38</v>
      </c>
    </row>
    <row r="271" spans="1:16" x14ac:dyDescent="0.25">
      <c r="A271" s="60">
        <v>41122</v>
      </c>
      <c r="B271" s="2">
        <v>0.86127314814814815</v>
      </c>
      <c r="C271" s="33">
        <v>41122.861273148148</v>
      </c>
      <c r="D271" s="33">
        <v>41122.833333333336</v>
      </c>
      <c r="E271" s="37">
        <v>20</v>
      </c>
      <c r="F271" s="33">
        <v>41122.875</v>
      </c>
      <c r="G271" s="66" t="s">
        <v>16</v>
      </c>
      <c r="H271" s="66">
        <v>1</v>
      </c>
      <c r="I271" s="66">
        <v>2.06</v>
      </c>
      <c r="J271" s="66">
        <v>75.8</v>
      </c>
      <c r="K271" s="66">
        <v>1</v>
      </c>
      <c r="L271" s="66">
        <v>2</v>
      </c>
      <c r="M271" s="66">
        <v>9.59</v>
      </c>
      <c r="N271" s="66">
        <v>10.42</v>
      </c>
      <c r="O271" s="66">
        <v>2</v>
      </c>
      <c r="P271" s="66" t="s">
        <v>38</v>
      </c>
    </row>
    <row r="272" spans="1:16" x14ac:dyDescent="0.25">
      <c r="A272" s="60">
        <v>41122</v>
      </c>
      <c r="B272" s="2">
        <v>0.86152777777777778</v>
      </c>
      <c r="C272" s="33">
        <v>41122.861527777779</v>
      </c>
      <c r="D272" s="33">
        <v>41122.833333333336</v>
      </c>
      <c r="E272" s="37">
        <v>20</v>
      </c>
      <c r="F272" s="33">
        <v>41122.875</v>
      </c>
      <c r="G272" s="66" t="s">
        <v>16</v>
      </c>
      <c r="H272" s="66">
        <v>1</v>
      </c>
      <c r="I272" s="66">
        <v>1.81</v>
      </c>
      <c r="J272" s="66">
        <v>71.900000000000006</v>
      </c>
      <c r="K272" s="66">
        <v>1</v>
      </c>
      <c r="L272" s="66">
        <v>2</v>
      </c>
      <c r="M272" s="66">
        <v>9.59</v>
      </c>
      <c r="N272" s="66">
        <v>10.42</v>
      </c>
      <c r="O272" s="66">
        <v>2</v>
      </c>
      <c r="P272" s="66" t="s">
        <v>38</v>
      </c>
    </row>
    <row r="273" spans="1:16" x14ac:dyDescent="0.25">
      <c r="A273" s="60">
        <v>41122</v>
      </c>
      <c r="B273" s="2">
        <v>0.86446759259259265</v>
      </c>
      <c r="C273" s="33">
        <v>41122.86446759259</v>
      </c>
      <c r="D273" s="33">
        <v>41122.833333333336</v>
      </c>
      <c r="E273" s="37">
        <v>20</v>
      </c>
      <c r="F273" s="33">
        <v>41122.875</v>
      </c>
      <c r="G273" s="66" t="s">
        <v>16</v>
      </c>
      <c r="H273" s="66">
        <v>1</v>
      </c>
      <c r="I273" s="66">
        <v>2.38</v>
      </c>
      <c r="J273" s="66">
        <v>78.900000000000006</v>
      </c>
      <c r="K273" s="66">
        <v>1</v>
      </c>
      <c r="L273" s="66">
        <v>2</v>
      </c>
      <c r="M273" s="66">
        <v>9.59</v>
      </c>
      <c r="N273" s="66">
        <v>10.42</v>
      </c>
      <c r="O273" s="66">
        <v>2</v>
      </c>
      <c r="P273" s="66" t="s">
        <v>38</v>
      </c>
    </row>
    <row r="274" spans="1:16" x14ac:dyDescent="0.25">
      <c r="A274" s="60">
        <v>41122</v>
      </c>
      <c r="B274" s="2">
        <v>0.87605324074074076</v>
      </c>
      <c r="C274" s="33">
        <v>41122.87605324074</v>
      </c>
      <c r="D274" s="33">
        <v>41122.875</v>
      </c>
      <c r="E274" s="37">
        <v>21</v>
      </c>
      <c r="F274" s="33">
        <v>41122.875</v>
      </c>
      <c r="G274" s="66" t="s">
        <v>16</v>
      </c>
      <c r="H274" s="66">
        <v>1</v>
      </c>
      <c r="I274" s="66">
        <v>3.13</v>
      </c>
      <c r="J274" s="66">
        <v>76.8</v>
      </c>
      <c r="K274" s="66">
        <v>1</v>
      </c>
      <c r="L274" s="66">
        <v>2</v>
      </c>
      <c r="M274" s="66">
        <v>9.59</v>
      </c>
      <c r="N274" s="66">
        <v>10.42</v>
      </c>
      <c r="O274" s="66">
        <v>2</v>
      </c>
      <c r="P274" s="66" t="s">
        <v>38</v>
      </c>
    </row>
    <row r="275" spans="1:16" x14ac:dyDescent="0.25">
      <c r="A275" s="60">
        <v>41122</v>
      </c>
      <c r="B275" s="2">
        <v>0.88035879629629632</v>
      </c>
      <c r="C275" s="33">
        <v>41122.880358796298</v>
      </c>
      <c r="D275" s="33">
        <v>41122.875</v>
      </c>
      <c r="E275" s="37">
        <v>21</v>
      </c>
      <c r="F275" s="33">
        <v>41122.875</v>
      </c>
      <c r="G275" s="66" t="s">
        <v>16</v>
      </c>
      <c r="H275" s="66">
        <v>1</v>
      </c>
      <c r="I275" s="66">
        <v>1.92</v>
      </c>
      <c r="J275" s="66">
        <v>81.7</v>
      </c>
      <c r="K275" s="66">
        <v>1</v>
      </c>
      <c r="L275" s="66">
        <v>2</v>
      </c>
      <c r="M275" s="66">
        <v>9.59</v>
      </c>
      <c r="N275" s="66">
        <v>10.42</v>
      </c>
      <c r="O275" s="66">
        <v>2</v>
      </c>
      <c r="P275" s="66" t="s">
        <v>38</v>
      </c>
    </row>
    <row r="276" spans="1:16" x14ac:dyDescent="0.25">
      <c r="A276" s="60">
        <v>41122</v>
      </c>
      <c r="B276" s="2">
        <v>0.88082175925925921</v>
      </c>
      <c r="C276" s="33">
        <v>41122.88082175926</v>
      </c>
      <c r="D276" s="33">
        <v>41122.875</v>
      </c>
      <c r="E276" s="37">
        <v>21</v>
      </c>
      <c r="F276" s="33">
        <v>41122.875</v>
      </c>
      <c r="G276" s="66" t="s">
        <v>16</v>
      </c>
      <c r="H276" s="66">
        <v>1</v>
      </c>
      <c r="I276" s="66">
        <v>2.41</v>
      </c>
      <c r="J276" s="66">
        <v>87.9</v>
      </c>
      <c r="K276" s="66">
        <v>1</v>
      </c>
      <c r="L276" s="66">
        <v>2</v>
      </c>
      <c r="M276" s="66">
        <v>9.59</v>
      </c>
      <c r="N276" s="66">
        <v>10.42</v>
      </c>
      <c r="O276" s="66">
        <v>2</v>
      </c>
      <c r="P276" s="66" t="s">
        <v>38</v>
      </c>
    </row>
    <row r="277" spans="1:16" x14ac:dyDescent="0.25">
      <c r="A277" s="60">
        <v>41122</v>
      </c>
      <c r="B277" s="2">
        <v>0.88150462962962972</v>
      </c>
      <c r="C277" s="33">
        <v>41122.881504629629</v>
      </c>
      <c r="D277" s="33">
        <v>41122.875</v>
      </c>
      <c r="E277" s="37">
        <v>21</v>
      </c>
      <c r="F277" s="33">
        <v>41122.875</v>
      </c>
      <c r="G277" s="66" t="s">
        <v>16</v>
      </c>
      <c r="H277" s="66">
        <v>1</v>
      </c>
      <c r="I277" s="66">
        <v>1.69</v>
      </c>
      <c r="J277" s="66">
        <v>65.900000000000006</v>
      </c>
      <c r="K277" s="66">
        <v>1</v>
      </c>
      <c r="L277" s="66">
        <v>2</v>
      </c>
      <c r="M277" s="66">
        <v>9.59</v>
      </c>
      <c r="N277" s="66">
        <v>10.42</v>
      </c>
      <c r="O277" s="66">
        <v>2</v>
      </c>
      <c r="P277" s="66" t="s">
        <v>38</v>
      </c>
    </row>
    <row r="278" spans="1:16" x14ac:dyDescent="0.25">
      <c r="A278" s="60">
        <v>41122</v>
      </c>
      <c r="B278" s="2">
        <v>0.89762731481481473</v>
      </c>
      <c r="C278" s="33">
        <v>41122.897627314815</v>
      </c>
      <c r="D278" s="33">
        <v>41122.875</v>
      </c>
      <c r="E278" s="37">
        <v>21</v>
      </c>
      <c r="F278" s="33">
        <v>41122.875</v>
      </c>
      <c r="G278" s="66" t="s">
        <v>16</v>
      </c>
      <c r="H278" s="66">
        <v>1</v>
      </c>
      <c r="I278" s="66">
        <v>3.19</v>
      </c>
      <c r="J278" s="66">
        <v>69.400000000000006</v>
      </c>
      <c r="K278" s="66">
        <v>1</v>
      </c>
      <c r="L278" s="66">
        <v>2</v>
      </c>
      <c r="M278" s="66">
        <v>9.59</v>
      </c>
      <c r="N278" s="66">
        <v>10.42</v>
      </c>
      <c r="O278" s="66">
        <v>2</v>
      </c>
      <c r="P278" s="66" t="s">
        <v>38</v>
      </c>
    </row>
    <row r="279" spans="1:16" x14ac:dyDescent="0.25">
      <c r="A279" s="60">
        <v>41122</v>
      </c>
      <c r="B279" s="2">
        <v>0.90078703703703711</v>
      </c>
      <c r="C279" s="33">
        <v>41122.900787037041</v>
      </c>
      <c r="D279" s="33">
        <v>41122.875</v>
      </c>
      <c r="E279" s="37">
        <v>21</v>
      </c>
      <c r="F279" s="33">
        <v>41122.875</v>
      </c>
      <c r="G279" s="66" t="s">
        <v>16</v>
      </c>
      <c r="H279" s="66">
        <v>1</v>
      </c>
      <c r="I279" s="66">
        <v>1.59</v>
      </c>
      <c r="J279" s="66">
        <v>83.5</v>
      </c>
      <c r="K279" s="66">
        <v>1</v>
      </c>
      <c r="L279" s="66">
        <v>2</v>
      </c>
      <c r="M279" s="66">
        <v>9.59</v>
      </c>
      <c r="N279" s="66">
        <v>10.42</v>
      </c>
      <c r="O279" s="66">
        <v>2</v>
      </c>
      <c r="P279" s="66" t="s">
        <v>38</v>
      </c>
    </row>
    <row r="280" spans="1:16" x14ac:dyDescent="0.25">
      <c r="A280" s="60">
        <v>41122</v>
      </c>
      <c r="B280" s="2">
        <v>0.90487268518518515</v>
      </c>
      <c r="C280" s="33">
        <v>41122.904872685183</v>
      </c>
      <c r="D280" s="33">
        <v>41122.875</v>
      </c>
      <c r="E280" s="37">
        <v>21</v>
      </c>
      <c r="F280" s="33">
        <v>41122.875</v>
      </c>
      <c r="G280" s="66" t="s">
        <v>16</v>
      </c>
      <c r="H280" s="66">
        <v>1</v>
      </c>
      <c r="I280" s="66">
        <v>3.35</v>
      </c>
      <c r="J280" s="66">
        <v>60.8</v>
      </c>
      <c r="K280" s="66">
        <v>1</v>
      </c>
      <c r="L280" s="66">
        <v>2</v>
      </c>
      <c r="M280" s="66">
        <v>9.59</v>
      </c>
      <c r="N280" s="66">
        <v>10.42</v>
      </c>
      <c r="O280" s="66">
        <v>2</v>
      </c>
      <c r="P280" s="66" t="s">
        <v>38</v>
      </c>
    </row>
    <row r="281" spans="1:16" x14ac:dyDescent="0.25">
      <c r="A281" s="60">
        <v>41122</v>
      </c>
      <c r="B281" s="2">
        <v>0.9048842592592593</v>
      </c>
      <c r="C281" s="33">
        <v>41122.90488425926</v>
      </c>
      <c r="D281" s="33">
        <v>41122.875</v>
      </c>
      <c r="E281" s="37">
        <v>21</v>
      </c>
      <c r="F281" s="33">
        <v>41122.875</v>
      </c>
      <c r="G281" s="66" t="s">
        <v>16</v>
      </c>
      <c r="H281" s="66">
        <v>1</v>
      </c>
      <c r="I281" s="66">
        <v>3.36</v>
      </c>
      <c r="J281" s="66">
        <v>73.2</v>
      </c>
      <c r="K281" s="66">
        <v>1</v>
      </c>
      <c r="L281" s="66">
        <v>2</v>
      </c>
      <c r="M281" s="66">
        <v>9.59</v>
      </c>
      <c r="N281" s="66">
        <v>10.42</v>
      </c>
      <c r="O281" s="66">
        <v>2</v>
      </c>
      <c r="P281" s="66" t="s">
        <v>38</v>
      </c>
    </row>
    <row r="282" spans="1:16" x14ac:dyDescent="0.25">
      <c r="A282" s="60">
        <v>41122</v>
      </c>
      <c r="B282" s="2">
        <v>0.921875</v>
      </c>
      <c r="C282" s="33">
        <v>41122.921875</v>
      </c>
      <c r="D282" s="33">
        <v>41122.916666666664</v>
      </c>
      <c r="E282" s="37">
        <v>22</v>
      </c>
      <c r="F282" s="33">
        <v>41122.875</v>
      </c>
      <c r="G282" s="66" t="s">
        <v>16</v>
      </c>
      <c r="H282" s="66">
        <v>1</v>
      </c>
      <c r="I282" s="66">
        <v>3.22</v>
      </c>
      <c r="J282" s="66">
        <v>66.2</v>
      </c>
      <c r="K282" s="66">
        <v>1</v>
      </c>
      <c r="L282" s="66">
        <v>2</v>
      </c>
      <c r="M282" s="66">
        <v>9.59</v>
      </c>
      <c r="N282" s="66">
        <v>10.42</v>
      </c>
      <c r="O282" s="66">
        <v>2</v>
      </c>
      <c r="P282" s="66" t="s">
        <v>38</v>
      </c>
    </row>
    <row r="283" spans="1:16" x14ac:dyDescent="0.25">
      <c r="A283" s="60">
        <v>41122</v>
      </c>
      <c r="B283" s="2">
        <v>0.94446759259259261</v>
      </c>
      <c r="C283" s="33">
        <v>41122.944467592592</v>
      </c>
      <c r="D283" s="33">
        <v>41122.916666666664</v>
      </c>
      <c r="E283" s="37">
        <v>22</v>
      </c>
      <c r="F283" s="33">
        <v>41123</v>
      </c>
      <c r="G283" s="66" t="s">
        <v>16</v>
      </c>
      <c r="H283" s="66">
        <v>1</v>
      </c>
      <c r="I283" s="66">
        <v>2.4900000000000002</v>
      </c>
      <c r="J283" s="66">
        <v>66.099999999999994</v>
      </c>
      <c r="K283" s="66">
        <v>1</v>
      </c>
      <c r="L283" s="66">
        <v>2</v>
      </c>
      <c r="M283" s="66">
        <v>9.59</v>
      </c>
      <c r="N283" s="66">
        <v>10.42</v>
      </c>
      <c r="O283" s="66">
        <v>2</v>
      </c>
      <c r="P283" s="66" t="s">
        <v>38</v>
      </c>
    </row>
    <row r="284" spans="1:16" x14ac:dyDescent="0.25">
      <c r="A284" s="60">
        <v>41122</v>
      </c>
      <c r="B284" s="2">
        <v>0.98342592592592604</v>
      </c>
      <c r="C284" s="33">
        <v>41122.983425925922</v>
      </c>
      <c r="D284" s="33">
        <v>41122.958333333336</v>
      </c>
      <c r="E284" s="37">
        <v>23</v>
      </c>
      <c r="F284" s="33">
        <v>41123</v>
      </c>
      <c r="G284" s="66" t="s">
        <v>16</v>
      </c>
      <c r="H284" s="66">
        <v>1</v>
      </c>
      <c r="I284" s="66">
        <v>1.75</v>
      </c>
      <c r="J284" s="66">
        <v>92.1</v>
      </c>
      <c r="K284" s="66">
        <v>1</v>
      </c>
      <c r="L284" s="66">
        <v>2</v>
      </c>
      <c r="M284" s="66">
        <v>9.59</v>
      </c>
      <c r="N284" s="66">
        <v>10.42</v>
      </c>
      <c r="O284" s="66">
        <v>2</v>
      </c>
      <c r="P284" s="66" t="s">
        <v>38</v>
      </c>
    </row>
    <row r="285" spans="1:16" x14ac:dyDescent="0.25">
      <c r="A285" s="60">
        <v>41122</v>
      </c>
      <c r="B285" s="2">
        <v>0.98490740740740745</v>
      </c>
      <c r="C285" s="33">
        <v>41122.984907407408</v>
      </c>
      <c r="D285" s="33">
        <v>41122.958333333336</v>
      </c>
      <c r="E285" s="37">
        <v>23</v>
      </c>
      <c r="F285" s="33">
        <v>41123</v>
      </c>
      <c r="G285" s="66" t="s">
        <v>16</v>
      </c>
      <c r="H285" s="66">
        <v>1</v>
      </c>
      <c r="I285" s="66">
        <v>2.04</v>
      </c>
      <c r="J285" s="66">
        <v>74.2</v>
      </c>
      <c r="K285" s="66">
        <v>1</v>
      </c>
      <c r="L285" s="66">
        <v>2</v>
      </c>
      <c r="M285" s="66">
        <v>9.59</v>
      </c>
      <c r="N285" s="66">
        <v>10.42</v>
      </c>
      <c r="O285" s="66">
        <v>2</v>
      </c>
      <c r="P285" s="66" t="s">
        <v>38</v>
      </c>
    </row>
    <row r="286" spans="1:16" x14ac:dyDescent="0.25">
      <c r="A286" s="60">
        <v>41122</v>
      </c>
      <c r="B286" s="2">
        <v>0.98667824074074073</v>
      </c>
      <c r="C286" s="33">
        <v>41122.986678240741</v>
      </c>
      <c r="D286" s="33">
        <v>41122.958333333336</v>
      </c>
      <c r="E286" s="37">
        <v>23</v>
      </c>
      <c r="F286" s="33">
        <v>41123</v>
      </c>
      <c r="G286" s="66" t="s">
        <v>16</v>
      </c>
      <c r="H286" s="66">
        <v>1</v>
      </c>
      <c r="I286" s="66">
        <v>3.85</v>
      </c>
      <c r="J286" s="66">
        <v>59.3</v>
      </c>
      <c r="K286" s="66">
        <v>1</v>
      </c>
      <c r="L286" s="66">
        <v>2</v>
      </c>
      <c r="M286" s="66">
        <v>9.59</v>
      </c>
      <c r="N286" s="66">
        <v>10.42</v>
      </c>
      <c r="O286" s="66">
        <v>2</v>
      </c>
      <c r="P286" s="66" t="s">
        <v>38</v>
      </c>
    </row>
    <row r="287" spans="1:16" x14ac:dyDescent="0.25">
      <c r="A287" s="60">
        <v>41123</v>
      </c>
      <c r="B287" s="2">
        <v>2.2337962962962967E-3</v>
      </c>
      <c r="C287" s="33">
        <v>41123.002233796295</v>
      </c>
      <c r="D287" s="33">
        <v>41123</v>
      </c>
      <c r="E287" s="37">
        <v>0</v>
      </c>
      <c r="F287" s="33">
        <v>41123</v>
      </c>
      <c r="G287" s="66" t="s">
        <v>16</v>
      </c>
      <c r="H287" s="66">
        <v>1</v>
      </c>
      <c r="I287" s="66">
        <v>2.12</v>
      </c>
      <c r="J287" s="66">
        <v>68.5</v>
      </c>
      <c r="K287" s="66">
        <v>1</v>
      </c>
      <c r="L287" s="66">
        <v>2</v>
      </c>
      <c r="M287" s="66">
        <v>9.59</v>
      </c>
      <c r="N287" s="66">
        <v>10.42</v>
      </c>
      <c r="O287" s="66">
        <v>2</v>
      </c>
      <c r="P287" s="66" t="s">
        <v>38</v>
      </c>
    </row>
    <row r="288" spans="1:16" x14ac:dyDescent="0.25">
      <c r="A288" s="14">
        <v>41123</v>
      </c>
      <c r="B288" s="13">
        <v>3.2245370370370369E-2</v>
      </c>
      <c r="C288" s="33">
        <v>41123.03224537037</v>
      </c>
      <c r="D288" s="33">
        <v>41123</v>
      </c>
      <c r="E288" s="37">
        <v>0</v>
      </c>
      <c r="F288" s="33">
        <v>41123</v>
      </c>
      <c r="G288" s="66" t="s">
        <v>16</v>
      </c>
      <c r="H288" s="66">
        <v>1</v>
      </c>
      <c r="I288" s="66">
        <v>11.53</v>
      </c>
      <c r="J288" s="66">
        <v>87.3</v>
      </c>
      <c r="K288" s="66">
        <v>2</v>
      </c>
      <c r="L288" s="66">
        <v>2</v>
      </c>
      <c r="M288" s="66">
        <v>9.59</v>
      </c>
      <c r="N288" s="66">
        <v>10.42</v>
      </c>
      <c r="O288" s="66">
        <v>2</v>
      </c>
      <c r="P288" s="66" t="s">
        <v>38</v>
      </c>
    </row>
    <row r="289" spans="1:16" x14ac:dyDescent="0.25">
      <c r="A289" s="60">
        <v>41123</v>
      </c>
      <c r="B289" s="2">
        <v>4.1967592592592591E-2</v>
      </c>
      <c r="C289" s="33">
        <v>41123.041967592595</v>
      </c>
      <c r="D289" s="33">
        <v>41123.041666666664</v>
      </c>
      <c r="E289" s="37">
        <v>1</v>
      </c>
      <c r="F289" s="33">
        <v>41123</v>
      </c>
      <c r="G289" s="66" t="s">
        <v>16</v>
      </c>
      <c r="H289" s="66">
        <v>1</v>
      </c>
      <c r="I289" s="66">
        <v>5.09</v>
      </c>
      <c r="J289" s="66">
        <v>68.8</v>
      </c>
      <c r="K289" s="66">
        <v>1</v>
      </c>
      <c r="L289" s="66">
        <v>2</v>
      </c>
      <c r="M289" s="66">
        <v>9.59</v>
      </c>
      <c r="N289" s="66">
        <v>10.42</v>
      </c>
      <c r="O289" s="66">
        <v>2</v>
      </c>
      <c r="P289" s="66" t="s">
        <v>38</v>
      </c>
    </row>
    <row r="290" spans="1:16" x14ac:dyDescent="0.25">
      <c r="A290" s="60">
        <v>41123</v>
      </c>
      <c r="B290" s="2">
        <v>4.5844907407407404E-2</v>
      </c>
      <c r="C290" s="33">
        <v>41123.045844907407</v>
      </c>
      <c r="D290" s="33">
        <v>41123.041666666664</v>
      </c>
      <c r="E290" s="37">
        <v>1</v>
      </c>
      <c r="F290" s="33">
        <v>41123</v>
      </c>
      <c r="G290" s="66" t="s">
        <v>16</v>
      </c>
      <c r="H290" s="66">
        <v>1</v>
      </c>
      <c r="I290" s="66">
        <v>1.52</v>
      </c>
      <c r="J290" s="66">
        <v>93.8</v>
      </c>
      <c r="K290" s="66">
        <v>1</v>
      </c>
      <c r="L290" s="66">
        <v>2</v>
      </c>
      <c r="M290" s="66">
        <v>9.59</v>
      </c>
      <c r="N290" s="66">
        <v>10.42</v>
      </c>
      <c r="O290" s="66">
        <v>2</v>
      </c>
      <c r="P290" s="66" t="s">
        <v>38</v>
      </c>
    </row>
    <row r="291" spans="1:16" x14ac:dyDescent="0.25">
      <c r="A291" s="60">
        <v>41123</v>
      </c>
      <c r="B291" s="2">
        <v>4.7372685185185191E-2</v>
      </c>
      <c r="C291" s="33">
        <v>41123.047372685185</v>
      </c>
      <c r="D291" s="33">
        <v>41123.041666666664</v>
      </c>
      <c r="E291" s="37">
        <v>1</v>
      </c>
      <c r="F291" s="33">
        <v>41123</v>
      </c>
      <c r="G291" s="66" t="s">
        <v>16</v>
      </c>
      <c r="H291" s="66">
        <v>1</v>
      </c>
      <c r="I291" s="66">
        <v>2.56</v>
      </c>
      <c r="J291" s="66">
        <v>74.2</v>
      </c>
      <c r="K291" s="66">
        <v>1</v>
      </c>
      <c r="L291" s="66">
        <v>2</v>
      </c>
      <c r="M291" s="66">
        <v>9.59</v>
      </c>
      <c r="N291" s="66">
        <v>10.42</v>
      </c>
      <c r="O291" s="66">
        <v>2</v>
      </c>
      <c r="P291" s="66" t="s">
        <v>38</v>
      </c>
    </row>
    <row r="292" spans="1:16" x14ac:dyDescent="0.25">
      <c r="A292" s="60">
        <v>41123</v>
      </c>
      <c r="B292" s="2">
        <v>5.2013888888888887E-2</v>
      </c>
      <c r="C292" s="33">
        <v>41123.05201388889</v>
      </c>
      <c r="D292" s="33">
        <v>41123.041666666664</v>
      </c>
      <c r="E292" s="37">
        <v>1</v>
      </c>
      <c r="F292" s="33">
        <v>41123</v>
      </c>
      <c r="G292" s="66" t="s">
        <v>16</v>
      </c>
      <c r="H292" s="66">
        <v>1</v>
      </c>
      <c r="I292" s="66">
        <v>2.4900000000000002</v>
      </c>
      <c r="J292" s="66">
        <v>86.1</v>
      </c>
      <c r="K292" s="66">
        <v>1</v>
      </c>
      <c r="L292" s="66">
        <v>2</v>
      </c>
      <c r="M292" s="66">
        <v>9.59</v>
      </c>
      <c r="N292" s="66">
        <v>10.42</v>
      </c>
      <c r="O292" s="66">
        <v>2</v>
      </c>
      <c r="P292" s="66" t="s">
        <v>38</v>
      </c>
    </row>
    <row r="293" spans="1:16" x14ac:dyDescent="0.25">
      <c r="A293" s="60">
        <v>41123</v>
      </c>
      <c r="B293" s="2">
        <v>7.2627314814814811E-2</v>
      </c>
      <c r="C293" s="33">
        <v>41123.072627314818</v>
      </c>
      <c r="D293" s="33">
        <v>41123.041666666664</v>
      </c>
      <c r="E293" s="37">
        <v>1</v>
      </c>
      <c r="F293" s="33">
        <v>41123.125</v>
      </c>
      <c r="G293" s="66" t="s">
        <v>16</v>
      </c>
      <c r="H293" s="66">
        <v>1</v>
      </c>
      <c r="I293" s="66">
        <v>3.67</v>
      </c>
      <c r="J293" s="66">
        <v>68.599999999999994</v>
      </c>
      <c r="K293" s="66">
        <v>1</v>
      </c>
      <c r="L293" s="66">
        <v>2</v>
      </c>
      <c r="M293" s="66">
        <v>9.59</v>
      </c>
      <c r="N293" s="66">
        <v>10.42</v>
      </c>
      <c r="O293" s="66">
        <v>2</v>
      </c>
      <c r="P293" s="66" t="s">
        <v>38</v>
      </c>
    </row>
    <row r="294" spans="1:16" x14ac:dyDescent="0.25">
      <c r="A294" s="60">
        <v>41123</v>
      </c>
      <c r="B294" s="2">
        <v>7.2905092592592591E-2</v>
      </c>
      <c r="C294" s="33">
        <v>41123.072905092595</v>
      </c>
      <c r="D294" s="33">
        <v>41123.041666666664</v>
      </c>
      <c r="E294" s="37">
        <v>1</v>
      </c>
      <c r="F294" s="33">
        <v>41123.125</v>
      </c>
      <c r="G294" s="66" t="s">
        <v>16</v>
      </c>
      <c r="H294" s="66">
        <v>1</v>
      </c>
      <c r="I294" s="66">
        <v>1.98</v>
      </c>
      <c r="J294" s="66">
        <v>81.599999999999994</v>
      </c>
      <c r="K294" s="66">
        <v>1</v>
      </c>
      <c r="L294" s="66">
        <v>2</v>
      </c>
      <c r="M294" s="66">
        <v>9.59</v>
      </c>
      <c r="N294" s="66">
        <v>10.42</v>
      </c>
      <c r="O294" s="66">
        <v>2</v>
      </c>
      <c r="P294" s="66" t="s">
        <v>38</v>
      </c>
    </row>
    <row r="295" spans="1:16" x14ac:dyDescent="0.25">
      <c r="A295" s="60">
        <v>41123</v>
      </c>
      <c r="B295" s="2">
        <v>0.10700231481481481</v>
      </c>
      <c r="C295" s="33">
        <v>41123.107002314813</v>
      </c>
      <c r="D295" s="33">
        <v>41123.083333333336</v>
      </c>
      <c r="E295" s="37">
        <v>2</v>
      </c>
      <c r="F295" s="33">
        <v>41123.125</v>
      </c>
      <c r="G295" s="66" t="s">
        <v>16</v>
      </c>
      <c r="H295" s="66">
        <v>1</v>
      </c>
      <c r="I295" s="66">
        <v>8.73</v>
      </c>
      <c r="J295" s="66">
        <v>72.5</v>
      </c>
      <c r="K295" s="66">
        <v>1</v>
      </c>
      <c r="L295" s="66">
        <v>2</v>
      </c>
      <c r="M295" s="66">
        <v>9.59</v>
      </c>
      <c r="N295" s="66">
        <v>10.42</v>
      </c>
      <c r="O295" s="66">
        <v>2</v>
      </c>
      <c r="P295" s="66" t="s">
        <v>38</v>
      </c>
    </row>
    <row r="296" spans="1:16" x14ac:dyDescent="0.25">
      <c r="A296" s="60">
        <v>41123</v>
      </c>
      <c r="B296" s="2">
        <v>0.11391203703703705</v>
      </c>
      <c r="C296" s="33">
        <v>41123.113912037035</v>
      </c>
      <c r="D296" s="33">
        <v>41123.083333333336</v>
      </c>
      <c r="E296" s="37">
        <v>2</v>
      </c>
      <c r="F296" s="33">
        <v>41123.125</v>
      </c>
      <c r="G296" s="66" t="s">
        <v>16</v>
      </c>
      <c r="H296" s="66">
        <v>1</v>
      </c>
      <c r="I296" s="66">
        <v>2.5299999999999998</v>
      </c>
      <c r="J296" s="66">
        <v>82.6</v>
      </c>
      <c r="K296" s="66">
        <v>1</v>
      </c>
      <c r="L296" s="66">
        <v>2</v>
      </c>
      <c r="M296" s="66">
        <v>9.59</v>
      </c>
      <c r="N296" s="66">
        <v>10.42</v>
      </c>
      <c r="O296" s="66">
        <v>2</v>
      </c>
      <c r="P296" s="66" t="s">
        <v>38</v>
      </c>
    </row>
    <row r="297" spans="1:16" x14ac:dyDescent="0.25">
      <c r="A297" s="60">
        <v>41123</v>
      </c>
      <c r="B297" s="2">
        <v>0.23391203703703703</v>
      </c>
      <c r="C297" s="33">
        <v>41123.233912037038</v>
      </c>
      <c r="D297" s="33">
        <v>41123.208333333336</v>
      </c>
      <c r="E297" s="37">
        <v>5</v>
      </c>
      <c r="F297" s="33">
        <v>41123.25</v>
      </c>
      <c r="G297" s="66" t="s">
        <v>16</v>
      </c>
      <c r="H297" s="66">
        <v>1</v>
      </c>
      <c r="I297" s="66">
        <v>2.5299999999999998</v>
      </c>
      <c r="J297" s="66">
        <v>47.5</v>
      </c>
      <c r="K297" s="66">
        <v>1</v>
      </c>
      <c r="L297" s="66">
        <v>2</v>
      </c>
      <c r="M297" s="66">
        <v>9.59</v>
      </c>
      <c r="N297" s="66">
        <v>10.42</v>
      </c>
      <c r="O297" s="66">
        <v>2</v>
      </c>
      <c r="P297" s="66" t="s">
        <v>38</v>
      </c>
    </row>
    <row r="298" spans="1:16" x14ac:dyDescent="0.25">
      <c r="A298" s="60">
        <v>41124</v>
      </c>
      <c r="B298" s="2">
        <v>0.63473379629629634</v>
      </c>
      <c r="C298" s="33">
        <v>41124.634733796294</v>
      </c>
      <c r="D298" s="33">
        <v>41124.625</v>
      </c>
      <c r="E298" s="37">
        <v>15</v>
      </c>
      <c r="F298" s="33">
        <v>41124.625</v>
      </c>
      <c r="G298" s="66" t="s">
        <v>16</v>
      </c>
      <c r="H298" s="66">
        <v>1</v>
      </c>
      <c r="I298" s="66">
        <v>1.7</v>
      </c>
      <c r="J298" s="66">
        <v>67.900000000000006</v>
      </c>
      <c r="K298" s="66">
        <v>1</v>
      </c>
      <c r="L298" s="66">
        <v>2</v>
      </c>
      <c r="M298" s="66">
        <v>9.59</v>
      </c>
      <c r="N298" s="66">
        <v>10.42</v>
      </c>
      <c r="O298" s="66">
        <v>2</v>
      </c>
      <c r="P298" s="66" t="s">
        <v>38</v>
      </c>
    </row>
    <row r="299" spans="1:16" x14ac:dyDescent="0.25">
      <c r="A299" s="60">
        <v>41124</v>
      </c>
      <c r="B299" s="2">
        <v>0.64722222222222225</v>
      </c>
      <c r="C299" s="33">
        <v>41124.647222222222</v>
      </c>
      <c r="D299" s="33">
        <v>41124.625</v>
      </c>
      <c r="E299" s="37">
        <v>15</v>
      </c>
      <c r="F299" s="33">
        <v>41124.625</v>
      </c>
      <c r="G299" s="66" t="s">
        <v>16</v>
      </c>
      <c r="H299" s="66">
        <v>1</v>
      </c>
      <c r="I299" s="66">
        <v>3.97</v>
      </c>
      <c r="J299" s="66">
        <v>74.900000000000006</v>
      </c>
      <c r="K299" s="66">
        <v>1</v>
      </c>
      <c r="L299" s="66">
        <v>2</v>
      </c>
      <c r="M299" s="66">
        <v>9.59</v>
      </c>
      <c r="N299" s="66">
        <v>10.42</v>
      </c>
      <c r="O299" s="66">
        <v>2</v>
      </c>
      <c r="P299" s="66" t="s">
        <v>38</v>
      </c>
    </row>
    <row r="300" spans="1:16" x14ac:dyDescent="0.25">
      <c r="A300" s="60">
        <v>41124</v>
      </c>
      <c r="B300" s="2">
        <v>0.64891203703703704</v>
      </c>
      <c r="C300" s="33">
        <v>41124.648912037039</v>
      </c>
      <c r="D300" s="33">
        <v>41124.625</v>
      </c>
      <c r="E300" s="37">
        <v>15</v>
      </c>
      <c r="F300" s="33">
        <v>41124.625</v>
      </c>
      <c r="G300" s="66" t="s">
        <v>16</v>
      </c>
      <c r="H300" s="66">
        <v>1</v>
      </c>
      <c r="I300" s="66">
        <v>2.42</v>
      </c>
      <c r="J300" s="66">
        <v>85.1</v>
      </c>
      <c r="K300" s="66">
        <v>1</v>
      </c>
      <c r="L300" s="66">
        <v>2</v>
      </c>
      <c r="M300" s="66">
        <v>9.59</v>
      </c>
      <c r="N300" s="66">
        <v>10.42</v>
      </c>
      <c r="O300" s="66">
        <v>2</v>
      </c>
      <c r="P300" s="66" t="s">
        <v>38</v>
      </c>
    </row>
    <row r="301" spans="1:16" x14ac:dyDescent="0.25">
      <c r="A301" s="60">
        <v>41124</v>
      </c>
      <c r="B301" s="2">
        <v>0.65069444444444446</v>
      </c>
      <c r="C301" s="33">
        <v>41124.650694444441</v>
      </c>
      <c r="D301" s="33">
        <v>41124.625</v>
      </c>
      <c r="E301" s="37">
        <v>15</v>
      </c>
      <c r="F301" s="33">
        <v>41124.625</v>
      </c>
      <c r="G301" s="66" t="s">
        <v>16</v>
      </c>
      <c r="H301" s="66">
        <v>1</v>
      </c>
      <c r="I301" s="66">
        <v>3.57</v>
      </c>
      <c r="J301" s="66">
        <v>84.7</v>
      </c>
      <c r="K301" s="66">
        <v>1</v>
      </c>
      <c r="L301" s="66">
        <v>2</v>
      </c>
      <c r="M301" s="66">
        <v>9.59</v>
      </c>
      <c r="N301" s="66">
        <v>10.42</v>
      </c>
      <c r="O301" s="66">
        <v>2</v>
      </c>
      <c r="P301" s="66" t="s">
        <v>38</v>
      </c>
    </row>
    <row r="302" spans="1:16" x14ac:dyDescent="0.25">
      <c r="A302" s="60">
        <v>41124</v>
      </c>
      <c r="B302" s="2">
        <v>0.6549652777777778</v>
      </c>
      <c r="C302" s="33">
        <v>41124.654965277776</v>
      </c>
      <c r="D302" s="33">
        <v>41124.625</v>
      </c>
      <c r="E302" s="37">
        <v>15</v>
      </c>
      <c r="F302" s="33">
        <v>41124.625</v>
      </c>
      <c r="G302" s="66" t="s">
        <v>16</v>
      </c>
      <c r="H302" s="66">
        <v>1</v>
      </c>
      <c r="I302" s="66">
        <v>2.19</v>
      </c>
      <c r="J302" s="66">
        <v>78.3</v>
      </c>
      <c r="K302" s="66">
        <v>1</v>
      </c>
      <c r="L302" s="66">
        <v>2</v>
      </c>
      <c r="M302" s="66">
        <v>9.59</v>
      </c>
      <c r="N302" s="66">
        <v>10.42</v>
      </c>
      <c r="O302" s="66">
        <v>2</v>
      </c>
      <c r="P302" s="66" t="s">
        <v>38</v>
      </c>
    </row>
    <row r="303" spans="1:16" x14ac:dyDescent="0.25">
      <c r="A303" s="60">
        <v>41124</v>
      </c>
      <c r="B303" s="2">
        <v>0.6549652777777778</v>
      </c>
      <c r="C303" s="33">
        <v>41124.654965277776</v>
      </c>
      <c r="D303" s="33">
        <v>41124.625</v>
      </c>
      <c r="E303" s="37">
        <v>15</v>
      </c>
      <c r="F303" s="33">
        <v>41124.625</v>
      </c>
      <c r="G303" s="66" t="s">
        <v>16</v>
      </c>
      <c r="H303" s="66">
        <v>1</v>
      </c>
      <c r="I303" s="66">
        <v>1.8</v>
      </c>
      <c r="J303" s="66">
        <v>73.099999999999994</v>
      </c>
      <c r="K303" s="66">
        <v>1</v>
      </c>
      <c r="L303" s="66">
        <v>2</v>
      </c>
      <c r="M303" s="66">
        <v>9.59</v>
      </c>
      <c r="N303" s="66">
        <v>10.42</v>
      </c>
      <c r="O303" s="66">
        <v>2</v>
      </c>
      <c r="P303" s="66" t="s">
        <v>38</v>
      </c>
    </row>
    <row r="304" spans="1:16" x14ac:dyDescent="0.25">
      <c r="A304" s="60">
        <v>41124</v>
      </c>
      <c r="B304" s="2">
        <v>0.67212962962962963</v>
      </c>
      <c r="C304" s="33">
        <v>41124.672129629631</v>
      </c>
      <c r="D304" s="33">
        <v>41124.666666666664</v>
      </c>
      <c r="E304" s="37">
        <v>16</v>
      </c>
      <c r="F304" s="33">
        <v>41124.625</v>
      </c>
      <c r="G304" s="66" t="s">
        <v>16</v>
      </c>
      <c r="H304" s="66">
        <v>1</v>
      </c>
      <c r="I304" s="66">
        <v>3.52</v>
      </c>
      <c r="J304" s="66">
        <v>79.8</v>
      </c>
      <c r="K304" s="66">
        <v>1</v>
      </c>
      <c r="L304" s="66">
        <v>2</v>
      </c>
      <c r="M304" s="66">
        <v>9.59</v>
      </c>
      <c r="N304" s="66">
        <v>10.42</v>
      </c>
      <c r="O304" s="66">
        <v>2</v>
      </c>
      <c r="P304" s="66" t="s">
        <v>38</v>
      </c>
    </row>
    <row r="305" spans="1:16" x14ac:dyDescent="0.25">
      <c r="A305" s="60">
        <v>41124</v>
      </c>
      <c r="B305" s="2">
        <v>0.68784722222222217</v>
      </c>
      <c r="C305" s="33">
        <v>41124.687847222223</v>
      </c>
      <c r="D305" s="33">
        <v>41124.666666666664</v>
      </c>
      <c r="E305" s="37">
        <v>16</v>
      </c>
      <c r="F305" s="33">
        <v>41124.75</v>
      </c>
      <c r="G305" s="66" t="s">
        <v>16</v>
      </c>
      <c r="H305" s="66">
        <v>1</v>
      </c>
      <c r="I305" s="66">
        <v>3.1</v>
      </c>
      <c r="J305" s="66">
        <v>71.099999999999994</v>
      </c>
      <c r="K305" s="66">
        <v>1</v>
      </c>
      <c r="L305" s="66">
        <v>2</v>
      </c>
      <c r="M305" s="66">
        <v>9.59</v>
      </c>
      <c r="N305" s="66">
        <v>10.42</v>
      </c>
      <c r="O305" s="66">
        <v>2</v>
      </c>
      <c r="P305" s="66" t="s">
        <v>38</v>
      </c>
    </row>
    <row r="306" spans="1:16" x14ac:dyDescent="0.25">
      <c r="A306" s="60">
        <v>41124</v>
      </c>
      <c r="B306" s="2">
        <v>0.71092592592592585</v>
      </c>
      <c r="C306" s="33">
        <v>41124.710925925923</v>
      </c>
      <c r="D306" s="33">
        <v>41124.708333333336</v>
      </c>
      <c r="E306" s="37">
        <v>17</v>
      </c>
      <c r="F306" s="33">
        <v>41124.75</v>
      </c>
      <c r="G306" s="66" t="s">
        <v>16</v>
      </c>
      <c r="H306" s="66">
        <v>1</v>
      </c>
      <c r="I306" s="66">
        <v>4.9800000000000004</v>
      </c>
      <c r="J306" s="66">
        <v>68.599999999999994</v>
      </c>
      <c r="K306" s="66">
        <v>1</v>
      </c>
      <c r="L306" s="66">
        <v>2</v>
      </c>
      <c r="M306" s="66">
        <v>9.59</v>
      </c>
      <c r="N306" s="66">
        <v>10.42</v>
      </c>
      <c r="O306" s="66">
        <v>2</v>
      </c>
      <c r="P306" s="66" t="s">
        <v>38</v>
      </c>
    </row>
    <row r="307" spans="1:16" x14ac:dyDescent="0.25">
      <c r="A307" s="60">
        <v>41124</v>
      </c>
      <c r="B307" s="2">
        <v>0.71116898148148155</v>
      </c>
      <c r="C307" s="33">
        <v>41124.711168981485</v>
      </c>
      <c r="D307" s="33">
        <v>41124.708333333336</v>
      </c>
      <c r="E307" s="37">
        <v>17</v>
      </c>
      <c r="F307" s="33">
        <v>41124.75</v>
      </c>
      <c r="G307" s="66" t="s">
        <v>16</v>
      </c>
      <c r="H307" s="66">
        <v>1</v>
      </c>
      <c r="I307" s="66">
        <v>4.51</v>
      </c>
      <c r="J307" s="66">
        <v>62.5</v>
      </c>
      <c r="K307" s="66">
        <v>1</v>
      </c>
      <c r="L307" s="66">
        <v>2</v>
      </c>
      <c r="M307" s="66">
        <v>9.59</v>
      </c>
      <c r="N307" s="66">
        <v>10.42</v>
      </c>
      <c r="O307" s="66">
        <v>2</v>
      </c>
      <c r="P307" s="66" t="s">
        <v>38</v>
      </c>
    </row>
    <row r="308" spans="1:16" x14ac:dyDescent="0.25">
      <c r="A308" s="60">
        <v>41124</v>
      </c>
      <c r="B308" s="2">
        <v>0.71128472222222217</v>
      </c>
      <c r="C308" s="33">
        <v>41124.711284722223</v>
      </c>
      <c r="D308" s="33">
        <v>41124.708333333336</v>
      </c>
      <c r="E308" s="37">
        <v>17</v>
      </c>
      <c r="F308" s="33">
        <v>41124.75</v>
      </c>
      <c r="G308" s="66" t="s">
        <v>16</v>
      </c>
      <c r="H308" s="66">
        <v>1</v>
      </c>
      <c r="I308" s="66">
        <v>2.37</v>
      </c>
      <c r="J308" s="66">
        <v>67.8</v>
      </c>
      <c r="K308" s="66">
        <v>1</v>
      </c>
      <c r="L308" s="66">
        <v>2</v>
      </c>
      <c r="M308" s="66">
        <v>9.59</v>
      </c>
      <c r="N308" s="66">
        <v>10.42</v>
      </c>
      <c r="O308" s="66">
        <v>2</v>
      </c>
      <c r="P308" s="66" t="s">
        <v>38</v>
      </c>
    </row>
    <row r="309" spans="1:16" x14ac:dyDescent="0.25">
      <c r="A309" s="60">
        <v>41124</v>
      </c>
      <c r="B309" s="2">
        <v>0.71586805555555555</v>
      </c>
      <c r="C309" s="33">
        <v>41124.715868055559</v>
      </c>
      <c r="D309" s="33">
        <v>41124.708333333336</v>
      </c>
      <c r="E309" s="37">
        <v>17</v>
      </c>
      <c r="F309" s="33">
        <v>41124.75</v>
      </c>
      <c r="G309" s="66" t="s">
        <v>16</v>
      </c>
      <c r="H309" s="66">
        <v>1</v>
      </c>
      <c r="I309" s="66">
        <v>3.08</v>
      </c>
      <c r="J309" s="66">
        <v>74.7</v>
      </c>
      <c r="K309" s="66">
        <v>1</v>
      </c>
      <c r="L309" s="66">
        <v>2</v>
      </c>
      <c r="M309" s="66">
        <v>9.59</v>
      </c>
      <c r="N309" s="66">
        <v>10.42</v>
      </c>
      <c r="O309" s="66">
        <v>2</v>
      </c>
      <c r="P309" s="66" t="s">
        <v>38</v>
      </c>
    </row>
    <row r="310" spans="1:16" x14ac:dyDescent="0.25">
      <c r="A310" s="60">
        <v>41124</v>
      </c>
      <c r="B310" s="2">
        <v>0.7168402777777777</v>
      </c>
      <c r="C310" s="33">
        <v>41124.716840277775</v>
      </c>
      <c r="D310" s="33">
        <v>41124.708333333336</v>
      </c>
      <c r="E310" s="37">
        <v>17</v>
      </c>
      <c r="F310" s="33">
        <v>41124.75</v>
      </c>
      <c r="G310" s="66" t="s">
        <v>16</v>
      </c>
      <c r="H310" s="66">
        <v>1</v>
      </c>
      <c r="I310" s="66">
        <v>5.9</v>
      </c>
      <c r="J310" s="66">
        <v>72.3</v>
      </c>
      <c r="K310" s="66">
        <v>1</v>
      </c>
      <c r="L310" s="66">
        <v>2</v>
      </c>
      <c r="M310" s="66">
        <v>9.59</v>
      </c>
      <c r="N310" s="66">
        <v>10.42</v>
      </c>
      <c r="O310" s="66">
        <v>2</v>
      </c>
      <c r="P310" s="66" t="s">
        <v>38</v>
      </c>
    </row>
    <row r="311" spans="1:16" x14ac:dyDescent="0.25">
      <c r="A311" s="60">
        <v>41124</v>
      </c>
      <c r="B311" s="2">
        <v>0.73201388888888896</v>
      </c>
      <c r="C311" s="33">
        <v>41124.73201388889</v>
      </c>
      <c r="D311" s="33">
        <v>41124.708333333336</v>
      </c>
      <c r="E311" s="37">
        <v>17</v>
      </c>
      <c r="F311" s="33">
        <v>41124.75</v>
      </c>
      <c r="G311" s="66" t="s">
        <v>16</v>
      </c>
      <c r="H311" s="66">
        <v>1</v>
      </c>
      <c r="I311" s="66">
        <v>1.98</v>
      </c>
      <c r="J311" s="66">
        <v>103.5</v>
      </c>
      <c r="K311" s="66">
        <v>1</v>
      </c>
      <c r="L311" s="66">
        <v>2</v>
      </c>
      <c r="M311" s="66">
        <v>9.59</v>
      </c>
      <c r="N311" s="66">
        <v>10.42</v>
      </c>
      <c r="O311" s="66">
        <v>2</v>
      </c>
      <c r="P311" s="66" t="s">
        <v>38</v>
      </c>
    </row>
    <row r="312" spans="1:16" x14ac:dyDescent="0.25">
      <c r="A312" s="60">
        <v>41124</v>
      </c>
      <c r="B312" s="2">
        <v>0.73572916666666666</v>
      </c>
      <c r="C312" s="33">
        <v>41124.735729166663</v>
      </c>
      <c r="D312" s="33">
        <v>41124.708333333336</v>
      </c>
      <c r="E312" s="37">
        <v>17</v>
      </c>
      <c r="F312" s="33">
        <v>41124.75</v>
      </c>
      <c r="G312" s="66" t="s">
        <v>16</v>
      </c>
      <c r="H312" s="66">
        <v>1</v>
      </c>
      <c r="I312" s="66">
        <v>3.51</v>
      </c>
      <c r="J312" s="66">
        <v>88.7</v>
      </c>
      <c r="K312" s="66">
        <v>1</v>
      </c>
      <c r="L312" s="66">
        <v>2</v>
      </c>
      <c r="M312" s="66">
        <v>9.59</v>
      </c>
      <c r="N312" s="66">
        <v>10.42</v>
      </c>
      <c r="O312" s="66">
        <v>2</v>
      </c>
      <c r="P312" s="66" t="s">
        <v>38</v>
      </c>
    </row>
    <row r="313" spans="1:16" x14ac:dyDescent="0.25">
      <c r="A313" s="60">
        <v>41124</v>
      </c>
      <c r="B313" s="2">
        <v>0.7365046296296297</v>
      </c>
      <c r="C313" s="33">
        <v>41124.736504629633</v>
      </c>
      <c r="D313" s="33">
        <v>41124.708333333336</v>
      </c>
      <c r="E313" s="37">
        <v>17</v>
      </c>
      <c r="F313" s="33">
        <v>41124.75</v>
      </c>
      <c r="G313" s="66" t="s">
        <v>16</v>
      </c>
      <c r="H313" s="66">
        <v>1</v>
      </c>
      <c r="I313" s="66">
        <v>2.0099999999999998</v>
      </c>
      <c r="J313" s="66">
        <v>82</v>
      </c>
      <c r="K313" s="66">
        <v>1</v>
      </c>
      <c r="L313" s="66">
        <v>2</v>
      </c>
      <c r="M313" s="66">
        <v>9.59</v>
      </c>
      <c r="N313" s="66">
        <v>10.42</v>
      </c>
      <c r="O313" s="66">
        <v>2</v>
      </c>
      <c r="P313" s="66" t="s">
        <v>38</v>
      </c>
    </row>
    <row r="314" spans="1:16" x14ac:dyDescent="0.25">
      <c r="A314" s="60">
        <v>41124</v>
      </c>
      <c r="B314" s="2">
        <v>0.75255787037037036</v>
      </c>
      <c r="C314" s="33">
        <v>41124.752557870372</v>
      </c>
      <c r="D314" s="33">
        <v>41124.75</v>
      </c>
      <c r="E314" s="37">
        <v>18</v>
      </c>
      <c r="F314" s="33">
        <v>41124.75</v>
      </c>
      <c r="G314" s="66" t="s">
        <v>16</v>
      </c>
      <c r="H314" s="66">
        <v>1</v>
      </c>
      <c r="I314" s="66">
        <v>4.2300000000000004</v>
      </c>
      <c r="J314" s="66">
        <v>60.9</v>
      </c>
      <c r="K314" s="66">
        <v>1</v>
      </c>
      <c r="L314" s="66">
        <v>2</v>
      </c>
      <c r="M314" s="66">
        <v>9.59</v>
      </c>
      <c r="N314" s="66">
        <v>10.42</v>
      </c>
      <c r="O314" s="66">
        <v>2</v>
      </c>
      <c r="P314" s="66" t="s">
        <v>38</v>
      </c>
    </row>
    <row r="315" spans="1:16" x14ac:dyDescent="0.25">
      <c r="A315" s="60">
        <v>41124</v>
      </c>
      <c r="B315" s="2">
        <v>0.75623842592592594</v>
      </c>
      <c r="C315" s="33">
        <v>41124.756238425929</v>
      </c>
      <c r="D315" s="33">
        <v>41124.75</v>
      </c>
      <c r="E315" s="37">
        <v>18</v>
      </c>
      <c r="F315" s="33">
        <v>41124.75</v>
      </c>
      <c r="G315" s="66" t="s">
        <v>16</v>
      </c>
      <c r="H315" s="66">
        <v>1</v>
      </c>
      <c r="I315" s="66">
        <v>3.81</v>
      </c>
      <c r="J315" s="66">
        <v>74.099999999999994</v>
      </c>
      <c r="K315" s="66">
        <v>1</v>
      </c>
      <c r="L315" s="66">
        <v>2</v>
      </c>
      <c r="M315" s="66">
        <v>9.59</v>
      </c>
      <c r="N315" s="66">
        <v>10.42</v>
      </c>
      <c r="O315" s="66">
        <v>2</v>
      </c>
      <c r="P315" s="66" t="s">
        <v>38</v>
      </c>
    </row>
    <row r="316" spans="1:16" x14ac:dyDescent="0.25">
      <c r="A316" s="60">
        <v>41124</v>
      </c>
      <c r="B316" s="2">
        <v>0.75687499999999996</v>
      </c>
      <c r="C316" s="33">
        <v>41124.756874999999</v>
      </c>
      <c r="D316" s="33">
        <v>41124.75</v>
      </c>
      <c r="E316" s="37">
        <v>18</v>
      </c>
      <c r="F316" s="33">
        <v>41124.75</v>
      </c>
      <c r="G316" s="66" t="s">
        <v>16</v>
      </c>
      <c r="H316" s="66">
        <v>1</v>
      </c>
      <c r="I316" s="66">
        <v>3.52</v>
      </c>
      <c r="J316" s="66">
        <v>80.099999999999994</v>
      </c>
      <c r="K316" s="66">
        <v>1</v>
      </c>
      <c r="L316" s="66">
        <v>2</v>
      </c>
      <c r="M316" s="66">
        <v>9.59</v>
      </c>
      <c r="N316" s="66">
        <v>10.42</v>
      </c>
      <c r="O316" s="66">
        <v>2</v>
      </c>
      <c r="P316" s="66" t="s">
        <v>38</v>
      </c>
    </row>
    <row r="317" spans="1:16" x14ac:dyDescent="0.25">
      <c r="A317" s="60">
        <v>41124</v>
      </c>
      <c r="B317" s="2">
        <v>0.75873842592592589</v>
      </c>
      <c r="C317" s="33">
        <v>41124.758738425924</v>
      </c>
      <c r="D317" s="33">
        <v>41124.75</v>
      </c>
      <c r="E317" s="37">
        <v>18</v>
      </c>
      <c r="F317" s="33">
        <v>41124.75</v>
      </c>
      <c r="G317" s="66" t="s">
        <v>16</v>
      </c>
      <c r="H317" s="66">
        <v>1</v>
      </c>
      <c r="I317" s="66">
        <v>4.08</v>
      </c>
      <c r="J317" s="66">
        <v>79</v>
      </c>
      <c r="K317" s="66">
        <v>1</v>
      </c>
      <c r="L317" s="66">
        <v>2</v>
      </c>
      <c r="M317" s="66">
        <v>9.59</v>
      </c>
      <c r="N317" s="66">
        <v>10.42</v>
      </c>
      <c r="O317" s="66">
        <v>2</v>
      </c>
      <c r="P317" s="66" t="s">
        <v>38</v>
      </c>
    </row>
    <row r="318" spans="1:16" x14ac:dyDescent="0.25">
      <c r="A318" s="60">
        <v>41124</v>
      </c>
      <c r="B318" s="2">
        <v>0.76030092592592602</v>
      </c>
      <c r="C318" s="33">
        <v>41124.760300925926</v>
      </c>
      <c r="D318" s="33">
        <v>41124.75</v>
      </c>
      <c r="E318" s="37">
        <v>18</v>
      </c>
      <c r="F318" s="33">
        <v>41124.75</v>
      </c>
      <c r="G318" s="66" t="s">
        <v>16</v>
      </c>
      <c r="H318" s="66">
        <v>1</v>
      </c>
      <c r="I318" s="66">
        <v>8.7200000000000006</v>
      </c>
      <c r="J318" s="66">
        <v>72.3</v>
      </c>
      <c r="K318" s="66">
        <v>1</v>
      </c>
      <c r="L318" s="66">
        <v>2</v>
      </c>
      <c r="M318" s="66">
        <v>9.59</v>
      </c>
      <c r="N318" s="66">
        <v>10.42</v>
      </c>
      <c r="O318" s="66">
        <v>2</v>
      </c>
      <c r="P318" s="66" t="s">
        <v>38</v>
      </c>
    </row>
    <row r="319" spans="1:16" x14ac:dyDescent="0.25">
      <c r="A319" s="60">
        <v>41124</v>
      </c>
      <c r="B319" s="2">
        <v>0.7736574074074074</v>
      </c>
      <c r="C319" s="33">
        <v>41124.773657407408</v>
      </c>
      <c r="D319" s="33">
        <v>41124.75</v>
      </c>
      <c r="E319" s="37">
        <v>18</v>
      </c>
      <c r="F319" s="33">
        <v>41124.75</v>
      </c>
      <c r="G319" s="66" t="s">
        <v>16</v>
      </c>
      <c r="H319" s="66">
        <v>1</v>
      </c>
      <c r="I319" s="66">
        <v>2.75</v>
      </c>
      <c r="J319" s="66">
        <v>63.6</v>
      </c>
      <c r="K319" s="66">
        <v>1</v>
      </c>
      <c r="L319" s="66">
        <v>2</v>
      </c>
      <c r="M319" s="66">
        <v>9.59</v>
      </c>
      <c r="N319" s="66">
        <v>10.42</v>
      </c>
      <c r="O319" s="66">
        <v>2</v>
      </c>
      <c r="P319" s="66" t="s">
        <v>38</v>
      </c>
    </row>
    <row r="320" spans="1:16" x14ac:dyDescent="0.25">
      <c r="A320" s="60">
        <v>41124</v>
      </c>
      <c r="B320" s="2">
        <v>0.77516203703703701</v>
      </c>
      <c r="C320" s="33">
        <v>41124.77516203704</v>
      </c>
      <c r="D320" s="33">
        <v>41124.75</v>
      </c>
      <c r="E320" s="37">
        <v>18</v>
      </c>
      <c r="F320" s="33">
        <v>41124.75</v>
      </c>
      <c r="G320" s="66" t="s">
        <v>16</v>
      </c>
      <c r="H320" s="66">
        <v>1</v>
      </c>
      <c r="I320" s="66">
        <v>2.69</v>
      </c>
      <c r="J320" s="66">
        <v>66.7</v>
      </c>
      <c r="K320" s="66">
        <v>1</v>
      </c>
      <c r="L320" s="66">
        <v>2</v>
      </c>
      <c r="M320" s="66">
        <v>9.59</v>
      </c>
      <c r="N320" s="66">
        <v>10.42</v>
      </c>
      <c r="O320" s="66">
        <v>2</v>
      </c>
      <c r="P320" s="66" t="s">
        <v>38</v>
      </c>
    </row>
    <row r="321" spans="1:16" x14ac:dyDescent="0.25">
      <c r="A321" s="60">
        <v>41124</v>
      </c>
      <c r="B321" s="2">
        <v>0.77569444444444446</v>
      </c>
      <c r="C321" s="33">
        <v>41124.775694444441</v>
      </c>
      <c r="D321" s="33">
        <v>41124.75</v>
      </c>
      <c r="E321" s="37">
        <v>18</v>
      </c>
      <c r="F321" s="33">
        <v>41124.75</v>
      </c>
      <c r="G321" s="66" t="s">
        <v>16</v>
      </c>
      <c r="H321" s="66">
        <v>1</v>
      </c>
      <c r="I321" s="66">
        <v>6.09</v>
      </c>
      <c r="J321" s="66">
        <v>74.400000000000006</v>
      </c>
      <c r="K321" s="66">
        <v>1</v>
      </c>
      <c r="L321" s="66">
        <v>2</v>
      </c>
      <c r="M321" s="66">
        <v>9.59</v>
      </c>
      <c r="N321" s="66">
        <v>10.42</v>
      </c>
      <c r="O321" s="66">
        <v>2</v>
      </c>
      <c r="P321" s="66" t="s">
        <v>38</v>
      </c>
    </row>
    <row r="322" spans="1:16" x14ac:dyDescent="0.25">
      <c r="A322" s="60">
        <v>41124</v>
      </c>
      <c r="B322" s="2">
        <v>0.79310185185185178</v>
      </c>
      <c r="C322" s="33">
        <v>41124.79310185185</v>
      </c>
      <c r="D322" s="33">
        <v>41124.791666666664</v>
      </c>
      <c r="E322" s="37">
        <v>19</v>
      </c>
      <c r="F322" s="33">
        <v>41124.75</v>
      </c>
      <c r="G322" s="66" t="s">
        <v>16</v>
      </c>
      <c r="H322" s="66">
        <v>1</v>
      </c>
      <c r="I322" s="66">
        <v>1.76</v>
      </c>
      <c r="J322" s="66">
        <v>77.2</v>
      </c>
      <c r="K322" s="66">
        <v>1</v>
      </c>
      <c r="L322" s="66">
        <v>2</v>
      </c>
      <c r="M322" s="66">
        <v>9.59</v>
      </c>
      <c r="N322" s="66">
        <v>10.42</v>
      </c>
      <c r="O322" s="66">
        <v>2</v>
      </c>
      <c r="P322" s="66" t="s">
        <v>38</v>
      </c>
    </row>
    <row r="323" spans="1:16" x14ac:dyDescent="0.25">
      <c r="A323" s="60">
        <v>41124</v>
      </c>
      <c r="B323" s="2">
        <v>0.79325231481481484</v>
      </c>
      <c r="C323" s="33">
        <v>41124.793252314812</v>
      </c>
      <c r="D323" s="33">
        <v>41124.791666666664</v>
      </c>
      <c r="E323" s="37">
        <v>19</v>
      </c>
      <c r="F323" s="33">
        <v>41124.75</v>
      </c>
      <c r="G323" s="66" t="s">
        <v>16</v>
      </c>
      <c r="H323" s="66">
        <v>1</v>
      </c>
      <c r="I323" s="66">
        <v>2.48</v>
      </c>
      <c r="J323" s="66">
        <v>84.5</v>
      </c>
      <c r="K323" s="66">
        <v>1</v>
      </c>
      <c r="L323" s="66">
        <v>2</v>
      </c>
      <c r="M323" s="66">
        <v>9.59</v>
      </c>
      <c r="N323" s="66">
        <v>10.42</v>
      </c>
      <c r="O323" s="66">
        <v>2</v>
      </c>
      <c r="P323" s="66" t="s">
        <v>38</v>
      </c>
    </row>
    <row r="324" spans="1:16" x14ac:dyDescent="0.25">
      <c r="A324" s="60">
        <v>41124</v>
      </c>
      <c r="B324" s="2">
        <v>0.7936805555555555</v>
      </c>
      <c r="C324" s="33">
        <v>41124.793680555558</v>
      </c>
      <c r="D324" s="33">
        <v>41124.791666666664</v>
      </c>
      <c r="E324" s="37">
        <v>19</v>
      </c>
      <c r="F324" s="33">
        <v>41124.75</v>
      </c>
      <c r="G324" s="66" t="s">
        <v>16</v>
      </c>
      <c r="H324" s="66">
        <v>1</v>
      </c>
      <c r="I324" s="66">
        <v>3.5</v>
      </c>
      <c r="J324" s="66">
        <v>87.9</v>
      </c>
      <c r="K324" s="66">
        <v>1</v>
      </c>
      <c r="L324" s="66">
        <v>2</v>
      </c>
      <c r="M324" s="66">
        <v>9.59</v>
      </c>
      <c r="N324" s="66">
        <v>10.42</v>
      </c>
      <c r="O324" s="66">
        <v>2</v>
      </c>
      <c r="P324" s="66" t="s">
        <v>38</v>
      </c>
    </row>
    <row r="325" spans="1:16" x14ac:dyDescent="0.25">
      <c r="A325" s="60">
        <v>41124</v>
      </c>
      <c r="B325" s="2">
        <v>0.79813657407407401</v>
      </c>
      <c r="C325" s="33">
        <v>41124.798136574071</v>
      </c>
      <c r="D325" s="33">
        <v>41124.791666666664</v>
      </c>
      <c r="E325" s="37">
        <v>19</v>
      </c>
      <c r="F325" s="33">
        <v>41124.75</v>
      </c>
      <c r="G325" s="66" t="s">
        <v>16</v>
      </c>
      <c r="H325" s="66">
        <v>1</v>
      </c>
      <c r="I325" s="66">
        <v>5.62</v>
      </c>
      <c r="J325" s="66">
        <v>80.3</v>
      </c>
      <c r="K325" s="66">
        <v>1</v>
      </c>
      <c r="L325" s="66">
        <v>2</v>
      </c>
      <c r="M325" s="66">
        <v>9.59</v>
      </c>
      <c r="N325" s="66">
        <v>10.42</v>
      </c>
      <c r="O325" s="66">
        <v>2</v>
      </c>
      <c r="P325" s="66" t="s">
        <v>38</v>
      </c>
    </row>
    <row r="326" spans="1:16" x14ac:dyDescent="0.25">
      <c r="A326" s="60">
        <v>41124</v>
      </c>
      <c r="B326" s="2">
        <v>0.79880787037037038</v>
      </c>
      <c r="C326" s="33">
        <v>41124.798807870371</v>
      </c>
      <c r="D326" s="33">
        <v>41124.791666666664</v>
      </c>
      <c r="E326" s="37">
        <v>19</v>
      </c>
      <c r="F326" s="33">
        <v>41124.75</v>
      </c>
      <c r="G326" s="66" t="s">
        <v>16</v>
      </c>
      <c r="H326" s="66">
        <v>1</v>
      </c>
      <c r="I326" s="66">
        <v>2.94</v>
      </c>
      <c r="J326" s="66">
        <v>68.7</v>
      </c>
      <c r="K326" s="66">
        <v>1</v>
      </c>
      <c r="L326" s="66">
        <v>2</v>
      </c>
      <c r="M326" s="66">
        <v>9.59</v>
      </c>
      <c r="N326" s="66">
        <v>10.42</v>
      </c>
      <c r="O326" s="66">
        <v>2</v>
      </c>
      <c r="P326" s="66" t="s">
        <v>38</v>
      </c>
    </row>
    <row r="327" spans="1:16" x14ac:dyDescent="0.25">
      <c r="A327" s="60">
        <v>41124</v>
      </c>
      <c r="B327" s="2">
        <v>0.79974537037037041</v>
      </c>
      <c r="C327" s="33">
        <v>41124.799745370372</v>
      </c>
      <c r="D327" s="33">
        <v>41124.791666666664</v>
      </c>
      <c r="E327" s="37">
        <v>19</v>
      </c>
      <c r="F327" s="33">
        <v>41124.75</v>
      </c>
      <c r="G327" s="66" t="s">
        <v>16</v>
      </c>
      <c r="H327" s="66">
        <v>1</v>
      </c>
      <c r="I327" s="66">
        <v>3.12</v>
      </c>
      <c r="J327" s="66">
        <v>93.4</v>
      </c>
      <c r="K327" s="66">
        <v>1</v>
      </c>
      <c r="L327" s="66">
        <v>2</v>
      </c>
      <c r="M327" s="66">
        <v>9.59</v>
      </c>
      <c r="N327" s="66">
        <v>10.42</v>
      </c>
      <c r="O327" s="66">
        <v>2</v>
      </c>
      <c r="P327" s="66" t="s">
        <v>38</v>
      </c>
    </row>
    <row r="328" spans="1:16" x14ac:dyDescent="0.25">
      <c r="A328" s="60">
        <v>41124</v>
      </c>
      <c r="B328" s="2">
        <v>0.80128472222222225</v>
      </c>
      <c r="C328" s="33">
        <v>41124.80128472222</v>
      </c>
      <c r="D328" s="33">
        <v>41124.791666666664</v>
      </c>
      <c r="E328" s="37">
        <v>19</v>
      </c>
      <c r="F328" s="33">
        <v>41124.75</v>
      </c>
      <c r="G328" s="66" t="s">
        <v>16</v>
      </c>
      <c r="H328" s="66">
        <v>1</v>
      </c>
      <c r="I328" s="66">
        <v>2.7</v>
      </c>
      <c r="J328" s="66">
        <v>89.3</v>
      </c>
      <c r="K328" s="66">
        <v>1</v>
      </c>
      <c r="L328" s="66">
        <v>2</v>
      </c>
      <c r="M328" s="66">
        <v>9.59</v>
      </c>
      <c r="N328" s="66">
        <v>10.42</v>
      </c>
      <c r="O328" s="66">
        <v>2</v>
      </c>
      <c r="P328" s="66" t="s">
        <v>38</v>
      </c>
    </row>
    <row r="329" spans="1:16" x14ac:dyDescent="0.25">
      <c r="A329" s="60">
        <v>41124</v>
      </c>
      <c r="B329" s="2">
        <v>0.80192129629629638</v>
      </c>
      <c r="C329" s="33">
        <v>41124.801921296297</v>
      </c>
      <c r="D329" s="33">
        <v>41124.791666666664</v>
      </c>
      <c r="E329" s="37">
        <v>19</v>
      </c>
      <c r="F329" s="33">
        <v>41124.75</v>
      </c>
      <c r="G329" s="66" t="s">
        <v>16</v>
      </c>
      <c r="H329" s="66">
        <v>1</v>
      </c>
      <c r="I329" s="66">
        <v>3.41</v>
      </c>
      <c r="J329" s="66">
        <v>78.7</v>
      </c>
      <c r="K329" s="66">
        <v>1</v>
      </c>
      <c r="L329" s="66">
        <v>2</v>
      </c>
      <c r="M329" s="66">
        <v>9.59</v>
      </c>
      <c r="N329" s="66">
        <v>10.42</v>
      </c>
      <c r="O329" s="66">
        <v>2</v>
      </c>
      <c r="P329" s="66" t="s">
        <v>38</v>
      </c>
    </row>
    <row r="330" spans="1:16" x14ac:dyDescent="0.25">
      <c r="A330" s="60">
        <v>41124</v>
      </c>
      <c r="B330" s="2">
        <v>0.81337962962962962</v>
      </c>
      <c r="C330" s="33">
        <v>41124.813379629632</v>
      </c>
      <c r="D330" s="33">
        <v>41124.791666666664</v>
      </c>
      <c r="E330" s="37">
        <v>19</v>
      </c>
      <c r="F330" s="33">
        <v>41124.875</v>
      </c>
      <c r="G330" s="66" t="s">
        <v>16</v>
      </c>
      <c r="H330" s="66">
        <v>1</v>
      </c>
      <c r="I330" s="66">
        <v>5.59</v>
      </c>
      <c r="J330" s="66">
        <v>54.9</v>
      </c>
      <c r="K330" s="66">
        <v>1</v>
      </c>
      <c r="L330" s="66">
        <v>2</v>
      </c>
      <c r="M330" s="66">
        <v>9.59</v>
      </c>
      <c r="N330" s="66">
        <v>10.42</v>
      </c>
      <c r="O330" s="66">
        <v>2</v>
      </c>
      <c r="P330" s="66" t="s">
        <v>38</v>
      </c>
    </row>
    <row r="331" spans="1:16" x14ac:dyDescent="0.25">
      <c r="A331" s="60">
        <v>41124</v>
      </c>
      <c r="B331" s="2">
        <v>0.81552083333333336</v>
      </c>
      <c r="C331" s="33">
        <v>41124.815520833334</v>
      </c>
      <c r="D331" s="33">
        <v>41124.791666666664</v>
      </c>
      <c r="E331" s="37">
        <v>19</v>
      </c>
      <c r="F331" s="33">
        <v>41124.875</v>
      </c>
      <c r="G331" s="66" t="s">
        <v>16</v>
      </c>
      <c r="H331" s="66">
        <v>1</v>
      </c>
      <c r="I331" s="66">
        <v>5.61</v>
      </c>
      <c r="J331" s="66">
        <v>86.5</v>
      </c>
      <c r="K331" s="66">
        <v>1</v>
      </c>
      <c r="L331" s="66">
        <v>2</v>
      </c>
      <c r="M331" s="66">
        <v>9.59</v>
      </c>
      <c r="N331" s="66">
        <v>10.42</v>
      </c>
      <c r="O331" s="66">
        <v>2</v>
      </c>
      <c r="P331" s="66" t="s">
        <v>38</v>
      </c>
    </row>
    <row r="332" spans="1:16" x14ac:dyDescent="0.25">
      <c r="A332" s="60">
        <v>41124</v>
      </c>
      <c r="B332" s="2">
        <v>0.81700231481481478</v>
      </c>
      <c r="C332" s="33">
        <v>41124.817002314812</v>
      </c>
      <c r="D332" s="33">
        <v>41124.791666666664</v>
      </c>
      <c r="E332" s="37">
        <v>19</v>
      </c>
      <c r="F332" s="33">
        <v>41124.875</v>
      </c>
      <c r="G332" s="66" t="s">
        <v>16</v>
      </c>
      <c r="H332" s="66">
        <v>1</v>
      </c>
      <c r="I332" s="66">
        <v>8.27</v>
      </c>
      <c r="J332" s="66">
        <v>62.9</v>
      </c>
      <c r="K332" s="66">
        <v>1</v>
      </c>
      <c r="L332" s="66">
        <v>2</v>
      </c>
      <c r="M332" s="66">
        <v>9.59</v>
      </c>
      <c r="N332" s="66">
        <v>10.42</v>
      </c>
      <c r="O332" s="66">
        <v>2</v>
      </c>
      <c r="P332" s="66" t="s">
        <v>38</v>
      </c>
    </row>
    <row r="333" spans="1:16" x14ac:dyDescent="0.25">
      <c r="A333" s="60">
        <v>41124</v>
      </c>
      <c r="B333" s="2">
        <v>0.81702546296296286</v>
      </c>
      <c r="C333" s="33">
        <v>41124.817025462966</v>
      </c>
      <c r="D333" s="33">
        <v>41124.791666666664</v>
      </c>
      <c r="E333" s="37">
        <v>19</v>
      </c>
      <c r="F333" s="33">
        <v>41124.875</v>
      </c>
      <c r="G333" s="66" t="s">
        <v>16</v>
      </c>
      <c r="H333" s="66">
        <v>1</v>
      </c>
      <c r="I333" s="66">
        <v>4.7699999999999996</v>
      </c>
      <c r="J333" s="66">
        <v>84.9</v>
      </c>
      <c r="K333" s="66">
        <v>1</v>
      </c>
      <c r="L333" s="66">
        <v>2</v>
      </c>
      <c r="M333" s="66">
        <v>9.59</v>
      </c>
      <c r="N333" s="66">
        <v>10.42</v>
      </c>
      <c r="O333" s="66">
        <v>2</v>
      </c>
      <c r="P333" s="66" t="s">
        <v>38</v>
      </c>
    </row>
    <row r="334" spans="1:16" x14ac:dyDescent="0.25">
      <c r="A334" s="60">
        <v>41124</v>
      </c>
      <c r="B334" s="2">
        <v>0.81849537037037035</v>
      </c>
      <c r="C334" s="33">
        <v>41124.818495370368</v>
      </c>
      <c r="D334" s="33">
        <v>41124.791666666664</v>
      </c>
      <c r="E334" s="37">
        <v>19</v>
      </c>
      <c r="F334" s="33">
        <v>41124.875</v>
      </c>
      <c r="G334" s="66" t="s">
        <v>16</v>
      </c>
      <c r="H334" s="66">
        <v>1</v>
      </c>
      <c r="I334" s="66">
        <v>4.05</v>
      </c>
      <c r="J334" s="66">
        <v>76.400000000000006</v>
      </c>
      <c r="K334" s="66">
        <v>1</v>
      </c>
      <c r="L334" s="66">
        <v>2</v>
      </c>
      <c r="M334" s="66">
        <v>9.59</v>
      </c>
      <c r="N334" s="66">
        <v>10.42</v>
      </c>
      <c r="O334" s="66">
        <v>2</v>
      </c>
      <c r="P334" s="66" t="s">
        <v>38</v>
      </c>
    </row>
    <row r="335" spans="1:16" x14ac:dyDescent="0.25">
      <c r="A335" s="60">
        <v>41124</v>
      </c>
      <c r="B335" s="2">
        <v>0.81929398148148147</v>
      </c>
      <c r="C335" s="33">
        <v>41124.819293981483</v>
      </c>
      <c r="D335" s="33">
        <v>41124.791666666664</v>
      </c>
      <c r="E335" s="37">
        <v>19</v>
      </c>
      <c r="F335" s="33">
        <v>41124.875</v>
      </c>
      <c r="G335" s="66" t="s">
        <v>16</v>
      </c>
      <c r="H335" s="66">
        <v>1</v>
      </c>
      <c r="I335" s="66">
        <v>2.59</v>
      </c>
      <c r="J335" s="66">
        <v>64.5</v>
      </c>
      <c r="K335" s="66">
        <v>1</v>
      </c>
      <c r="L335" s="66">
        <v>2</v>
      </c>
      <c r="M335" s="66">
        <v>9.59</v>
      </c>
      <c r="N335" s="66">
        <v>10.42</v>
      </c>
      <c r="O335" s="66">
        <v>2</v>
      </c>
      <c r="P335" s="66" t="s">
        <v>38</v>
      </c>
    </row>
    <row r="336" spans="1:16" x14ac:dyDescent="0.25">
      <c r="A336" s="60">
        <v>41124</v>
      </c>
      <c r="B336" s="2">
        <v>0.82046296296296306</v>
      </c>
      <c r="C336" s="33">
        <v>41124.820462962962</v>
      </c>
      <c r="D336" s="33">
        <v>41124.791666666664</v>
      </c>
      <c r="E336" s="37">
        <v>19</v>
      </c>
      <c r="F336" s="33">
        <v>41124.875</v>
      </c>
      <c r="G336" s="66" t="s">
        <v>16</v>
      </c>
      <c r="H336" s="66">
        <v>1</v>
      </c>
      <c r="I336" s="66">
        <v>2.71</v>
      </c>
      <c r="J336" s="66">
        <v>68.400000000000006</v>
      </c>
      <c r="K336" s="66">
        <v>1</v>
      </c>
      <c r="L336" s="66">
        <v>2</v>
      </c>
      <c r="M336" s="66">
        <v>9.59</v>
      </c>
      <c r="N336" s="66">
        <v>10.42</v>
      </c>
      <c r="O336" s="66">
        <v>2</v>
      </c>
      <c r="P336" s="66" t="s">
        <v>38</v>
      </c>
    </row>
    <row r="337" spans="1:16" x14ac:dyDescent="0.25">
      <c r="A337" s="60">
        <v>41124</v>
      </c>
      <c r="B337" s="2">
        <v>0.82046296296296306</v>
      </c>
      <c r="C337" s="33">
        <v>41124.820462962962</v>
      </c>
      <c r="D337" s="33">
        <v>41124.791666666664</v>
      </c>
      <c r="E337" s="37">
        <v>19</v>
      </c>
      <c r="F337" s="33">
        <v>41124.875</v>
      </c>
      <c r="G337" s="66" t="s">
        <v>16</v>
      </c>
      <c r="H337" s="66">
        <v>1</v>
      </c>
      <c r="I337" s="66">
        <v>5.26</v>
      </c>
      <c r="J337" s="66">
        <v>65.7</v>
      </c>
      <c r="K337" s="66">
        <v>1</v>
      </c>
      <c r="L337" s="66">
        <v>2</v>
      </c>
      <c r="M337" s="66">
        <v>9.59</v>
      </c>
      <c r="N337" s="66">
        <v>10.42</v>
      </c>
      <c r="O337" s="66">
        <v>2</v>
      </c>
      <c r="P337" s="66" t="s">
        <v>38</v>
      </c>
    </row>
    <row r="338" spans="1:16" x14ac:dyDescent="0.25">
      <c r="A338" s="60">
        <v>41124</v>
      </c>
      <c r="B338" s="2">
        <v>0.82101851851851848</v>
      </c>
      <c r="C338" s="33">
        <v>41124.821018518516</v>
      </c>
      <c r="D338" s="33">
        <v>41124.791666666664</v>
      </c>
      <c r="E338" s="37">
        <v>19</v>
      </c>
      <c r="F338" s="33">
        <v>41124.875</v>
      </c>
      <c r="G338" s="66" t="s">
        <v>16</v>
      </c>
      <c r="H338" s="66">
        <v>1</v>
      </c>
      <c r="I338" s="66">
        <v>10.039999999999999</v>
      </c>
      <c r="J338" s="66">
        <v>77.900000000000006</v>
      </c>
      <c r="K338" s="66">
        <v>1</v>
      </c>
      <c r="L338" s="66">
        <v>2</v>
      </c>
      <c r="M338" s="66">
        <v>9.59</v>
      </c>
      <c r="N338" s="66">
        <v>10.42</v>
      </c>
      <c r="O338" s="66">
        <v>1</v>
      </c>
      <c r="P338" s="66" t="s">
        <v>38</v>
      </c>
    </row>
    <row r="339" spans="1:16" x14ac:dyDescent="0.25">
      <c r="A339" s="60">
        <v>41124</v>
      </c>
      <c r="B339" s="2">
        <v>0.82290509259259259</v>
      </c>
      <c r="C339" s="33">
        <v>41124.822905092595</v>
      </c>
      <c r="D339" s="33">
        <v>41124.791666666664</v>
      </c>
      <c r="E339" s="37">
        <v>19</v>
      </c>
      <c r="F339" s="33">
        <v>41124.875</v>
      </c>
      <c r="G339" s="66" t="s">
        <v>16</v>
      </c>
      <c r="H339" s="66">
        <v>1</v>
      </c>
      <c r="I339" s="66">
        <v>3.94</v>
      </c>
      <c r="J339" s="66">
        <v>96.3</v>
      </c>
      <c r="K339" s="66">
        <v>1</v>
      </c>
      <c r="L339" s="66">
        <v>2</v>
      </c>
      <c r="M339" s="66">
        <v>9.59</v>
      </c>
      <c r="N339" s="66">
        <v>10.42</v>
      </c>
      <c r="O339" s="66">
        <v>2</v>
      </c>
      <c r="P339" s="66" t="s">
        <v>38</v>
      </c>
    </row>
    <row r="340" spans="1:16" x14ac:dyDescent="0.25">
      <c r="A340" s="60">
        <v>41124</v>
      </c>
      <c r="B340" s="2">
        <v>0.83379629629629637</v>
      </c>
      <c r="C340" s="33">
        <v>41124.833796296298</v>
      </c>
      <c r="D340" s="33">
        <v>41124.833333333336</v>
      </c>
      <c r="E340" s="37">
        <v>20</v>
      </c>
      <c r="F340" s="33">
        <v>41124.875</v>
      </c>
      <c r="G340" s="66" t="s">
        <v>16</v>
      </c>
      <c r="H340" s="66">
        <v>1</v>
      </c>
      <c r="I340" s="66">
        <v>5.79</v>
      </c>
      <c r="J340" s="66">
        <v>71.7</v>
      </c>
      <c r="K340" s="66">
        <v>1</v>
      </c>
      <c r="L340" s="66">
        <v>2</v>
      </c>
      <c r="M340" s="66">
        <v>9.59</v>
      </c>
      <c r="N340" s="66">
        <v>10.42</v>
      </c>
      <c r="O340" s="66">
        <v>2</v>
      </c>
      <c r="P340" s="66" t="s">
        <v>38</v>
      </c>
    </row>
    <row r="341" spans="1:16" x14ac:dyDescent="0.25">
      <c r="A341" s="60">
        <v>41124</v>
      </c>
      <c r="B341" s="2">
        <v>0.83756944444444448</v>
      </c>
      <c r="C341" s="33">
        <v>41124.837569444448</v>
      </c>
      <c r="D341" s="33">
        <v>41124.833333333336</v>
      </c>
      <c r="E341" s="37">
        <v>20</v>
      </c>
      <c r="F341" s="33">
        <v>41124.875</v>
      </c>
      <c r="G341" s="66" t="s">
        <v>16</v>
      </c>
      <c r="H341" s="66">
        <v>1</v>
      </c>
      <c r="I341" s="66">
        <v>3.28</v>
      </c>
      <c r="J341" s="66">
        <v>94.6</v>
      </c>
      <c r="K341" s="66">
        <v>1</v>
      </c>
      <c r="L341" s="66">
        <v>2</v>
      </c>
      <c r="M341" s="66">
        <v>9.59</v>
      </c>
      <c r="N341" s="66">
        <v>10.42</v>
      </c>
      <c r="O341" s="66">
        <v>2</v>
      </c>
      <c r="P341" s="66" t="s">
        <v>38</v>
      </c>
    </row>
    <row r="342" spans="1:16" x14ac:dyDescent="0.25">
      <c r="A342" s="60">
        <v>41124</v>
      </c>
      <c r="B342" s="2">
        <v>0.83862268518518512</v>
      </c>
      <c r="C342" s="33">
        <v>41124.838622685187</v>
      </c>
      <c r="D342" s="33">
        <v>41124.833333333336</v>
      </c>
      <c r="E342" s="37">
        <v>20</v>
      </c>
      <c r="F342" s="33">
        <v>41124.875</v>
      </c>
      <c r="G342" s="66" t="s">
        <v>16</v>
      </c>
      <c r="H342" s="66">
        <v>1</v>
      </c>
      <c r="I342" s="66">
        <v>2.56</v>
      </c>
      <c r="J342" s="66">
        <v>73.3</v>
      </c>
      <c r="K342" s="66">
        <v>1</v>
      </c>
      <c r="L342" s="66">
        <v>2</v>
      </c>
      <c r="M342" s="66">
        <v>9.59</v>
      </c>
      <c r="N342" s="66">
        <v>10.42</v>
      </c>
      <c r="O342" s="66">
        <v>2</v>
      </c>
      <c r="P342" s="66" t="s">
        <v>38</v>
      </c>
    </row>
    <row r="343" spans="1:16" x14ac:dyDescent="0.25">
      <c r="A343" s="60">
        <v>41124</v>
      </c>
      <c r="B343" s="2">
        <v>0.8555787037037037</v>
      </c>
      <c r="C343" s="33">
        <v>41124.855578703704</v>
      </c>
      <c r="D343" s="33">
        <v>41124.833333333336</v>
      </c>
      <c r="E343" s="37">
        <v>20</v>
      </c>
      <c r="F343" s="33">
        <v>41124.875</v>
      </c>
      <c r="G343" s="66" t="s">
        <v>16</v>
      </c>
      <c r="H343" s="66">
        <v>1</v>
      </c>
      <c r="I343" s="66">
        <v>3.81</v>
      </c>
      <c r="J343" s="66">
        <v>84.4</v>
      </c>
      <c r="K343" s="66">
        <v>1</v>
      </c>
      <c r="L343" s="66">
        <v>2</v>
      </c>
      <c r="M343" s="66">
        <v>9.59</v>
      </c>
      <c r="N343" s="66">
        <v>10.42</v>
      </c>
      <c r="O343" s="66">
        <v>2</v>
      </c>
      <c r="P343" s="66" t="s">
        <v>38</v>
      </c>
    </row>
    <row r="344" spans="1:16" x14ac:dyDescent="0.25">
      <c r="A344" s="60">
        <v>41124</v>
      </c>
      <c r="B344" s="2">
        <v>0.85721064814814818</v>
      </c>
      <c r="C344" s="33">
        <v>41124.857210648152</v>
      </c>
      <c r="D344" s="33">
        <v>41124.833333333336</v>
      </c>
      <c r="E344" s="37">
        <v>20</v>
      </c>
      <c r="F344" s="33">
        <v>41124.875</v>
      </c>
      <c r="G344" s="66" t="s">
        <v>16</v>
      </c>
      <c r="H344" s="66">
        <v>1</v>
      </c>
      <c r="I344" s="66">
        <v>4.49</v>
      </c>
      <c r="J344" s="66">
        <v>63.6</v>
      </c>
      <c r="K344" s="66">
        <v>1</v>
      </c>
      <c r="L344" s="66">
        <v>2</v>
      </c>
      <c r="M344" s="66">
        <v>9.59</v>
      </c>
      <c r="N344" s="66">
        <v>10.42</v>
      </c>
      <c r="O344" s="66">
        <v>2</v>
      </c>
      <c r="P344" s="66" t="s">
        <v>38</v>
      </c>
    </row>
    <row r="345" spans="1:16" x14ac:dyDescent="0.25">
      <c r="A345" s="60">
        <v>41124</v>
      </c>
      <c r="B345" s="2">
        <v>0.85884259259259255</v>
      </c>
      <c r="C345" s="33">
        <v>41124.858842592592</v>
      </c>
      <c r="D345" s="33">
        <v>41124.833333333336</v>
      </c>
      <c r="E345" s="37">
        <v>20</v>
      </c>
      <c r="F345" s="33">
        <v>41124.875</v>
      </c>
      <c r="G345" s="66" t="s">
        <v>16</v>
      </c>
      <c r="H345" s="66">
        <v>1</v>
      </c>
      <c r="I345" s="66">
        <v>5.41</v>
      </c>
      <c r="J345" s="66">
        <v>74.900000000000006</v>
      </c>
      <c r="K345" s="66">
        <v>1</v>
      </c>
      <c r="L345" s="66">
        <v>2</v>
      </c>
      <c r="M345" s="66">
        <v>9.59</v>
      </c>
      <c r="N345" s="66">
        <v>10.42</v>
      </c>
      <c r="O345" s="66">
        <v>2</v>
      </c>
      <c r="P345" s="66" t="s">
        <v>38</v>
      </c>
    </row>
    <row r="346" spans="1:16" x14ac:dyDescent="0.25">
      <c r="A346" s="60">
        <v>41124</v>
      </c>
      <c r="B346" s="2">
        <v>0.85894675925925934</v>
      </c>
      <c r="C346" s="33">
        <v>41124.858946759261</v>
      </c>
      <c r="D346" s="33">
        <v>41124.833333333336</v>
      </c>
      <c r="E346" s="37">
        <v>20</v>
      </c>
      <c r="F346" s="33">
        <v>41124.875</v>
      </c>
      <c r="G346" s="66" t="s">
        <v>16</v>
      </c>
      <c r="H346" s="66">
        <v>1</v>
      </c>
      <c r="I346" s="66">
        <v>3.84</v>
      </c>
      <c r="J346" s="66">
        <v>79.8</v>
      </c>
      <c r="K346" s="66">
        <v>1</v>
      </c>
      <c r="L346" s="66">
        <v>2</v>
      </c>
      <c r="M346" s="66">
        <v>9.59</v>
      </c>
      <c r="N346" s="66">
        <v>10.42</v>
      </c>
      <c r="O346" s="66">
        <v>2</v>
      </c>
      <c r="P346" s="66" t="s">
        <v>38</v>
      </c>
    </row>
    <row r="347" spans="1:16" x14ac:dyDescent="0.25">
      <c r="A347" s="60">
        <v>41124</v>
      </c>
      <c r="B347" s="2">
        <v>0.8604398148148148</v>
      </c>
      <c r="C347" s="33">
        <v>41124.860439814816</v>
      </c>
      <c r="D347" s="33">
        <v>41124.833333333336</v>
      </c>
      <c r="E347" s="37">
        <v>20</v>
      </c>
      <c r="F347" s="33">
        <v>41124.875</v>
      </c>
      <c r="G347" s="66" t="s">
        <v>16</v>
      </c>
      <c r="H347" s="66">
        <v>1</v>
      </c>
      <c r="I347" s="66">
        <v>4.2300000000000004</v>
      </c>
      <c r="J347" s="66">
        <v>60.3</v>
      </c>
      <c r="K347" s="66">
        <v>1</v>
      </c>
      <c r="L347" s="66">
        <v>2</v>
      </c>
      <c r="M347" s="66">
        <v>9.59</v>
      </c>
      <c r="N347" s="66">
        <v>10.42</v>
      </c>
      <c r="O347" s="66">
        <v>2</v>
      </c>
      <c r="P347" s="66" t="s">
        <v>38</v>
      </c>
    </row>
    <row r="348" spans="1:16" x14ac:dyDescent="0.25">
      <c r="A348" s="60">
        <v>41124</v>
      </c>
      <c r="B348" s="2">
        <v>0.86112268518518509</v>
      </c>
      <c r="C348" s="33">
        <v>41124.861122685186</v>
      </c>
      <c r="D348" s="33">
        <v>41124.833333333336</v>
      </c>
      <c r="E348" s="37">
        <v>20</v>
      </c>
      <c r="F348" s="33">
        <v>41124.875</v>
      </c>
      <c r="G348" s="66" t="s">
        <v>16</v>
      </c>
      <c r="H348" s="66">
        <v>1</v>
      </c>
      <c r="I348" s="66">
        <v>2.4300000000000002</v>
      </c>
      <c r="J348" s="66">
        <v>83.9</v>
      </c>
      <c r="K348" s="66">
        <v>1</v>
      </c>
      <c r="L348" s="66">
        <v>2</v>
      </c>
      <c r="M348" s="66">
        <v>9.59</v>
      </c>
      <c r="N348" s="66">
        <v>10.42</v>
      </c>
      <c r="O348" s="66">
        <v>2</v>
      </c>
      <c r="P348" s="66" t="s">
        <v>38</v>
      </c>
    </row>
    <row r="349" spans="1:16" x14ac:dyDescent="0.25">
      <c r="A349" s="60">
        <v>41124</v>
      </c>
      <c r="B349" s="2">
        <v>0.86401620370370369</v>
      </c>
      <c r="C349" s="33">
        <v>41124.864016203705</v>
      </c>
      <c r="D349" s="33">
        <v>41124.833333333336</v>
      </c>
      <c r="E349" s="37">
        <v>20</v>
      </c>
      <c r="F349" s="33">
        <v>41124.875</v>
      </c>
      <c r="G349" s="66" t="s">
        <v>16</v>
      </c>
      <c r="H349" s="66">
        <v>1</v>
      </c>
      <c r="I349" s="66">
        <v>1.81</v>
      </c>
      <c r="J349" s="66">
        <v>94.4</v>
      </c>
      <c r="K349" s="66">
        <v>1</v>
      </c>
      <c r="L349" s="66">
        <v>2</v>
      </c>
      <c r="M349" s="66">
        <v>9.59</v>
      </c>
      <c r="N349" s="66">
        <v>10.42</v>
      </c>
      <c r="O349" s="66">
        <v>2</v>
      </c>
      <c r="P349" s="66" t="s">
        <v>38</v>
      </c>
    </row>
    <row r="350" spans="1:16" x14ac:dyDescent="0.25">
      <c r="A350" s="60">
        <v>41124</v>
      </c>
      <c r="B350" s="2">
        <v>0.87503472222222223</v>
      </c>
      <c r="C350" s="33">
        <v>41124.875034722223</v>
      </c>
      <c r="D350" s="33">
        <v>41124.875</v>
      </c>
      <c r="E350" s="37">
        <v>21</v>
      </c>
      <c r="F350" s="33">
        <v>41124.875</v>
      </c>
      <c r="G350" s="66" t="s">
        <v>16</v>
      </c>
      <c r="H350" s="66">
        <v>1</v>
      </c>
      <c r="I350" s="66">
        <v>2.52</v>
      </c>
      <c r="J350" s="66">
        <v>68.400000000000006</v>
      </c>
      <c r="K350" s="66">
        <v>1</v>
      </c>
      <c r="L350" s="66">
        <v>2</v>
      </c>
      <c r="M350" s="66">
        <v>9.59</v>
      </c>
      <c r="N350" s="66">
        <v>10.42</v>
      </c>
      <c r="O350" s="66">
        <v>2</v>
      </c>
      <c r="P350" s="66" t="s">
        <v>38</v>
      </c>
    </row>
    <row r="351" spans="1:16" x14ac:dyDescent="0.25">
      <c r="A351" s="60">
        <v>41124</v>
      </c>
      <c r="B351" s="2">
        <v>0.87572916666666656</v>
      </c>
      <c r="C351" s="33">
        <v>41124.87572916667</v>
      </c>
      <c r="D351" s="33">
        <v>41124.875</v>
      </c>
      <c r="E351" s="37">
        <v>21</v>
      </c>
      <c r="F351" s="33">
        <v>41124.875</v>
      </c>
      <c r="G351" s="66" t="s">
        <v>16</v>
      </c>
      <c r="H351" s="66">
        <v>1</v>
      </c>
      <c r="I351" s="66">
        <v>5.75</v>
      </c>
      <c r="J351" s="66">
        <v>69.8</v>
      </c>
      <c r="K351" s="66">
        <v>1</v>
      </c>
      <c r="L351" s="66">
        <v>2</v>
      </c>
      <c r="M351" s="66">
        <v>9.59</v>
      </c>
      <c r="N351" s="66">
        <v>10.42</v>
      </c>
      <c r="O351" s="66">
        <v>2</v>
      </c>
      <c r="P351" s="66" t="s">
        <v>38</v>
      </c>
    </row>
    <row r="352" spans="1:16" x14ac:dyDescent="0.25">
      <c r="A352" s="60">
        <v>41124</v>
      </c>
      <c r="B352" s="2">
        <v>0.88195601851851846</v>
      </c>
      <c r="C352" s="33">
        <v>41124.881956018522</v>
      </c>
      <c r="D352" s="33">
        <v>41124.875</v>
      </c>
      <c r="E352" s="37">
        <v>21</v>
      </c>
      <c r="F352" s="33">
        <v>41124.875</v>
      </c>
      <c r="G352" s="66" t="s">
        <v>16</v>
      </c>
      <c r="H352" s="66">
        <v>1</v>
      </c>
      <c r="I352" s="66">
        <v>4.53</v>
      </c>
      <c r="J352" s="66">
        <v>78.2</v>
      </c>
      <c r="K352" s="66">
        <v>1</v>
      </c>
      <c r="L352" s="66">
        <v>2</v>
      </c>
      <c r="M352" s="66">
        <v>9.59</v>
      </c>
      <c r="N352" s="66">
        <v>10.42</v>
      </c>
      <c r="O352" s="66">
        <v>2</v>
      </c>
      <c r="P352" s="66" t="s">
        <v>38</v>
      </c>
    </row>
    <row r="353" spans="1:16" x14ac:dyDescent="0.25">
      <c r="A353" s="60">
        <v>41124</v>
      </c>
      <c r="B353" s="2">
        <v>0.90378472222222228</v>
      </c>
      <c r="C353" s="33">
        <v>41124.903784722221</v>
      </c>
      <c r="D353" s="33">
        <v>41124.875</v>
      </c>
      <c r="E353" s="37">
        <v>21</v>
      </c>
      <c r="F353" s="33">
        <v>41124.875</v>
      </c>
      <c r="G353" s="66" t="s">
        <v>16</v>
      </c>
      <c r="H353" s="66">
        <v>1</v>
      </c>
      <c r="I353" s="66">
        <v>1.98</v>
      </c>
      <c r="J353" s="66">
        <v>90.7</v>
      </c>
      <c r="K353" s="66">
        <v>1</v>
      </c>
      <c r="L353" s="66">
        <v>2</v>
      </c>
      <c r="M353" s="66">
        <v>9.59</v>
      </c>
      <c r="N353" s="66">
        <v>10.42</v>
      </c>
      <c r="O353" s="66">
        <v>2</v>
      </c>
      <c r="P353" s="66" t="s">
        <v>38</v>
      </c>
    </row>
    <row r="354" spans="1:16" x14ac:dyDescent="0.25">
      <c r="A354" s="60">
        <v>41124</v>
      </c>
      <c r="B354" s="2">
        <v>0.90520833333333339</v>
      </c>
      <c r="C354" s="33">
        <v>41124.90520833333</v>
      </c>
      <c r="D354" s="33">
        <v>41124.875</v>
      </c>
      <c r="E354" s="37">
        <v>21</v>
      </c>
      <c r="F354" s="33">
        <v>41124.875</v>
      </c>
      <c r="G354" s="66" t="s">
        <v>16</v>
      </c>
      <c r="H354" s="66">
        <v>1</v>
      </c>
      <c r="I354" s="66">
        <v>2.2400000000000002</v>
      </c>
      <c r="J354" s="66">
        <v>89</v>
      </c>
      <c r="K354" s="66">
        <v>1</v>
      </c>
      <c r="L354" s="66">
        <v>2</v>
      </c>
      <c r="M354" s="66">
        <v>9.59</v>
      </c>
      <c r="N354" s="66">
        <v>10.42</v>
      </c>
      <c r="O354" s="66">
        <v>2</v>
      </c>
      <c r="P354" s="66" t="s">
        <v>38</v>
      </c>
    </row>
    <row r="355" spans="1:16" x14ac:dyDescent="0.25">
      <c r="A355" s="60">
        <v>41124</v>
      </c>
      <c r="B355" s="2">
        <v>0.90614583333333332</v>
      </c>
      <c r="C355" s="33">
        <v>41124.906145833331</v>
      </c>
      <c r="D355" s="33">
        <v>41124.875</v>
      </c>
      <c r="E355" s="37">
        <v>21</v>
      </c>
      <c r="F355" s="33">
        <v>41124.875</v>
      </c>
      <c r="G355" s="66" t="s">
        <v>16</v>
      </c>
      <c r="H355" s="66">
        <v>1</v>
      </c>
      <c r="I355" s="66">
        <v>2.84</v>
      </c>
      <c r="J355" s="66">
        <v>87.4</v>
      </c>
      <c r="K355" s="66">
        <v>1</v>
      </c>
      <c r="L355" s="66">
        <v>2</v>
      </c>
      <c r="M355" s="66">
        <v>9.59</v>
      </c>
      <c r="N355" s="66">
        <v>10.42</v>
      </c>
      <c r="O355" s="66">
        <v>2</v>
      </c>
      <c r="P355" s="66" t="s">
        <v>38</v>
      </c>
    </row>
    <row r="356" spans="1:16" x14ac:dyDescent="0.25">
      <c r="A356" s="60">
        <v>41124</v>
      </c>
      <c r="B356" s="2">
        <v>0.91675925925925927</v>
      </c>
      <c r="C356" s="33">
        <v>41124.916759259257</v>
      </c>
      <c r="D356" s="33">
        <v>41124.916666666664</v>
      </c>
      <c r="E356" s="37">
        <v>22</v>
      </c>
      <c r="F356" s="33">
        <v>41124.875</v>
      </c>
      <c r="G356" s="66" t="s">
        <v>16</v>
      </c>
      <c r="H356" s="66">
        <v>1</v>
      </c>
      <c r="I356" s="66">
        <v>2.82</v>
      </c>
      <c r="J356" s="66">
        <v>104.8</v>
      </c>
      <c r="K356" s="66">
        <v>1</v>
      </c>
      <c r="L356" s="66">
        <v>2</v>
      </c>
      <c r="M356" s="66">
        <v>9.59</v>
      </c>
      <c r="N356" s="66">
        <v>10.42</v>
      </c>
      <c r="O356" s="66">
        <v>2</v>
      </c>
      <c r="P356" s="66" t="s">
        <v>38</v>
      </c>
    </row>
    <row r="357" spans="1:16" x14ac:dyDescent="0.25">
      <c r="A357" s="60">
        <v>41124</v>
      </c>
      <c r="B357" s="2">
        <v>0.92605324074074069</v>
      </c>
      <c r="C357" s="33">
        <v>41124.926053240742</v>
      </c>
      <c r="D357" s="33">
        <v>41124.916666666664</v>
      </c>
      <c r="E357" s="37">
        <v>22</v>
      </c>
      <c r="F357" s="33">
        <v>41124.875</v>
      </c>
      <c r="G357" s="66" t="s">
        <v>16</v>
      </c>
      <c r="H357" s="66">
        <v>1</v>
      </c>
      <c r="I357" s="66">
        <v>2.1</v>
      </c>
      <c r="J357" s="66">
        <v>68.8</v>
      </c>
      <c r="K357" s="66">
        <v>1</v>
      </c>
      <c r="L357" s="66">
        <v>2</v>
      </c>
      <c r="M357" s="66">
        <v>9.59</v>
      </c>
      <c r="N357" s="66">
        <v>10.42</v>
      </c>
      <c r="O357" s="66">
        <v>2</v>
      </c>
      <c r="P357" s="66" t="s">
        <v>38</v>
      </c>
    </row>
    <row r="358" spans="1:16" x14ac:dyDescent="0.25">
      <c r="A358" s="60">
        <v>41124</v>
      </c>
      <c r="B358" s="2">
        <v>0.94084490740740734</v>
      </c>
      <c r="C358" s="33">
        <v>41124.940844907411</v>
      </c>
      <c r="D358" s="33">
        <v>41124.916666666664</v>
      </c>
      <c r="E358" s="37">
        <v>22</v>
      </c>
      <c r="F358" s="33">
        <v>41125</v>
      </c>
      <c r="G358" s="66" t="s">
        <v>16</v>
      </c>
      <c r="H358" s="66">
        <v>1</v>
      </c>
      <c r="I358" s="66">
        <v>4.2</v>
      </c>
      <c r="J358" s="66">
        <v>69.099999999999994</v>
      </c>
      <c r="K358" s="66">
        <v>1</v>
      </c>
      <c r="L358" s="66">
        <v>2</v>
      </c>
      <c r="M358" s="66">
        <v>9.59</v>
      </c>
      <c r="N358" s="66">
        <v>10.42</v>
      </c>
      <c r="O358" s="66">
        <v>2</v>
      </c>
      <c r="P358" s="66" t="s">
        <v>38</v>
      </c>
    </row>
    <row r="359" spans="1:16" x14ac:dyDescent="0.25">
      <c r="A359" s="60">
        <v>41124</v>
      </c>
      <c r="B359" s="2">
        <v>0.94241898148148151</v>
      </c>
      <c r="C359" s="33">
        <v>41124.942418981482</v>
      </c>
      <c r="D359" s="33">
        <v>41124.916666666664</v>
      </c>
      <c r="E359" s="37">
        <v>22</v>
      </c>
      <c r="F359" s="33">
        <v>41125</v>
      </c>
      <c r="G359" s="66" t="s">
        <v>16</v>
      </c>
      <c r="H359" s="66">
        <v>1</v>
      </c>
      <c r="I359" s="66">
        <v>3.3</v>
      </c>
      <c r="J359" s="66">
        <v>97.9</v>
      </c>
      <c r="K359" s="66">
        <v>1</v>
      </c>
      <c r="L359" s="66">
        <v>2</v>
      </c>
      <c r="M359" s="66">
        <v>9.59</v>
      </c>
      <c r="N359" s="66">
        <v>10.42</v>
      </c>
      <c r="O359" s="66">
        <v>2</v>
      </c>
      <c r="P359" s="66" t="s">
        <v>38</v>
      </c>
    </row>
    <row r="360" spans="1:16" x14ac:dyDescent="0.25">
      <c r="A360" s="60">
        <v>41124</v>
      </c>
      <c r="B360" s="2">
        <v>0.94322916666666667</v>
      </c>
      <c r="C360" s="33">
        <v>41124.943229166667</v>
      </c>
      <c r="D360" s="33">
        <v>41124.916666666664</v>
      </c>
      <c r="E360" s="37">
        <v>22</v>
      </c>
      <c r="F360" s="33">
        <v>41125</v>
      </c>
      <c r="G360" s="66" t="s">
        <v>16</v>
      </c>
      <c r="H360" s="66">
        <v>1</v>
      </c>
      <c r="I360" s="66">
        <v>7.13</v>
      </c>
      <c r="J360" s="66">
        <v>74.2</v>
      </c>
      <c r="K360" s="66">
        <v>1</v>
      </c>
      <c r="L360" s="66">
        <v>2</v>
      </c>
      <c r="M360" s="66">
        <v>9.59</v>
      </c>
      <c r="N360" s="66">
        <v>10.42</v>
      </c>
      <c r="O360" s="66">
        <v>2</v>
      </c>
      <c r="P360" s="66" t="s">
        <v>38</v>
      </c>
    </row>
    <row r="361" spans="1:16" x14ac:dyDescent="0.25">
      <c r="A361" s="60">
        <v>41124</v>
      </c>
      <c r="B361" s="2">
        <v>0.94540509259259264</v>
      </c>
      <c r="C361" s="33">
        <v>41124.945405092592</v>
      </c>
      <c r="D361" s="33">
        <v>41124.916666666664</v>
      </c>
      <c r="E361" s="37">
        <v>22</v>
      </c>
      <c r="F361" s="33">
        <v>41125</v>
      </c>
      <c r="G361" s="66" t="s">
        <v>16</v>
      </c>
      <c r="H361" s="66">
        <v>1</v>
      </c>
      <c r="I361" s="66">
        <v>2.1800000000000002</v>
      </c>
      <c r="J361" s="66">
        <v>79.099999999999994</v>
      </c>
      <c r="K361" s="66">
        <v>1</v>
      </c>
      <c r="L361" s="66">
        <v>2</v>
      </c>
      <c r="M361" s="66">
        <v>9.59</v>
      </c>
      <c r="N361" s="66">
        <v>10.42</v>
      </c>
      <c r="O361" s="66">
        <v>2</v>
      </c>
      <c r="P361" s="66" t="s">
        <v>38</v>
      </c>
    </row>
    <row r="362" spans="1:16" x14ac:dyDescent="0.25">
      <c r="A362" s="60">
        <v>41124</v>
      </c>
      <c r="B362" s="2">
        <v>0.95943287037037039</v>
      </c>
      <c r="C362" s="33">
        <v>41124.959432870368</v>
      </c>
      <c r="D362" s="33">
        <v>41124.958333333336</v>
      </c>
      <c r="E362" s="37">
        <v>23</v>
      </c>
      <c r="F362" s="33">
        <v>41125</v>
      </c>
      <c r="G362" s="66" t="s">
        <v>16</v>
      </c>
      <c r="H362" s="66">
        <v>1</v>
      </c>
      <c r="I362" s="66">
        <v>3.61</v>
      </c>
      <c r="J362" s="66">
        <v>83.1</v>
      </c>
      <c r="K362" s="66">
        <v>1</v>
      </c>
      <c r="L362" s="66">
        <v>2</v>
      </c>
      <c r="M362" s="66">
        <v>9.59</v>
      </c>
      <c r="N362" s="66">
        <v>10.42</v>
      </c>
      <c r="O362" s="66">
        <v>2</v>
      </c>
      <c r="P362" s="66" t="s">
        <v>38</v>
      </c>
    </row>
    <row r="363" spans="1:16" x14ac:dyDescent="0.25">
      <c r="A363" s="60">
        <v>41124</v>
      </c>
      <c r="B363" s="2">
        <v>0.98263888888888884</v>
      </c>
      <c r="C363" s="33">
        <v>41124.982638888891</v>
      </c>
      <c r="D363" s="33">
        <v>41124.958333333336</v>
      </c>
      <c r="E363" s="37">
        <v>23</v>
      </c>
      <c r="F363" s="33">
        <v>41125</v>
      </c>
      <c r="G363" s="66" t="s">
        <v>16</v>
      </c>
      <c r="H363" s="66">
        <v>1</v>
      </c>
      <c r="I363" s="66">
        <v>2.6</v>
      </c>
      <c r="J363" s="66">
        <v>87.9</v>
      </c>
      <c r="K363" s="66">
        <v>1</v>
      </c>
      <c r="L363" s="66">
        <v>2</v>
      </c>
      <c r="M363" s="66">
        <v>9.59</v>
      </c>
      <c r="N363" s="66">
        <v>10.42</v>
      </c>
      <c r="O363" s="66">
        <v>2</v>
      </c>
      <c r="P363" s="66" t="s">
        <v>38</v>
      </c>
    </row>
    <row r="364" spans="1:16" x14ac:dyDescent="0.25">
      <c r="A364" s="60">
        <v>41125</v>
      </c>
      <c r="B364" s="2">
        <v>5.6481481481481478E-3</v>
      </c>
      <c r="C364" s="33">
        <v>41125.005648148152</v>
      </c>
      <c r="D364" s="33">
        <v>41125</v>
      </c>
      <c r="E364" s="37">
        <v>0</v>
      </c>
      <c r="F364" s="33">
        <v>41125</v>
      </c>
      <c r="G364" s="66" t="s">
        <v>16</v>
      </c>
      <c r="H364" s="66">
        <v>1</v>
      </c>
      <c r="I364" s="66">
        <v>2.92</v>
      </c>
      <c r="J364" s="66">
        <v>88.1</v>
      </c>
      <c r="K364" s="66">
        <v>1</v>
      </c>
      <c r="L364" s="66">
        <v>2</v>
      </c>
      <c r="M364" s="66">
        <v>9.59</v>
      </c>
      <c r="N364" s="66">
        <v>10.42</v>
      </c>
      <c r="O364" s="66">
        <v>2</v>
      </c>
      <c r="P364" s="66" t="s">
        <v>38</v>
      </c>
    </row>
    <row r="365" spans="1:16" x14ac:dyDescent="0.25">
      <c r="A365" s="60">
        <v>41125</v>
      </c>
      <c r="B365" s="2">
        <v>9.2245370370370363E-3</v>
      </c>
      <c r="C365" s="33">
        <v>41125.00922453704</v>
      </c>
      <c r="D365" s="33">
        <v>41125</v>
      </c>
      <c r="E365" s="37">
        <v>0</v>
      </c>
      <c r="F365" s="33">
        <v>41125</v>
      </c>
      <c r="G365" s="66" t="s">
        <v>16</v>
      </c>
      <c r="H365" s="66">
        <v>1</v>
      </c>
      <c r="I365" s="66">
        <v>1.93</v>
      </c>
      <c r="J365" s="66">
        <v>85.8</v>
      </c>
      <c r="K365" s="66">
        <v>1</v>
      </c>
      <c r="L365" s="66">
        <v>2</v>
      </c>
      <c r="M365" s="66">
        <v>9.59</v>
      </c>
      <c r="N365" s="66">
        <v>10.42</v>
      </c>
      <c r="O365" s="66">
        <v>2</v>
      </c>
      <c r="P365" s="66" t="s">
        <v>38</v>
      </c>
    </row>
    <row r="366" spans="1:16" x14ac:dyDescent="0.25">
      <c r="A366" s="60">
        <v>41125</v>
      </c>
      <c r="B366" s="2">
        <v>2.9120370370370366E-2</v>
      </c>
      <c r="C366" s="33">
        <v>41125.029120370367</v>
      </c>
      <c r="D366" s="33">
        <v>41125</v>
      </c>
      <c r="E366" s="37">
        <v>0</v>
      </c>
      <c r="F366" s="33">
        <v>41125</v>
      </c>
      <c r="G366" s="66" t="s">
        <v>16</v>
      </c>
      <c r="H366" s="66">
        <v>1</v>
      </c>
      <c r="I366" s="66">
        <v>2.68</v>
      </c>
      <c r="J366" s="66">
        <v>93.2</v>
      </c>
      <c r="K366" s="66">
        <v>1</v>
      </c>
      <c r="L366" s="66">
        <v>2</v>
      </c>
      <c r="M366" s="66">
        <v>9.59</v>
      </c>
      <c r="N366" s="66">
        <v>10.42</v>
      </c>
      <c r="O366" s="66">
        <v>2</v>
      </c>
      <c r="P366" s="66" t="s">
        <v>38</v>
      </c>
    </row>
    <row r="367" spans="1:16" x14ac:dyDescent="0.25">
      <c r="A367" s="60">
        <v>41125</v>
      </c>
      <c r="B367" s="2">
        <v>6.6921296296296298E-2</v>
      </c>
      <c r="C367" s="33">
        <v>41125.066921296297</v>
      </c>
      <c r="D367" s="33">
        <v>41125.041666666664</v>
      </c>
      <c r="E367" s="37">
        <v>1</v>
      </c>
      <c r="F367" s="33">
        <v>41125.125</v>
      </c>
      <c r="G367" s="66" t="s">
        <v>16</v>
      </c>
      <c r="H367" s="66">
        <v>1</v>
      </c>
      <c r="I367" s="66">
        <v>9.42</v>
      </c>
      <c r="J367" s="66">
        <v>75</v>
      </c>
      <c r="K367" s="66">
        <v>1</v>
      </c>
      <c r="L367" s="66">
        <v>2</v>
      </c>
      <c r="M367" s="66">
        <v>9.59</v>
      </c>
      <c r="N367" s="66">
        <v>10.42</v>
      </c>
      <c r="O367" s="66">
        <v>2</v>
      </c>
      <c r="P367" s="66" t="s">
        <v>38</v>
      </c>
    </row>
    <row r="368" spans="1:16" x14ac:dyDescent="0.25">
      <c r="A368" s="60">
        <v>41125</v>
      </c>
      <c r="B368" s="2">
        <v>6.8356481481481476E-2</v>
      </c>
      <c r="C368" s="33">
        <v>41125.068356481483</v>
      </c>
      <c r="D368" s="33">
        <v>41125.041666666664</v>
      </c>
      <c r="E368" s="37">
        <v>1</v>
      </c>
      <c r="F368" s="33">
        <v>41125.125</v>
      </c>
      <c r="G368" s="66" t="s">
        <v>16</v>
      </c>
      <c r="H368" s="66">
        <v>1</v>
      </c>
      <c r="I368" s="66">
        <v>4.72</v>
      </c>
      <c r="J368" s="66">
        <v>73.400000000000006</v>
      </c>
      <c r="K368" s="66">
        <v>1</v>
      </c>
      <c r="L368" s="66">
        <v>2</v>
      </c>
      <c r="M368" s="66">
        <v>9.59</v>
      </c>
      <c r="N368" s="66">
        <v>10.42</v>
      </c>
      <c r="O368" s="66">
        <v>2</v>
      </c>
      <c r="P368" s="66" t="s">
        <v>38</v>
      </c>
    </row>
    <row r="369" spans="1:16" x14ac:dyDescent="0.25">
      <c r="A369" s="60">
        <v>41125</v>
      </c>
      <c r="B369" s="2">
        <v>8.5370370370370374E-2</v>
      </c>
      <c r="C369" s="33">
        <v>41125.085370370369</v>
      </c>
      <c r="D369" s="33">
        <v>41125.083333333336</v>
      </c>
      <c r="E369" s="37">
        <v>2</v>
      </c>
      <c r="F369" s="33">
        <v>41125.125</v>
      </c>
      <c r="G369" s="66" t="s">
        <v>16</v>
      </c>
      <c r="H369" s="66">
        <v>1</v>
      </c>
      <c r="I369" s="66">
        <v>2.17</v>
      </c>
      <c r="J369" s="66">
        <v>83.7</v>
      </c>
      <c r="K369" s="66">
        <v>1</v>
      </c>
      <c r="L369" s="66">
        <v>2</v>
      </c>
      <c r="M369" s="66">
        <v>9.59</v>
      </c>
      <c r="N369" s="66">
        <v>10.42</v>
      </c>
      <c r="O369" s="66">
        <v>2</v>
      </c>
      <c r="P369" s="66" t="s">
        <v>38</v>
      </c>
    </row>
    <row r="370" spans="1:16" x14ac:dyDescent="0.25">
      <c r="A370" s="60">
        <v>41125</v>
      </c>
      <c r="B370" s="2">
        <v>0.11011574074074075</v>
      </c>
      <c r="C370" s="33">
        <v>41125.110115740739</v>
      </c>
      <c r="D370" s="33">
        <v>41125.083333333336</v>
      </c>
      <c r="E370" s="37">
        <v>2</v>
      </c>
      <c r="F370" s="33">
        <v>41125.125</v>
      </c>
      <c r="G370" s="66" t="s">
        <v>16</v>
      </c>
      <c r="H370" s="66">
        <v>1</v>
      </c>
      <c r="I370" s="66">
        <v>2.23</v>
      </c>
      <c r="J370" s="66">
        <v>87.9</v>
      </c>
      <c r="K370" s="66">
        <v>1</v>
      </c>
      <c r="L370" s="66">
        <v>2</v>
      </c>
      <c r="M370" s="66">
        <v>9.59</v>
      </c>
      <c r="N370" s="66">
        <v>10.42</v>
      </c>
      <c r="O370" s="66">
        <v>2</v>
      </c>
      <c r="P370" s="66" t="s">
        <v>38</v>
      </c>
    </row>
    <row r="371" spans="1:16" x14ac:dyDescent="0.25">
      <c r="A371" s="60">
        <v>41125</v>
      </c>
      <c r="B371" s="2">
        <v>0.12938657407407408</v>
      </c>
      <c r="C371" s="33">
        <v>41125.129386574074</v>
      </c>
      <c r="D371" s="33">
        <v>41125.125</v>
      </c>
      <c r="E371" s="37">
        <v>3</v>
      </c>
      <c r="F371" s="33">
        <v>41125.125</v>
      </c>
      <c r="G371" s="66" t="s">
        <v>16</v>
      </c>
      <c r="H371" s="66">
        <v>1</v>
      </c>
      <c r="I371" s="66">
        <v>5.46</v>
      </c>
      <c r="J371" s="66">
        <v>60.1</v>
      </c>
      <c r="K371" s="66">
        <v>1</v>
      </c>
      <c r="L371" s="66">
        <v>2</v>
      </c>
      <c r="M371" s="66">
        <v>9.59</v>
      </c>
      <c r="N371" s="66">
        <v>10.42</v>
      </c>
      <c r="O371" s="66">
        <v>2</v>
      </c>
      <c r="P371" s="66" t="s">
        <v>38</v>
      </c>
    </row>
    <row r="372" spans="1:16" x14ac:dyDescent="0.25">
      <c r="A372" s="60">
        <v>41125</v>
      </c>
      <c r="B372" s="2">
        <v>0.25074074074074076</v>
      </c>
      <c r="C372" s="33">
        <v>41125.250740740739</v>
      </c>
      <c r="D372" s="33">
        <v>41125.25</v>
      </c>
      <c r="E372" s="37">
        <v>6</v>
      </c>
      <c r="F372" s="33">
        <v>41125.25</v>
      </c>
      <c r="G372" s="66" t="s">
        <v>16</v>
      </c>
      <c r="H372" s="66">
        <v>1</v>
      </c>
      <c r="I372" s="66">
        <v>4.3600000000000003</v>
      </c>
      <c r="J372" s="66">
        <v>52.9</v>
      </c>
      <c r="K372" s="66">
        <v>1</v>
      </c>
      <c r="L372" s="66">
        <v>2</v>
      </c>
      <c r="M372" s="66">
        <v>9.59</v>
      </c>
      <c r="N372" s="66">
        <v>10.42</v>
      </c>
      <c r="O372" s="66">
        <v>2</v>
      </c>
      <c r="P372" s="66" t="s">
        <v>38</v>
      </c>
    </row>
    <row r="373" spans="1:16" x14ac:dyDescent="0.25">
      <c r="A373" s="60">
        <v>41125</v>
      </c>
      <c r="B373" s="2">
        <v>0.25731481481481483</v>
      </c>
      <c r="C373" s="33">
        <v>41125.257314814815</v>
      </c>
      <c r="D373" s="33">
        <v>41125.25</v>
      </c>
      <c r="E373" s="37">
        <v>6</v>
      </c>
      <c r="F373" s="33">
        <v>41125.25</v>
      </c>
      <c r="G373" s="66" t="s">
        <v>16</v>
      </c>
      <c r="H373" s="66">
        <v>1</v>
      </c>
      <c r="I373" s="66">
        <v>2.61</v>
      </c>
      <c r="J373" s="66">
        <v>101.5</v>
      </c>
      <c r="K373" s="66">
        <v>1</v>
      </c>
      <c r="L373" s="66">
        <v>2</v>
      </c>
      <c r="M373" s="66">
        <v>9.59</v>
      </c>
      <c r="N373" s="66">
        <v>10.42</v>
      </c>
      <c r="O373" s="66">
        <v>2</v>
      </c>
      <c r="P373" s="66" t="s">
        <v>38</v>
      </c>
    </row>
    <row r="374" spans="1:16" x14ac:dyDescent="0.25">
      <c r="A374" s="60">
        <v>41125</v>
      </c>
      <c r="B374" s="2">
        <v>0.31818287037037035</v>
      </c>
      <c r="C374" s="33">
        <v>41125.318182870367</v>
      </c>
      <c r="D374" s="33">
        <v>41125.291666666664</v>
      </c>
      <c r="E374" s="37">
        <v>7</v>
      </c>
      <c r="F374" s="33">
        <v>41125.375</v>
      </c>
      <c r="G374" s="66" t="s">
        <v>16</v>
      </c>
      <c r="H374" s="66">
        <v>1</v>
      </c>
      <c r="I374" s="66">
        <v>2.21</v>
      </c>
      <c r="J374" s="66">
        <v>88.4</v>
      </c>
      <c r="K374" s="66">
        <v>1</v>
      </c>
      <c r="L374" s="66">
        <v>2</v>
      </c>
      <c r="M374" s="66">
        <v>9.59</v>
      </c>
      <c r="N374" s="66">
        <v>10.42</v>
      </c>
      <c r="O374" s="66">
        <v>2</v>
      </c>
      <c r="P374" s="66" t="s">
        <v>38</v>
      </c>
    </row>
    <row r="375" spans="1:16" x14ac:dyDescent="0.25">
      <c r="A375" s="60">
        <v>41125</v>
      </c>
      <c r="B375" s="2">
        <v>0.32003472222222223</v>
      </c>
      <c r="C375" s="33">
        <v>41125.320034722223</v>
      </c>
      <c r="D375" s="33">
        <v>41125.291666666664</v>
      </c>
      <c r="E375" s="37">
        <v>7</v>
      </c>
      <c r="F375" s="33">
        <v>41125.375</v>
      </c>
      <c r="G375" s="66" t="s">
        <v>16</v>
      </c>
      <c r="H375" s="66">
        <v>1</v>
      </c>
      <c r="I375" s="66">
        <v>3.18</v>
      </c>
      <c r="J375" s="66">
        <v>89.6</v>
      </c>
      <c r="K375" s="66">
        <v>1</v>
      </c>
      <c r="L375" s="66">
        <v>2</v>
      </c>
      <c r="M375" s="66">
        <v>9.59</v>
      </c>
      <c r="N375" s="66">
        <v>10.42</v>
      </c>
      <c r="O375" s="66">
        <v>2</v>
      </c>
      <c r="P375" s="66" t="s">
        <v>38</v>
      </c>
    </row>
    <row r="376" spans="1:16" x14ac:dyDescent="0.25">
      <c r="A376" s="60">
        <v>41125</v>
      </c>
      <c r="B376" s="2">
        <v>0.32124999999999998</v>
      </c>
      <c r="C376" s="33">
        <v>41125.321250000001</v>
      </c>
      <c r="D376" s="33">
        <v>41125.291666666664</v>
      </c>
      <c r="E376" s="37">
        <v>7</v>
      </c>
      <c r="F376" s="33">
        <v>41125.375</v>
      </c>
      <c r="G376" s="66" t="s">
        <v>16</v>
      </c>
      <c r="H376" s="66">
        <v>1</v>
      </c>
      <c r="I376" s="66">
        <v>2.35</v>
      </c>
      <c r="J376" s="66">
        <v>73.599999999999994</v>
      </c>
      <c r="K376" s="66">
        <v>1</v>
      </c>
      <c r="L376" s="66">
        <v>2</v>
      </c>
      <c r="M376" s="66">
        <v>9.59</v>
      </c>
      <c r="N376" s="66">
        <v>10.42</v>
      </c>
      <c r="O376" s="66">
        <v>2</v>
      </c>
      <c r="P376" s="66" t="s">
        <v>38</v>
      </c>
    </row>
    <row r="377" spans="1:16" x14ac:dyDescent="0.25">
      <c r="A377" s="60">
        <v>41125</v>
      </c>
      <c r="B377" s="2">
        <v>0.33342592592592596</v>
      </c>
      <c r="C377" s="33">
        <v>41125.333425925928</v>
      </c>
      <c r="D377" s="33">
        <v>41125.333333333336</v>
      </c>
      <c r="E377" s="37">
        <v>8</v>
      </c>
      <c r="F377" s="33">
        <v>41125.375</v>
      </c>
      <c r="G377" s="66" t="s">
        <v>16</v>
      </c>
      <c r="H377" s="66">
        <v>1</v>
      </c>
      <c r="I377" s="66">
        <v>3.88</v>
      </c>
      <c r="J377" s="66">
        <v>72.5</v>
      </c>
      <c r="K377" s="66">
        <v>1</v>
      </c>
      <c r="L377" s="66">
        <v>2</v>
      </c>
      <c r="M377" s="66">
        <v>9.59</v>
      </c>
      <c r="N377" s="66">
        <v>10.42</v>
      </c>
      <c r="O377" s="66">
        <v>2</v>
      </c>
      <c r="P377" s="66" t="s">
        <v>38</v>
      </c>
    </row>
    <row r="378" spans="1:16" x14ac:dyDescent="0.25">
      <c r="A378" s="60">
        <v>41125</v>
      </c>
      <c r="B378" s="2">
        <v>0.4175578703703704</v>
      </c>
      <c r="C378" s="33">
        <v>41125.417557870373</v>
      </c>
      <c r="D378" s="33">
        <v>41125.416666666664</v>
      </c>
      <c r="E378" s="37">
        <v>10</v>
      </c>
      <c r="F378" s="33">
        <v>41125.375</v>
      </c>
      <c r="G378" s="66" t="s">
        <v>16</v>
      </c>
      <c r="H378" s="66">
        <v>1</v>
      </c>
      <c r="I378" s="66">
        <v>4.17</v>
      </c>
      <c r="J378" s="66">
        <v>64.5</v>
      </c>
      <c r="K378" s="66">
        <v>1</v>
      </c>
      <c r="L378" s="66">
        <v>2</v>
      </c>
      <c r="M378" s="66">
        <v>9.59</v>
      </c>
      <c r="N378" s="66">
        <v>10.42</v>
      </c>
      <c r="O378" s="66">
        <v>2</v>
      </c>
      <c r="P378" s="66" t="s">
        <v>38</v>
      </c>
    </row>
    <row r="379" spans="1:16" x14ac:dyDescent="0.25">
      <c r="A379" s="60">
        <v>41125</v>
      </c>
      <c r="B379" s="2">
        <v>0.42074074074074069</v>
      </c>
      <c r="C379" s="33">
        <v>41125.420740740738</v>
      </c>
      <c r="D379" s="33">
        <v>41125.416666666664</v>
      </c>
      <c r="E379" s="37">
        <v>10</v>
      </c>
      <c r="F379" s="33">
        <v>41125.375</v>
      </c>
      <c r="G379" s="66" t="s">
        <v>16</v>
      </c>
      <c r="H379" s="66">
        <v>1</v>
      </c>
      <c r="I379" s="66">
        <v>1.78</v>
      </c>
      <c r="J379" s="66">
        <v>79.5</v>
      </c>
      <c r="K379" s="66">
        <v>1</v>
      </c>
      <c r="L379" s="66">
        <v>2</v>
      </c>
      <c r="M379" s="66">
        <v>9.59</v>
      </c>
      <c r="N379" s="66">
        <v>10.42</v>
      </c>
      <c r="O379" s="66">
        <v>2</v>
      </c>
      <c r="P379" s="66" t="s">
        <v>38</v>
      </c>
    </row>
    <row r="380" spans="1:16" x14ac:dyDescent="0.25">
      <c r="A380" s="60">
        <v>41125</v>
      </c>
      <c r="B380" s="2">
        <v>0.43783564814814818</v>
      </c>
      <c r="C380" s="33">
        <v>41125.437835648147</v>
      </c>
      <c r="D380" s="33">
        <v>41125.416666666664</v>
      </c>
      <c r="E380" s="37">
        <v>10</v>
      </c>
      <c r="F380" s="33">
        <v>41125.5</v>
      </c>
      <c r="G380" s="66" t="s">
        <v>16</v>
      </c>
      <c r="H380" s="66">
        <v>1</v>
      </c>
      <c r="I380" s="66">
        <v>1.82</v>
      </c>
      <c r="J380" s="66">
        <v>94.3</v>
      </c>
      <c r="K380" s="66">
        <v>1</v>
      </c>
      <c r="L380" s="66">
        <v>2</v>
      </c>
      <c r="M380" s="66">
        <v>9.59</v>
      </c>
      <c r="N380" s="66">
        <v>10.42</v>
      </c>
      <c r="O380" s="66">
        <v>2</v>
      </c>
      <c r="P380" s="66" t="s">
        <v>38</v>
      </c>
    </row>
    <row r="381" spans="1:16" x14ac:dyDescent="0.25">
      <c r="A381" s="60">
        <v>41125</v>
      </c>
      <c r="B381" s="2">
        <v>0.43962962962962965</v>
      </c>
      <c r="C381" s="33">
        <v>41125.439629629633</v>
      </c>
      <c r="D381" s="33">
        <v>41125.416666666664</v>
      </c>
      <c r="E381" s="37">
        <v>10</v>
      </c>
      <c r="F381" s="33">
        <v>41125.5</v>
      </c>
      <c r="G381" s="66" t="s">
        <v>16</v>
      </c>
      <c r="H381" s="66">
        <v>1</v>
      </c>
      <c r="I381" s="66">
        <v>8.5500000000000007</v>
      </c>
      <c r="J381" s="66">
        <v>60.1</v>
      </c>
      <c r="K381" s="66">
        <v>1</v>
      </c>
      <c r="L381" s="66">
        <v>2</v>
      </c>
      <c r="M381" s="66">
        <v>9.59</v>
      </c>
      <c r="N381" s="66">
        <v>10.42</v>
      </c>
      <c r="O381" s="66">
        <v>2</v>
      </c>
      <c r="P381" s="66" t="s">
        <v>38</v>
      </c>
    </row>
    <row r="382" spans="1:16" x14ac:dyDescent="0.25">
      <c r="A382" s="60">
        <v>41125</v>
      </c>
      <c r="B382" s="2">
        <v>0.4420486111111111</v>
      </c>
      <c r="C382" s="33">
        <v>41125.442048611112</v>
      </c>
      <c r="D382" s="33">
        <v>41125.416666666664</v>
      </c>
      <c r="E382" s="37">
        <v>10</v>
      </c>
      <c r="F382" s="33">
        <v>41125.5</v>
      </c>
      <c r="G382" s="66" t="s">
        <v>16</v>
      </c>
      <c r="H382" s="66">
        <v>1</v>
      </c>
      <c r="I382" s="66">
        <v>2.54</v>
      </c>
      <c r="J382" s="66">
        <v>84</v>
      </c>
      <c r="K382" s="66">
        <v>1</v>
      </c>
      <c r="L382" s="66">
        <v>2</v>
      </c>
      <c r="M382" s="66">
        <v>9.59</v>
      </c>
      <c r="N382" s="66">
        <v>10.42</v>
      </c>
      <c r="O382" s="66">
        <v>2</v>
      </c>
      <c r="P382" s="66" t="s">
        <v>38</v>
      </c>
    </row>
    <row r="383" spans="1:16" x14ac:dyDescent="0.25">
      <c r="A383" s="60">
        <v>41125</v>
      </c>
      <c r="B383" s="2">
        <v>0.4468287037037037</v>
      </c>
      <c r="C383" s="33">
        <v>41125.446828703702</v>
      </c>
      <c r="D383" s="33">
        <v>41125.416666666664</v>
      </c>
      <c r="E383" s="37">
        <v>10</v>
      </c>
      <c r="F383" s="33">
        <v>41125.5</v>
      </c>
      <c r="G383" s="66" t="s">
        <v>16</v>
      </c>
      <c r="H383" s="66">
        <v>1</v>
      </c>
      <c r="I383" s="66">
        <v>3.93</v>
      </c>
      <c r="J383" s="66">
        <v>77.099999999999994</v>
      </c>
      <c r="K383" s="66">
        <v>1</v>
      </c>
      <c r="L383" s="66">
        <v>2</v>
      </c>
      <c r="M383" s="66">
        <v>9.59</v>
      </c>
      <c r="N383" s="66">
        <v>10.42</v>
      </c>
      <c r="O383" s="66">
        <v>2</v>
      </c>
      <c r="P383" s="66" t="s">
        <v>38</v>
      </c>
    </row>
    <row r="384" spans="1:16" x14ac:dyDescent="0.25">
      <c r="A384" s="60">
        <v>41125</v>
      </c>
      <c r="B384" s="2">
        <v>0.48060185185185184</v>
      </c>
      <c r="C384" s="33">
        <v>41125.48060185185</v>
      </c>
      <c r="D384" s="33">
        <v>41125.458333333336</v>
      </c>
      <c r="E384" s="37">
        <v>11</v>
      </c>
      <c r="F384" s="33">
        <v>41125.5</v>
      </c>
      <c r="G384" s="66" t="s">
        <v>16</v>
      </c>
      <c r="H384" s="66">
        <v>1</v>
      </c>
      <c r="I384" s="66">
        <v>2.09</v>
      </c>
      <c r="J384" s="66">
        <v>77.599999999999994</v>
      </c>
      <c r="K384" s="66">
        <v>1</v>
      </c>
      <c r="L384" s="66">
        <v>2</v>
      </c>
      <c r="M384" s="66">
        <v>9.59</v>
      </c>
      <c r="N384" s="66">
        <v>10.42</v>
      </c>
      <c r="O384" s="66">
        <v>2</v>
      </c>
      <c r="P384" s="66" t="s">
        <v>38</v>
      </c>
    </row>
    <row r="385" spans="1:16" x14ac:dyDescent="0.25">
      <c r="A385" s="60">
        <v>41125</v>
      </c>
      <c r="B385" s="2">
        <v>0.5072916666666667</v>
      </c>
      <c r="C385" s="33">
        <v>41125.507291666669</v>
      </c>
      <c r="D385" s="33">
        <v>41125.5</v>
      </c>
      <c r="E385" s="37">
        <v>12</v>
      </c>
      <c r="F385" s="33">
        <v>41125.5</v>
      </c>
      <c r="G385" s="66" t="s">
        <v>16</v>
      </c>
      <c r="H385" s="66">
        <v>1</v>
      </c>
      <c r="I385" s="66">
        <v>2.4300000000000002</v>
      </c>
      <c r="J385" s="66">
        <v>93.8</v>
      </c>
      <c r="K385" s="66">
        <v>1</v>
      </c>
      <c r="L385" s="66">
        <v>2</v>
      </c>
      <c r="M385" s="66">
        <v>9.59</v>
      </c>
      <c r="N385" s="66">
        <v>10.42</v>
      </c>
      <c r="O385" s="66">
        <v>2</v>
      </c>
      <c r="P385" s="66" t="s">
        <v>38</v>
      </c>
    </row>
    <row r="386" spans="1:16" x14ac:dyDescent="0.25">
      <c r="A386" s="60">
        <v>41125</v>
      </c>
      <c r="B386" s="2">
        <v>0.52121527777777776</v>
      </c>
      <c r="C386" s="33">
        <v>41125.521215277775</v>
      </c>
      <c r="D386" s="33">
        <v>41125.5</v>
      </c>
      <c r="E386" s="37">
        <v>12</v>
      </c>
      <c r="F386" s="33">
        <v>41125.5</v>
      </c>
      <c r="G386" s="66" t="s">
        <v>16</v>
      </c>
      <c r="H386" s="66">
        <v>1</v>
      </c>
      <c r="I386" s="66">
        <v>4.01</v>
      </c>
      <c r="J386" s="66">
        <v>78.400000000000006</v>
      </c>
      <c r="K386" s="66">
        <v>1</v>
      </c>
      <c r="L386" s="66">
        <v>2</v>
      </c>
      <c r="M386" s="66">
        <v>9.59</v>
      </c>
      <c r="N386" s="66">
        <v>10.42</v>
      </c>
      <c r="O386" s="66">
        <v>2</v>
      </c>
      <c r="P386" s="66" t="s">
        <v>38</v>
      </c>
    </row>
    <row r="387" spans="1:16" x14ac:dyDescent="0.25">
      <c r="A387" s="60">
        <v>41125</v>
      </c>
      <c r="B387" s="2">
        <v>0.52826388888888887</v>
      </c>
      <c r="C387" s="33">
        <v>41125.528263888889</v>
      </c>
      <c r="D387" s="33">
        <v>41125.5</v>
      </c>
      <c r="E387" s="37">
        <v>12</v>
      </c>
      <c r="F387" s="33">
        <v>41125.5</v>
      </c>
      <c r="G387" s="66" t="s">
        <v>16</v>
      </c>
      <c r="H387" s="66">
        <v>1</v>
      </c>
      <c r="I387" s="66">
        <v>6.06</v>
      </c>
      <c r="J387" s="66">
        <v>74.3</v>
      </c>
      <c r="K387" s="66">
        <v>1</v>
      </c>
      <c r="L387" s="66">
        <v>2</v>
      </c>
      <c r="M387" s="66">
        <v>9.59</v>
      </c>
      <c r="N387" s="66">
        <v>10.42</v>
      </c>
      <c r="O387" s="66">
        <v>2</v>
      </c>
      <c r="P387" s="66" t="s">
        <v>38</v>
      </c>
    </row>
    <row r="388" spans="1:16" x14ac:dyDescent="0.25">
      <c r="A388" s="60">
        <v>41125</v>
      </c>
      <c r="B388" s="2">
        <v>0.53037037037037038</v>
      </c>
      <c r="C388" s="33">
        <v>41125.530370370368</v>
      </c>
      <c r="D388" s="33">
        <v>41125.5</v>
      </c>
      <c r="E388" s="37">
        <v>12</v>
      </c>
      <c r="F388" s="33">
        <v>41125.5</v>
      </c>
      <c r="G388" s="66" t="s">
        <v>16</v>
      </c>
      <c r="H388" s="66">
        <v>1</v>
      </c>
      <c r="I388" s="66">
        <v>3.1</v>
      </c>
      <c r="J388" s="66">
        <v>64.5</v>
      </c>
      <c r="K388" s="66">
        <v>1</v>
      </c>
      <c r="L388" s="66">
        <v>2</v>
      </c>
      <c r="M388" s="66">
        <v>9.59</v>
      </c>
      <c r="N388" s="66">
        <v>10.42</v>
      </c>
      <c r="O388" s="66">
        <v>2</v>
      </c>
      <c r="P388" s="66" t="s">
        <v>38</v>
      </c>
    </row>
    <row r="389" spans="1:16" x14ac:dyDescent="0.25">
      <c r="A389" s="60">
        <v>41125</v>
      </c>
      <c r="B389" s="2">
        <v>0.56475694444444446</v>
      </c>
      <c r="C389" s="33">
        <v>41125.564756944441</v>
      </c>
      <c r="D389" s="33">
        <v>41125.541666666664</v>
      </c>
      <c r="E389" s="37">
        <v>13</v>
      </c>
      <c r="F389" s="33">
        <v>41125.625</v>
      </c>
      <c r="G389" s="66" t="s">
        <v>16</v>
      </c>
      <c r="H389" s="66">
        <v>1</v>
      </c>
      <c r="I389" s="66">
        <v>3.56</v>
      </c>
      <c r="J389" s="66">
        <v>51.5</v>
      </c>
      <c r="K389" s="66">
        <v>1</v>
      </c>
      <c r="L389" s="66">
        <v>2</v>
      </c>
      <c r="M389" s="66">
        <v>9.59</v>
      </c>
      <c r="N389" s="66">
        <v>10.42</v>
      </c>
      <c r="O389" s="66">
        <v>2</v>
      </c>
      <c r="P389" s="66" t="s">
        <v>38</v>
      </c>
    </row>
    <row r="390" spans="1:16" x14ac:dyDescent="0.25">
      <c r="A390" s="60">
        <v>41125</v>
      </c>
      <c r="B390" s="2">
        <v>0.56906250000000003</v>
      </c>
      <c r="C390" s="33">
        <v>41125.569062499999</v>
      </c>
      <c r="D390" s="33">
        <v>41125.541666666664</v>
      </c>
      <c r="E390" s="37">
        <v>13</v>
      </c>
      <c r="F390" s="33">
        <v>41125.625</v>
      </c>
      <c r="G390" s="66" t="s">
        <v>16</v>
      </c>
      <c r="H390" s="66">
        <v>1</v>
      </c>
      <c r="I390" s="66">
        <v>2.5299999999999998</v>
      </c>
      <c r="J390" s="66">
        <v>98.9</v>
      </c>
      <c r="K390" s="66">
        <v>1</v>
      </c>
      <c r="L390" s="66">
        <v>2</v>
      </c>
      <c r="M390" s="66">
        <v>9.59</v>
      </c>
      <c r="N390" s="66">
        <v>10.42</v>
      </c>
      <c r="O390" s="66">
        <v>2</v>
      </c>
      <c r="P390" s="66" t="s">
        <v>38</v>
      </c>
    </row>
    <row r="391" spans="1:16" x14ac:dyDescent="0.25">
      <c r="A391" s="60">
        <v>41125</v>
      </c>
      <c r="B391" s="2">
        <v>0.56988425925925923</v>
      </c>
      <c r="C391" s="33">
        <v>41125.569884259261</v>
      </c>
      <c r="D391" s="33">
        <v>41125.541666666664</v>
      </c>
      <c r="E391" s="37">
        <v>13</v>
      </c>
      <c r="F391" s="33">
        <v>41125.625</v>
      </c>
      <c r="G391" s="66" t="s">
        <v>16</v>
      </c>
      <c r="H391" s="66">
        <v>1</v>
      </c>
      <c r="I391" s="66">
        <v>4.2699999999999996</v>
      </c>
      <c r="J391" s="66">
        <v>74.8</v>
      </c>
      <c r="K391" s="66">
        <v>1</v>
      </c>
      <c r="L391" s="66">
        <v>2</v>
      </c>
      <c r="M391" s="66">
        <v>9.59</v>
      </c>
      <c r="N391" s="66">
        <v>10.42</v>
      </c>
      <c r="O391" s="66">
        <v>2</v>
      </c>
      <c r="P391" s="66" t="s">
        <v>38</v>
      </c>
    </row>
    <row r="392" spans="1:16" x14ac:dyDescent="0.25">
      <c r="A392" s="60">
        <v>41125</v>
      </c>
      <c r="B392" s="2">
        <v>0.60925925925925928</v>
      </c>
      <c r="C392" s="33">
        <v>41125.609259259261</v>
      </c>
      <c r="D392" s="33">
        <v>41125.583333333336</v>
      </c>
      <c r="E392" s="37">
        <v>14</v>
      </c>
      <c r="F392" s="33">
        <v>41125.625</v>
      </c>
      <c r="G392" s="66" t="s">
        <v>16</v>
      </c>
      <c r="H392" s="66">
        <v>1</v>
      </c>
      <c r="I392" s="66">
        <v>3.67</v>
      </c>
      <c r="J392" s="66">
        <v>96.5</v>
      </c>
      <c r="K392" s="66">
        <v>1</v>
      </c>
      <c r="L392" s="66">
        <v>2</v>
      </c>
      <c r="M392" s="66">
        <v>9.59</v>
      </c>
      <c r="N392" s="66">
        <v>10.42</v>
      </c>
      <c r="O392" s="66">
        <v>2</v>
      </c>
      <c r="P392" s="66" t="s">
        <v>38</v>
      </c>
    </row>
    <row r="393" spans="1:16" x14ac:dyDescent="0.25">
      <c r="A393" s="60">
        <v>41125</v>
      </c>
      <c r="B393" s="2">
        <v>0.64989583333333334</v>
      </c>
      <c r="C393" s="33">
        <v>41125.649895833332</v>
      </c>
      <c r="D393" s="33">
        <v>41125.625</v>
      </c>
      <c r="E393" s="37">
        <v>15</v>
      </c>
      <c r="F393" s="33">
        <v>41125.625</v>
      </c>
      <c r="G393" s="66" t="s">
        <v>16</v>
      </c>
      <c r="H393" s="66">
        <v>1</v>
      </c>
      <c r="I393" s="66">
        <v>3.7</v>
      </c>
      <c r="J393" s="66">
        <v>59.4</v>
      </c>
      <c r="K393" s="66">
        <v>1</v>
      </c>
      <c r="L393" s="66">
        <v>2</v>
      </c>
      <c r="M393" s="66">
        <v>9.59</v>
      </c>
      <c r="N393" s="66">
        <v>10.42</v>
      </c>
      <c r="O393" s="66">
        <v>2</v>
      </c>
      <c r="P393" s="66" t="s">
        <v>38</v>
      </c>
    </row>
    <row r="394" spans="1:16" x14ac:dyDescent="0.25">
      <c r="A394" s="60">
        <v>41125</v>
      </c>
      <c r="B394" s="2">
        <v>0.65604166666666663</v>
      </c>
      <c r="C394" s="33">
        <v>41125.656041666669</v>
      </c>
      <c r="D394" s="33">
        <v>41125.625</v>
      </c>
      <c r="E394" s="37">
        <v>15</v>
      </c>
      <c r="F394" s="33">
        <v>41125.625</v>
      </c>
      <c r="G394" s="66" t="s">
        <v>16</v>
      </c>
      <c r="H394" s="66">
        <v>1</v>
      </c>
      <c r="I394" s="66">
        <v>2.29</v>
      </c>
      <c r="J394" s="66">
        <v>108.9</v>
      </c>
      <c r="K394" s="66">
        <v>1</v>
      </c>
      <c r="L394" s="66">
        <v>2</v>
      </c>
      <c r="M394" s="66">
        <v>9.59</v>
      </c>
      <c r="N394" s="66">
        <v>10.42</v>
      </c>
      <c r="O394" s="66">
        <v>2</v>
      </c>
      <c r="P394" s="66" t="s">
        <v>38</v>
      </c>
    </row>
    <row r="395" spans="1:16" x14ac:dyDescent="0.25">
      <c r="A395" s="60">
        <v>41125</v>
      </c>
      <c r="B395" s="2">
        <v>0.65605324074074078</v>
      </c>
      <c r="C395" s="33">
        <v>41125.656053240738</v>
      </c>
      <c r="D395" s="33">
        <v>41125.625</v>
      </c>
      <c r="E395" s="37">
        <v>15</v>
      </c>
      <c r="F395" s="33">
        <v>41125.625</v>
      </c>
      <c r="G395" s="66" t="s">
        <v>16</v>
      </c>
      <c r="H395" s="66">
        <v>1</v>
      </c>
      <c r="I395" s="66">
        <v>2.91</v>
      </c>
      <c r="J395" s="66">
        <v>99.2</v>
      </c>
      <c r="K395" s="66">
        <v>1</v>
      </c>
      <c r="L395" s="66">
        <v>2</v>
      </c>
      <c r="M395" s="66">
        <v>9.59</v>
      </c>
      <c r="N395" s="66">
        <v>10.42</v>
      </c>
      <c r="O395" s="66">
        <v>2</v>
      </c>
      <c r="P395" s="66" t="s">
        <v>38</v>
      </c>
    </row>
    <row r="396" spans="1:16" x14ac:dyDescent="0.25">
      <c r="A396" s="60">
        <v>41125</v>
      </c>
      <c r="B396" s="2">
        <v>0.66818287037037039</v>
      </c>
      <c r="C396" s="33">
        <v>41125.668182870373</v>
      </c>
      <c r="D396" s="33">
        <v>41125.666666666664</v>
      </c>
      <c r="E396" s="37">
        <v>16</v>
      </c>
      <c r="F396" s="33">
        <v>41125.625</v>
      </c>
      <c r="G396" s="66" t="s">
        <v>16</v>
      </c>
      <c r="H396" s="66">
        <v>1</v>
      </c>
      <c r="I396" s="66">
        <v>1.97</v>
      </c>
      <c r="J396" s="66">
        <v>93.4</v>
      </c>
      <c r="K396" s="66">
        <v>1</v>
      </c>
      <c r="L396" s="66">
        <v>2</v>
      </c>
      <c r="M396" s="66">
        <v>9.59</v>
      </c>
      <c r="N396" s="66">
        <v>10.42</v>
      </c>
      <c r="O396" s="66">
        <v>2</v>
      </c>
      <c r="P396" s="66" t="s">
        <v>38</v>
      </c>
    </row>
    <row r="397" spans="1:16" x14ac:dyDescent="0.25">
      <c r="A397" s="60">
        <v>41125</v>
      </c>
      <c r="B397" s="2">
        <v>0.67268518518518527</v>
      </c>
      <c r="C397" s="33">
        <v>41125.672685185185</v>
      </c>
      <c r="D397" s="33">
        <v>41125.666666666664</v>
      </c>
      <c r="E397" s="37">
        <v>16</v>
      </c>
      <c r="F397" s="33">
        <v>41125.625</v>
      </c>
      <c r="G397" s="66" t="s">
        <v>16</v>
      </c>
      <c r="H397" s="66">
        <v>1</v>
      </c>
      <c r="I397" s="66">
        <v>5.84</v>
      </c>
      <c r="J397" s="66">
        <v>72</v>
      </c>
      <c r="K397" s="66">
        <v>1</v>
      </c>
      <c r="L397" s="66">
        <v>2</v>
      </c>
      <c r="M397" s="66">
        <v>9.59</v>
      </c>
      <c r="N397" s="66">
        <v>10.42</v>
      </c>
      <c r="O397" s="66">
        <v>2</v>
      </c>
      <c r="P397" s="66" t="s">
        <v>38</v>
      </c>
    </row>
    <row r="398" spans="1:16" x14ac:dyDescent="0.25">
      <c r="A398" s="60">
        <v>41125</v>
      </c>
      <c r="B398" s="2">
        <v>0.67329861111111111</v>
      </c>
      <c r="C398" s="33">
        <v>41125.673298611109</v>
      </c>
      <c r="D398" s="33">
        <v>41125.666666666664</v>
      </c>
      <c r="E398" s="37">
        <v>16</v>
      </c>
      <c r="F398" s="33">
        <v>41125.625</v>
      </c>
      <c r="G398" s="66" t="s">
        <v>16</v>
      </c>
      <c r="H398" s="66">
        <v>1</v>
      </c>
      <c r="I398" s="66">
        <v>2.36</v>
      </c>
      <c r="J398" s="66">
        <v>70.3</v>
      </c>
      <c r="K398" s="66">
        <v>1</v>
      </c>
      <c r="L398" s="66">
        <v>2</v>
      </c>
      <c r="M398" s="66">
        <v>9.59</v>
      </c>
      <c r="N398" s="66">
        <v>10.42</v>
      </c>
      <c r="O398" s="66">
        <v>2</v>
      </c>
      <c r="P398" s="66" t="s">
        <v>38</v>
      </c>
    </row>
    <row r="399" spans="1:16" x14ac:dyDescent="0.25">
      <c r="A399" s="14">
        <v>41125</v>
      </c>
      <c r="B399" s="13">
        <v>0.6853703703703703</v>
      </c>
      <c r="C399" s="33">
        <v>41125.685370370367</v>
      </c>
      <c r="D399" s="33">
        <v>41125.666666666664</v>
      </c>
      <c r="E399" s="37">
        <v>16</v>
      </c>
      <c r="F399" s="33">
        <v>41125.625</v>
      </c>
      <c r="G399" s="66" t="s">
        <v>52</v>
      </c>
      <c r="H399" s="66">
        <v>-1</v>
      </c>
      <c r="I399" s="66">
        <v>13.81</v>
      </c>
      <c r="J399" s="66">
        <v>72.7</v>
      </c>
      <c r="K399" s="66">
        <v>2</v>
      </c>
      <c r="L399" s="66">
        <v>2</v>
      </c>
      <c r="M399" s="66">
        <v>9.59</v>
      </c>
      <c r="N399" s="66">
        <v>10.42</v>
      </c>
      <c r="O399" s="66">
        <v>-2</v>
      </c>
      <c r="P399" s="66" t="s">
        <v>38</v>
      </c>
    </row>
    <row r="400" spans="1:16" x14ac:dyDescent="0.25">
      <c r="A400" s="60">
        <v>41125</v>
      </c>
      <c r="B400" s="2">
        <v>0.69314814814814818</v>
      </c>
      <c r="C400" s="33">
        <v>41125.693148148152</v>
      </c>
      <c r="D400" s="33">
        <v>41125.666666666664</v>
      </c>
      <c r="E400" s="37">
        <v>16</v>
      </c>
      <c r="F400" s="33">
        <v>41125.75</v>
      </c>
      <c r="G400" s="66" t="s">
        <v>16</v>
      </c>
      <c r="H400" s="66">
        <v>1</v>
      </c>
      <c r="I400" s="66">
        <v>2.75</v>
      </c>
      <c r="J400" s="66">
        <v>84.1</v>
      </c>
      <c r="K400" s="66">
        <v>1</v>
      </c>
      <c r="L400" s="66">
        <v>2</v>
      </c>
      <c r="M400" s="66">
        <v>9.59</v>
      </c>
      <c r="N400" s="66">
        <v>10.42</v>
      </c>
      <c r="O400" s="66">
        <v>2</v>
      </c>
      <c r="P400" s="66" t="s">
        <v>38</v>
      </c>
    </row>
    <row r="401" spans="1:16" x14ac:dyDescent="0.25">
      <c r="A401" s="60">
        <v>41125</v>
      </c>
      <c r="B401" s="2">
        <v>0.69334490740740751</v>
      </c>
      <c r="C401" s="33">
        <v>41125.693344907406</v>
      </c>
      <c r="D401" s="33">
        <v>41125.666666666664</v>
      </c>
      <c r="E401" s="37">
        <v>16</v>
      </c>
      <c r="F401" s="33">
        <v>41125.75</v>
      </c>
      <c r="G401" s="66" t="s">
        <v>16</v>
      </c>
      <c r="H401" s="66">
        <v>1</v>
      </c>
      <c r="I401" s="66">
        <v>1.72</v>
      </c>
      <c r="J401" s="66">
        <v>91.1</v>
      </c>
      <c r="K401" s="66">
        <v>1</v>
      </c>
      <c r="L401" s="66">
        <v>2</v>
      </c>
      <c r="M401" s="66">
        <v>9.59</v>
      </c>
      <c r="N401" s="66">
        <v>10.42</v>
      </c>
      <c r="O401" s="66">
        <v>2</v>
      </c>
      <c r="P401" s="66" t="s">
        <v>38</v>
      </c>
    </row>
    <row r="402" spans="1:16" x14ac:dyDescent="0.25">
      <c r="A402" s="60">
        <v>41125</v>
      </c>
      <c r="B402" s="2">
        <v>0.69384259259259251</v>
      </c>
      <c r="C402" s="33">
        <v>41125.693842592591</v>
      </c>
      <c r="D402" s="33">
        <v>41125.666666666664</v>
      </c>
      <c r="E402" s="37">
        <v>16</v>
      </c>
      <c r="F402" s="33">
        <v>41125.75</v>
      </c>
      <c r="G402" s="66" t="s">
        <v>16</v>
      </c>
      <c r="H402" s="66">
        <v>1</v>
      </c>
      <c r="I402" s="66">
        <v>2.52</v>
      </c>
      <c r="J402" s="66">
        <v>72.099999999999994</v>
      </c>
      <c r="K402" s="66">
        <v>1</v>
      </c>
      <c r="L402" s="66">
        <v>2</v>
      </c>
      <c r="M402" s="66">
        <v>9.59</v>
      </c>
      <c r="N402" s="66">
        <v>10.42</v>
      </c>
      <c r="O402" s="66">
        <v>2</v>
      </c>
      <c r="P402" s="66" t="s">
        <v>38</v>
      </c>
    </row>
    <row r="403" spans="1:16" x14ac:dyDescent="0.25">
      <c r="A403" s="60">
        <v>41125</v>
      </c>
      <c r="B403" s="2">
        <v>0.69516203703703694</v>
      </c>
      <c r="C403" s="33">
        <v>41125.695162037038</v>
      </c>
      <c r="D403" s="33">
        <v>41125.666666666664</v>
      </c>
      <c r="E403" s="37">
        <v>16</v>
      </c>
      <c r="F403" s="33">
        <v>41125.75</v>
      </c>
      <c r="G403" s="66" t="s">
        <v>16</v>
      </c>
      <c r="H403" s="66">
        <v>1</v>
      </c>
      <c r="I403" s="66">
        <v>7.02</v>
      </c>
      <c r="J403" s="66">
        <v>72.400000000000006</v>
      </c>
      <c r="K403" s="66">
        <v>1</v>
      </c>
      <c r="L403" s="66">
        <v>2</v>
      </c>
      <c r="M403" s="66">
        <v>9.59</v>
      </c>
      <c r="N403" s="66">
        <v>10.42</v>
      </c>
      <c r="O403" s="66">
        <v>2</v>
      </c>
      <c r="P403" s="66" t="s">
        <v>38</v>
      </c>
    </row>
    <row r="404" spans="1:16" x14ac:dyDescent="0.25">
      <c r="A404" s="60">
        <v>41125</v>
      </c>
      <c r="B404" s="2">
        <v>0.70991898148148147</v>
      </c>
      <c r="C404" s="33">
        <v>41125.709918981483</v>
      </c>
      <c r="D404" s="33">
        <v>41125.708333333336</v>
      </c>
      <c r="E404" s="37">
        <v>17</v>
      </c>
      <c r="F404" s="33">
        <v>41125.75</v>
      </c>
      <c r="G404" s="66" t="s">
        <v>16</v>
      </c>
      <c r="H404" s="66">
        <v>1</v>
      </c>
      <c r="I404" s="66">
        <v>2.65</v>
      </c>
      <c r="J404" s="66">
        <v>78</v>
      </c>
      <c r="K404" s="66">
        <v>1</v>
      </c>
      <c r="L404" s="66">
        <v>2</v>
      </c>
      <c r="M404" s="66">
        <v>9.59</v>
      </c>
      <c r="N404" s="66">
        <v>10.42</v>
      </c>
      <c r="O404" s="66">
        <v>2</v>
      </c>
      <c r="P404" s="66" t="s">
        <v>38</v>
      </c>
    </row>
    <row r="405" spans="1:16" x14ac:dyDescent="0.25">
      <c r="A405" s="60">
        <v>41125</v>
      </c>
      <c r="B405" s="2">
        <v>0.71166666666666656</v>
      </c>
      <c r="C405" s="33">
        <v>41125.71166666667</v>
      </c>
      <c r="D405" s="33">
        <v>41125.708333333336</v>
      </c>
      <c r="E405" s="37">
        <v>17</v>
      </c>
      <c r="F405" s="33">
        <v>41125.75</v>
      </c>
      <c r="G405" s="66" t="s">
        <v>16</v>
      </c>
      <c r="H405" s="66">
        <v>1</v>
      </c>
      <c r="I405" s="66">
        <v>3.62</v>
      </c>
      <c r="J405" s="66">
        <v>66.099999999999994</v>
      </c>
      <c r="K405" s="66">
        <v>1</v>
      </c>
      <c r="L405" s="66">
        <v>2</v>
      </c>
      <c r="M405" s="66">
        <v>9.59</v>
      </c>
      <c r="N405" s="66">
        <v>10.42</v>
      </c>
      <c r="O405" s="66">
        <v>2</v>
      </c>
      <c r="P405" s="66" t="s">
        <v>38</v>
      </c>
    </row>
    <row r="406" spans="1:16" x14ac:dyDescent="0.25">
      <c r="A406" s="60">
        <v>41125</v>
      </c>
      <c r="B406" s="2">
        <v>0.71237268518518515</v>
      </c>
      <c r="C406" s="33">
        <v>41125.712372685186</v>
      </c>
      <c r="D406" s="33">
        <v>41125.708333333336</v>
      </c>
      <c r="E406" s="37">
        <v>17</v>
      </c>
      <c r="F406" s="33">
        <v>41125.75</v>
      </c>
      <c r="G406" s="66" t="s">
        <v>16</v>
      </c>
      <c r="H406" s="66">
        <v>1</v>
      </c>
      <c r="I406" s="66">
        <v>2.39</v>
      </c>
      <c r="J406" s="66">
        <v>85.4</v>
      </c>
      <c r="K406" s="66">
        <v>1</v>
      </c>
      <c r="L406" s="66">
        <v>2</v>
      </c>
      <c r="M406" s="66">
        <v>9.59</v>
      </c>
      <c r="N406" s="66">
        <v>10.42</v>
      </c>
      <c r="O406" s="66">
        <v>2</v>
      </c>
      <c r="P406" s="66" t="s">
        <v>38</v>
      </c>
    </row>
    <row r="407" spans="1:16" x14ac:dyDescent="0.25">
      <c r="A407" s="60">
        <v>41125</v>
      </c>
      <c r="B407" s="2">
        <v>0.71311342592592597</v>
      </c>
      <c r="C407" s="33">
        <v>41125.713113425925</v>
      </c>
      <c r="D407" s="33">
        <v>41125.708333333336</v>
      </c>
      <c r="E407" s="37">
        <v>17</v>
      </c>
      <c r="F407" s="33">
        <v>41125.75</v>
      </c>
      <c r="G407" s="66" t="s">
        <v>16</v>
      </c>
      <c r="H407" s="66">
        <v>1</v>
      </c>
      <c r="I407" s="66">
        <v>5.61</v>
      </c>
      <c r="J407" s="66">
        <v>63.8</v>
      </c>
      <c r="K407" s="66">
        <v>1</v>
      </c>
      <c r="L407" s="66">
        <v>2</v>
      </c>
      <c r="M407" s="66">
        <v>9.59</v>
      </c>
      <c r="N407" s="66">
        <v>10.42</v>
      </c>
      <c r="O407" s="66">
        <v>2</v>
      </c>
      <c r="P407" s="66" t="s">
        <v>38</v>
      </c>
    </row>
    <row r="408" spans="1:16" x14ac:dyDescent="0.25">
      <c r="A408" s="60">
        <v>41125</v>
      </c>
      <c r="B408" s="2">
        <v>0.71494212962962955</v>
      </c>
      <c r="C408" s="33">
        <v>41125.714942129627</v>
      </c>
      <c r="D408" s="33">
        <v>41125.708333333336</v>
      </c>
      <c r="E408" s="37">
        <v>17</v>
      </c>
      <c r="F408" s="33">
        <v>41125.75</v>
      </c>
      <c r="G408" s="66" t="s">
        <v>16</v>
      </c>
      <c r="H408" s="66">
        <v>1</v>
      </c>
      <c r="I408" s="66">
        <v>4.3600000000000003</v>
      </c>
      <c r="J408" s="66">
        <v>63.6</v>
      </c>
      <c r="K408" s="66">
        <v>1</v>
      </c>
      <c r="L408" s="66">
        <v>2</v>
      </c>
      <c r="M408" s="66">
        <v>9.59</v>
      </c>
      <c r="N408" s="66">
        <v>10.42</v>
      </c>
      <c r="O408" s="66">
        <v>2</v>
      </c>
      <c r="P408" s="66" t="s">
        <v>38</v>
      </c>
    </row>
    <row r="409" spans="1:16" x14ac:dyDescent="0.25">
      <c r="A409" s="60">
        <v>41125</v>
      </c>
      <c r="B409" s="2">
        <v>0.71642361111111119</v>
      </c>
      <c r="C409" s="33">
        <v>41125.716423611113</v>
      </c>
      <c r="D409" s="33">
        <v>41125.708333333336</v>
      </c>
      <c r="E409" s="37">
        <v>17</v>
      </c>
      <c r="F409" s="33">
        <v>41125.75</v>
      </c>
      <c r="G409" s="66" t="s">
        <v>16</v>
      </c>
      <c r="H409" s="66">
        <v>1</v>
      </c>
      <c r="I409" s="66">
        <v>3.88</v>
      </c>
      <c r="J409" s="66">
        <v>68.3</v>
      </c>
      <c r="K409" s="66">
        <v>1</v>
      </c>
      <c r="L409" s="66">
        <v>2</v>
      </c>
      <c r="M409" s="66">
        <v>9.59</v>
      </c>
      <c r="N409" s="66">
        <v>10.42</v>
      </c>
      <c r="O409" s="66">
        <v>2</v>
      </c>
      <c r="P409" s="66" t="s">
        <v>38</v>
      </c>
    </row>
    <row r="410" spans="1:16" x14ac:dyDescent="0.25">
      <c r="A410" s="60">
        <v>41125</v>
      </c>
      <c r="B410" s="2">
        <v>0.71773148148148147</v>
      </c>
      <c r="C410" s="33">
        <v>41125.717731481483</v>
      </c>
      <c r="D410" s="33">
        <v>41125.708333333336</v>
      </c>
      <c r="E410" s="37">
        <v>17</v>
      </c>
      <c r="F410" s="33">
        <v>41125.75</v>
      </c>
      <c r="G410" s="66" t="s">
        <v>16</v>
      </c>
      <c r="H410" s="66">
        <v>1</v>
      </c>
      <c r="I410" s="66">
        <v>2.71</v>
      </c>
      <c r="J410" s="66">
        <v>70.8</v>
      </c>
      <c r="K410" s="66">
        <v>1</v>
      </c>
      <c r="L410" s="66">
        <v>2</v>
      </c>
      <c r="M410" s="66">
        <v>9.59</v>
      </c>
      <c r="N410" s="66">
        <v>10.42</v>
      </c>
      <c r="O410" s="66">
        <v>2</v>
      </c>
      <c r="P410" s="66" t="s">
        <v>38</v>
      </c>
    </row>
    <row r="411" spans="1:16" x14ac:dyDescent="0.25">
      <c r="A411" s="60">
        <v>41125</v>
      </c>
      <c r="B411" s="2">
        <v>0.71775462962962966</v>
      </c>
      <c r="C411" s="33">
        <v>41125.71775462963</v>
      </c>
      <c r="D411" s="33">
        <v>41125.708333333336</v>
      </c>
      <c r="E411" s="37">
        <v>17</v>
      </c>
      <c r="F411" s="33">
        <v>41125.75</v>
      </c>
      <c r="G411" s="66" t="s">
        <v>16</v>
      </c>
      <c r="H411" s="66">
        <v>1</v>
      </c>
      <c r="I411" s="66">
        <v>2.2599999999999998</v>
      </c>
      <c r="J411" s="66">
        <v>66.099999999999994</v>
      </c>
      <c r="K411" s="66">
        <v>1</v>
      </c>
      <c r="L411" s="66">
        <v>2</v>
      </c>
      <c r="M411" s="66">
        <v>9.59</v>
      </c>
      <c r="N411" s="66">
        <v>10.42</v>
      </c>
      <c r="O411" s="66">
        <v>2</v>
      </c>
      <c r="P411" s="66" t="s">
        <v>38</v>
      </c>
    </row>
    <row r="412" spans="1:16" x14ac:dyDescent="0.25">
      <c r="A412" s="60">
        <v>41125</v>
      </c>
      <c r="B412" s="2">
        <v>0.72972222222222216</v>
      </c>
      <c r="C412" s="33">
        <v>41125.729722222219</v>
      </c>
      <c r="D412" s="33">
        <v>41125.708333333336</v>
      </c>
      <c r="E412" s="37">
        <v>17</v>
      </c>
      <c r="F412" s="33">
        <v>41125.75</v>
      </c>
      <c r="G412" s="66" t="s">
        <v>16</v>
      </c>
      <c r="H412" s="66">
        <v>1</v>
      </c>
      <c r="I412" s="66">
        <v>2.41</v>
      </c>
      <c r="J412" s="66">
        <v>100.7</v>
      </c>
      <c r="K412" s="66">
        <v>1</v>
      </c>
      <c r="L412" s="66">
        <v>2</v>
      </c>
      <c r="M412" s="66">
        <v>9.59</v>
      </c>
      <c r="N412" s="66">
        <v>10.42</v>
      </c>
      <c r="O412" s="66">
        <v>2</v>
      </c>
      <c r="P412" s="66" t="s">
        <v>38</v>
      </c>
    </row>
    <row r="413" spans="1:16" x14ac:dyDescent="0.25">
      <c r="A413" s="60">
        <v>41125</v>
      </c>
      <c r="B413" s="2">
        <v>0.7322453703703703</v>
      </c>
      <c r="C413" s="33">
        <v>41125.732245370367</v>
      </c>
      <c r="D413" s="33">
        <v>41125.708333333336</v>
      </c>
      <c r="E413" s="37">
        <v>17</v>
      </c>
      <c r="F413" s="33">
        <v>41125.75</v>
      </c>
      <c r="G413" s="66" t="s">
        <v>16</v>
      </c>
      <c r="H413" s="66">
        <v>1</v>
      </c>
      <c r="I413" s="66">
        <v>2.68</v>
      </c>
      <c r="J413" s="66">
        <v>78.3</v>
      </c>
      <c r="K413" s="66">
        <v>1</v>
      </c>
      <c r="L413" s="66">
        <v>2</v>
      </c>
      <c r="M413" s="66">
        <v>9.59</v>
      </c>
      <c r="N413" s="66">
        <v>10.42</v>
      </c>
      <c r="O413" s="66">
        <v>2</v>
      </c>
      <c r="P413" s="66" t="s">
        <v>38</v>
      </c>
    </row>
    <row r="414" spans="1:16" x14ac:dyDescent="0.25">
      <c r="A414" s="60">
        <v>41125</v>
      </c>
      <c r="B414" s="2">
        <v>0.73474537037037047</v>
      </c>
      <c r="C414" s="33">
        <v>41125.73474537037</v>
      </c>
      <c r="D414" s="33">
        <v>41125.708333333336</v>
      </c>
      <c r="E414" s="37">
        <v>17</v>
      </c>
      <c r="F414" s="33">
        <v>41125.75</v>
      </c>
      <c r="G414" s="66" t="s">
        <v>16</v>
      </c>
      <c r="H414" s="66">
        <v>1</v>
      </c>
      <c r="I414" s="66">
        <v>2.71</v>
      </c>
      <c r="J414" s="66">
        <v>71.7</v>
      </c>
      <c r="K414" s="66">
        <v>1</v>
      </c>
      <c r="L414" s="66">
        <v>2</v>
      </c>
      <c r="M414" s="66">
        <v>9.59</v>
      </c>
      <c r="N414" s="66">
        <v>10.42</v>
      </c>
      <c r="O414" s="66">
        <v>2</v>
      </c>
      <c r="P414" s="66" t="s">
        <v>38</v>
      </c>
    </row>
    <row r="415" spans="1:16" x14ac:dyDescent="0.25">
      <c r="A415" s="60">
        <v>41125</v>
      </c>
      <c r="B415" s="2">
        <v>0.73572916666666666</v>
      </c>
      <c r="C415" s="33">
        <v>41125.735729166663</v>
      </c>
      <c r="D415" s="33">
        <v>41125.708333333336</v>
      </c>
      <c r="E415" s="37">
        <v>17</v>
      </c>
      <c r="F415" s="33">
        <v>41125.75</v>
      </c>
      <c r="G415" s="66" t="s">
        <v>16</v>
      </c>
      <c r="H415" s="66">
        <v>1</v>
      </c>
      <c r="I415" s="66">
        <v>2.56</v>
      </c>
      <c r="J415" s="66">
        <v>77.099999999999994</v>
      </c>
      <c r="K415" s="66">
        <v>1</v>
      </c>
      <c r="L415" s="66">
        <v>2</v>
      </c>
      <c r="M415" s="66">
        <v>9.59</v>
      </c>
      <c r="N415" s="66">
        <v>10.42</v>
      </c>
      <c r="O415" s="66">
        <v>2</v>
      </c>
      <c r="P415" s="66" t="s">
        <v>38</v>
      </c>
    </row>
    <row r="416" spans="1:16" x14ac:dyDescent="0.25">
      <c r="A416" s="60">
        <v>41125</v>
      </c>
      <c r="B416" s="2">
        <v>0.73637731481481483</v>
      </c>
      <c r="C416" s="33">
        <v>41125.736377314817</v>
      </c>
      <c r="D416" s="33">
        <v>41125.708333333336</v>
      </c>
      <c r="E416" s="37">
        <v>17</v>
      </c>
      <c r="F416" s="33">
        <v>41125.75</v>
      </c>
      <c r="G416" s="66" t="s">
        <v>16</v>
      </c>
      <c r="H416" s="66">
        <v>1</v>
      </c>
      <c r="I416" s="66">
        <v>2.17</v>
      </c>
      <c r="J416" s="66">
        <v>96.1</v>
      </c>
      <c r="K416" s="66">
        <v>1</v>
      </c>
      <c r="L416" s="66">
        <v>2</v>
      </c>
      <c r="M416" s="66">
        <v>9.59</v>
      </c>
      <c r="N416" s="66">
        <v>10.42</v>
      </c>
      <c r="O416" s="66">
        <v>2</v>
      </c>
      <c r="P416" s="66" t="s">
        <v>38</v>
      </c>
    </row>
    <row r="417" spans="1:16" x14ac:dyDescent="0.25">
      <c r="A417" s="60">
        <v>41125</v>
      </c>
      <c r="B417" s="2">
        <v>0.75594907407407408</v>
      </c>
      <c r="C417" s="33">
        <v>41125.755949074075</v>
      </c>
      <c r="D417" s="33">
        <v>41125.75</v>
      </c>
      <c r="E417" s="37">
        <v>18</v>
      </c>
      <c r="F417" s="33">
        <v>41125.75</v>
      </c>
      <c r="G417" s="66" t="s">
        <v>16</v>
      </c>
      <c r="H417" s="66">
        <v>1</v>
      </c>
      <c r="I417" s="66">
        <v>2.68</v>
      </c>
      <c r="J417" s="66">
        <v>71.599999999999994</v>
      </c>
      <c r="K417" s="66">
        <v>2</v>
      </c>
      <c r="L417" s="66">
        <v>2</v>
      </c>
      <c r="M417" s="66">
        <v>9.59</v>
      </c>
      <c r="N417" s="66">
        <v>10.42</v>
      </c>
      <c r="O417" s="66">
        <v>2</v>
      </c>
      <c r="P417" s="66" t="s">
        <v>38</v>
      </c>
    </row>
    <row r="418" spans="1:16" x14ac:dyDescent="0.25">
      <c r="A418" s="60">
        <v>41125</v>
      </c>
      <c r="B418" s="2">
        <v>0.75649305555555557</v>
      </c>
      <c r="C418" s="33">
        <v>41125.756493055553</v>
      </c>
      <c r="D418" s="33">
        <v>41125.75</v>
      </c>
      <c r="E418" s="37">
        <v>18</v>
      </c>
      <c r="F418" s="33">
        <v>41125.75</v>
      </c>
      <c r="G418" s="66" t="s">
        <v>16</v>
      </c>
      <c r="H418" s="66">
        <v>1</v>
      </c>
      <c r="I418" s="66">
        <v>3.57</v>
      </c>
      <c r="J418" s="66">
        <v>85.5</v>
      </c>
      <c r="K418" s="66">
        <v>1</v>
      </c>
      <c r="L418" s="66">
        <v>2</v>
      </c>
      <c r="M418" s="66">
        <v>9.59</v>
      </c>
      <c r="N418" s="66">
        <v>10.42</v>
      </c>
      <c r="O418" s="66">
        <v>2</v>
      </c>
      <c r="P418" s="66" t="s">
        <v>38</v>
      </c>
    </row>
    <row r="419" spans="1:16" x14ac:dyDescent="0.25">
      <c r="A419" s="60">
        <v>41125</v>
      </c>
      <c r="B419" s="2">
        <v>0.75858796296296294</v>
      </c>
      <c r="C419" s="33">
        <v>41125.758587962962</v>
      </c>
      <c r="D419" s="33">
        <v>41125.75</v>
      </c>
      <c r="E419" s="37">
        <v>18</v>
      </c>
      <c r="F419" s="33">
        <v>41125.75</v>
      </c>
      <c r="G419" s="66" t="s">
        <v>16</v>
      </c>
      <c r="H419" s="66">
        <v>1</v>
      </c>
      <c r="I419" s="66">
        <v>2.0499999999999998</v>
      </c>
      <c r="J419" s="66">
        <v>81.400000000000006</v>
      </c>
      <c r="K419" s="66">
        <v>1</v>
      </c>
      <c r="L419" s="66">
        <v>2</v>
      </c>
      <c r="M419" s="66">
        <v>9.59</v>
      </c>
      <c r="N419" s="66">
        <v>10.42</v>
      </c>
      <c r="O419" s="66">
        <v>2</v>
      </c>
      <c r="P419" s="66" t="s">
        <v>38</v>
      </c>
    </row>
    <row r="420" spans="1:16" x14ac:dyDescent="0.25">
      <c r="A420" s="60">
        <v>41125</v>
      </c>
      <c r="B420" s="2">
        <v>0.75950231481481489</v>
      </c>
      <c r="C420" s="33">
        <v>41125.759502314817</v>
      </c>
      <c r="D420" s="33">
        <v>41125.75</v>
      </c>
      <c r="E420" s="37">
        <v>18</v>
      </c>
      <c r="F420" s="33">
        <v>41125.75</v>
      </c>
      <c r="G420" s="66" t="s">
        <v>16</v>
      </c>
      <c r="H420" s="66">
        <v>1</v>
      </c>
      <c r="I420" s="66">
        <v>3.68</v>
      </c>
      <c r="J420" s="66">
        <v>77.8</v>
      </c>
      <c r="K420" s="66">
        <v>1</v>
      </c>
      <c r="L420" s="66">
        <v>2</v>
      </c>
      <c r="M420" s="66">
        <v>9.59</v>
      </c>
      <c r="N420" s="66">
        <v>10.42</v>
      </c>
      <c r="O420" s="66">
        <v>2</v>
      </c>
      <c r="P420" s="66" t="s">
        <v>38</v>
      </c>
    </row>
    <row r="421" spans="1:16" x14ac:dyDescent="0.25">
      <c r="A421" s="60">
        <v>41125</v>
      </c>
      <c r="B421" s="2">
        <v>0.75950231481481489</v>
      </c>
      <c r="C421" s="33">
        <v>41125.759502314817</v>
      </c>
      <c r="D421" s="33">
        <v>41125.75</v>
      </c>
      <c r="E421" s="37">
        <v>18</v>
      </c>
      <c r="F421" s="33">
        <v>41125.75</v>
      </c>
      <c r="G421" s="66" t="s">
        <v>16</v>
      </c>
      <c r="H421" s="66">
        <v>1</v>
      </c>
      <c r="I421" s="66">
        <v>2.78</v>
      </c>
      <c r="J421" s="66">
        <v>73</v>
      </c>
      <c r="K421" s="66">
        <v>1</v>
      </c>
      <c r="L421" s="66">
        <v>2</v>
      </c>
      <c r="M421" s="66">
        <v>9.59</v>
      </c>
      <c r="N421" s="66">
        <v>10.42</v>
      </c>
      <c r="O421" s="66">
        <v>2</v>
      </c>
      <c r="P421" s="66" t="s">
        <v>38</v>
      </c>
    </row>
    <row r="422" spans="1:16" x14ac:dyDescent="0.25">
      <c r="A422" s="60">
        <v>41125</v>
      </c>
      <c r="B422" s="2">
        <v>0.77107638888888896</v>
      </c>
      <c r="C422" s="33">
        <v>41125.77107638889</v>
      </c>
      <c r="D422" s="33">
        <v>41125.75</v>
      </c>
      <c r="E422" s="37">
        <v>18</v>
      </c>
      <c r="F422" s="33">
        <v>41125.75</v>
      </c>
      <c r="G422" s="66" t="s">
        <v>16</v>
      </c>
      <c r="H422" s="66">
        <v>1</v>
      </c>
      <c r="I422" s="66">
        <v>1.98</v>
      </c>
      <c r="J422" s="66">
        <v>70.7</v>
      </c>
      <c r="K422" s="66">
        <v>1</v>
      </c>
      <c r="L422" s="66">
        <v>2</v>
      </c>
      <c r="M422" s="66">
        <v>9.59</v>
      </c>
      <c r="N422" s="66">
        <v>10.42</v>
      </c>
      <c r="O422" s="66">
        <v>2</v>
      </c>
      <c r="P422" s="66" t="s">
        <v>38</v>
      </c>
    </row>
    <row r="423" spans="1:16" x14ac:dyDescent="0.25">
      <c r="A423" s="60">
        <v>41125</v>
      </c>
      <c r="B423" s="2">
        <v>0.771550925925926</v>
      </c>
      <c r="C423" s="33">
        <v>41125.771550925929</v>
      </c>
      <c r="D423" s="33">
        <v>41125.75</v>
      </c>
      <c r="E423" s="37">
        <v>18</v>
      </c>
      <c r="F423" s="33">
        <v>41125.75</v>
      </c>
      <c r="G423" s="66" t="s">
        <v>16</v>
      </c>
      <c r="H423" s="66">
        <v>1</v>
      </c>
      <c r="I423" s="66">
        <v>2.6</v>
      </c>
      <c r="J423" s="66">
        <v>77.400000000000006</v>
      </c>
      <c r="K423" s="66">
        <v>1</v>
      </c>
      <c r="L423" s="66">
        <v>2</v>
      </c>
      <c r="M423" s="66">
        <v>9.59</v>
      </c>
      <c r="N423" s="66">
        <v>10.42</v>
      </c>
      <c r="O423" s="66">
        <v>2</v>
      </c>
      <c r="P423" s="66" t="s">
        <v>38</v>
      </c>
    </row>
    <row r="424" spans="1:16" x14ac:dyDescent="0.25">
      <c r="A424" s="60">
        <v>41125</v>
      </c>
      <c r="B424" s="2">
        <v>0.77156249999999993</v>
      </c>
      <c r="C424" s="33">
        <v>41125.771562499998</v>
      </c>
      <c r="D424" s="33">
        <v>41125.75</v>
      </c>
      <c r="E424" s="37">
        <v>18</v>
      </c>
      <c r="F424" s="33">
        <v>41125.75</v>
      </c>
      <c r="G424" s="66" t="s">
        <v>16</v>
      </c>
      <c r="H424" s="66">
        <v>1</v>
      </c>
      <c r="I424" s="66">
        <v>3.77</v>
      </c>
      <c r="J424" s="66">
        <v>67.599999999999994</v>
      </c>
      <c r="K424" s="66">
        <v>1</v>
      </c>
      <c r="L424" s="66">
        <v>2</v>
      </c>
      <c r="M424" s="66">
        <v>9.59</v>
      </c>
      <c r="N424" s="66">
        <v>10.42</v>
      </c>
      <c r="O424" s="66">
        <v>2</v>
      </c>
      <c r="P424" s="66" t="s">
        <v>38</v>
      </c>
    </row>
    <row r="425" spans="1:16" x14ac:dyDescent="0.25">
      <c r="A425" s="60">
        <v>41125</v>
      </c>
      <c r="B425" s="2">
        <v>0.79435185185185186</v>
      </c>
      <c r="C425" s="33">
        <v>41125.794351851851</v>
      </c>
      <c r="D425" s="33">
        <v>41125.791666666664</v>
      </c>
      <c r="E425" s="37">
        <v>19</v>
      </c>
      <c r="F425" s="33">
        <v>41125.75</v>
      </c>
      <c r="G425" s="66" t="s">
        <v>16</v>
      </c>
      <c r="H425" s="66">
        <v>1</v>
      </c>
      <c r="I425" s="66">
        <v>2.29</v>
      </c>
      <c r="J425" s="66">
        <v>82.5</v>
      </c>
      <c r="K425" s="66">
        <v>1</v>
      </c>
      <c r="L425" s="66">
        <v>2</v>
      </c>
      <c r="M425" s="66">
        <v>9.59</v>
      </c>
      <c r="N425" s="66">
        <v>10.42</v>
      </c>
      <c r="O425" s="66">
        <v>2</v>
      </c>
      <c r="P425" s="66" t="s">
        <v>38</v>
      </c>
    </row>
    <row r="426" spans="1:16" x14ac:dyDescent="0.25">
      <c r="A426" s="60">
        <v>41125</v>
      </c>
      <c r="B426" s="2">
        <v>0.8002893518518519</v>
      </c>
      <c r="C426" s="33">
        <v>41125.80028935185</v>
      </c>
      <c r="D426" s="33">
        <v>41125.791666666664</v>
      </c>
      <c r="E426" s="37">
        <v>19</v>
      </c>
      <c r="F426" s="33">
        <v>41125.75</v>
      </c>
      <c r="G426" s="66" t="s">
        <v>16</v>
      </c>
      <c r="H426" s="66">
        <v>1</v>
      </c>
      <c r="I426" s="66">
        <v>3.75</v>
      </c>
      <c r="J426" s="66">
        <v>73.2</v>
      </c>
      <c r="K426" s="66">
        <v>1</v>
      </c>
      <c r="L426" s="66">
        <v>2</v>
      </c>
      <c r="M426" s="66">
        <v>9.59</v>
      </c>
      <c r="N426" s="66">
        <v>10.42</v>
      </c>
      <c r="O426" s="66">
        <v>2</v>
      </c>
      <c r="P426" s="66" t="s">
        <v>38</v>
      </c>
    </row>
    <row r="427" spans="1:16" x14ac:dyDescent="0.25">
      <c r="A427" s="60">
        <v>41125</v>
      </c>
      <c r="B427" s="2">
        <v>0.81269675925925933</v>
      </c>
      <c r="C427" s="33">
        <v>41125.812696759262</v>
      </c>
      <c r="D427" s="33">
        <v>41125.791666666664</v>
      </c>
      <c r="E427" s="37">
        <v>19</v>
      </c>
      <c r="F427" s="33">
        <v>41125.875</v>
      </c>
      <c r="G427" s="66" t="s">
        <v>16</v>
      </c>
      <c r="H427" s="66">
        <v>1</v>
      </c>
      <c r="I427" s="66">
        <v>2.67</v>
      </c>
      <c r="J427" s="66">
        <v>74.5</v>
      </c>
      <c r="K427" s="66">
        <v>1</v>
      </c>
      <c r="L427" s="66">
        <v>2</v>
      </c>
      <c r="M427" s="66">
        <v>9.59</v>
      </c>
      <c r="N427" s="66">
        <v>10.42</v>
      </c>
      <c r="O427" s="66">
        <v>2</v>
      </c>
      <c r="P427" s="66" t="s">
        <v>38</v>
      </c>
    </row>
    <row r="428" spans="1:16" x14ac:dyDescent="0.25">
      <c r="A428" s="60">
        <v>41125</v>
      </c>
      <c r="B428" s="2">
        <v>0.81283564814814813</v>
      </c>
      <c r="C428" s="33">
        <v>41125.812835648147</v>
      </c>
      <c r="D428" s="33">
        <v>41125.791666666664</v>
      </c>
      <c r="E428" s="37">
        <v>19</v>
      </c>
      <c r="F428" s="33">
        <v>41125.875</v>
      </c>
      <c r="G428" s="66" t="s">
        <v>16</v>
      </c>
      <c r="H428" s="66">
        <v>1</v>
      </c>
      <c r="I428" s="66">
        <v>1.1000000000000001</v>
      </c>
      <c r="J428" s="66">
        <v>83.2</v>
      </c>
      <c r="K428" s="66">
        <v>1</v>
      </c>
      <c r="L428" s="66">
        <v>2</v>
      </c>
      <c r="M428" s="66">
        <v>9.59</v>
      </c>
      <c r="N428" s="66">
        <v>10.42</v>
      </c>
      <c r="O428" s="66">
        <v>2</v>
      </c>
      <c r="P428" s="66" t="s">
        <v>38</v>
      </c>
    </row>
    <row r="429" spans="1:16" x14ac:dyDescent="0.25">
      <c r="A429" s="60">
        <v>41125</v>
      </c>
      <c r="B429" s="2">
        <v>0.81568287037037035</v>
      </c>
      <c r="C429" s="33">
        <v>41125.815682870372</v>
      </c>
      <c r="D429" s="33">
        <v>41125.791666666664</v>
      </c>
      <c r="E429" s="37">
        <v>19</v>
      </c>
      <c r="F429" s="33">
        <v>41125.875</v>
      </c>
      <c r="G429" s="66" t="s">
        <v>16</v>
      </c>
      <c r="H429" s="66">
        <v>1</v>
      </c>
      <c r="I429" s="66">
        <v>2.2400000000000002</v>
      </c>
      <c r="J429" s="66">
        <v>77.400000000000006</v>
      </c>
      <c r="K429" s="66">
        <v>1</v>
      </c>
      <c r="L429" s="66">
        <v>2</v>
      </c>
      <c r="M429" s="66">
        <v>9.59</v>
      </c>
      <c r="N429" s="66">
        <v>10.42</v>
      </c>
      <c r="O429" s="66">
        <v>2</v>
      </c>
      <c r="P429" s="66" t="s">
        <v>38</v>
      </c>
    </row>
    <row r="430" spans="1:16" x14ac:dyDescent="0.25">
      <c r="A430" s="60">
        <v>41125</v>
      </c>
      <c r="B430" s="2">
        <v>0.81678240740740737</v>
      </c>
      <c r="C430" s="33">
        <v>41125.816782407404</v>
      </c>
      <c r="D430" s="33">
        <v>41125.791666666664</v>
      </c>
      <c r="E430" s="37">
        <v>19</v>
      </c>
      <c r="F430" s="33">
        <v>41125.875</v>
      </c>
      <c r="G430" s="66" t="s">
        <v>16</v>
      </c>
      <c r="H430" s="66">
        <v>1</v>
      </c>
      <c r="I430" s="66">
        <v>2.2200000000000002</v>
      </c>
      <c r="J430" s="66">
        <v>77.099999999999994</v>
      </c>
      <c r="K430" s="66">
        <v>1</v>
      </c>
      <c r="L430" s="66">
        <v>2</v>
      </c>
      <c r="M430" s="66">
        <v>9.59</v>
      </c>
      <c r="N430" s="66">
        <v>10.42</v>
      </c>
      <c r="O430" s="66">
        <v>2</v>
      </c>
      <c r="P430" s="66" t="s">
        <v>38</v>
      </c>
    </row>
    <row r="431" spans="1:16" x14ac:dyDescent="0.25">
      <c r="A431" s="60">
        <v>41125</v>
      </c>
      <c r="B431" s="2">
        <v>0.81847222222222227</v>
      </c>
      <c r="C431" s="33">
        <v>41125.818472222221</v>
      </c>
      <c r="D431" s="33">
        <v>41125.791666666664</v>
      </c>
      <c r="E431" s="37">
        <v>19</v>
      </c>
      <c r="F431" s="33">
        <v>41125.875</v>
      </c>
      <c r="G431" s="66" t="s">
        <v>16</v>
      </c>
      <c r="H431" s="66">
        <v>1</v>
      </c>
      <c r="I431" s="66">
        <v>2.69</v>
      </c>
      <c r="J431" s="66">
        <v>83</v>
      </c>
      <c r="K431" s="66">
        <v>1</v>
      </c>
      <c r="L431" s="66">
        <v>2</v>
      </c>
      <c r="M431" s="66">
        <v>9.59</v>
      </c>
      <c r="N431" s="66">
        <v>10.42</v>
      </c>
      <c r="O431" s="66">
        <v>2</v>
      </c>
      <c r="P431" s="66" t="s">
        <v>38</v>
      </c>
    </row>
    <row r="432" spans="1:16" x14ac:dyDescent="0.25">
      <c r="A432" s="60">
        <v>41125</v>
      </c>
      <c r="B432" s="2">
        <v>0.81909722222222225</v>
      </c>
      <c r="C432" s="33">
        <v>41125.819097222222</v>
      </c>
      <c r="D432" s="33">
        <v>41125.791666666664</v>
      </c>
      <c r="E432" s="37">
        <v>19</v>
      </c>
      <c r="F432" s="33">
        <v>41125.875</v>
      </c>
      <c r="G432" s="66" t="s">
        <v>16</v>
      </c>
      <c r="H432" s="66">
        <v>1</v>
      </c>
      <c r="I432" s="66">
        <v>2.52</v>
      </c>
      <c r="J432" s="66">
        <v>101.4</v>
      </c>
      <c r="K432" s="66">
        <v>1</v>
      </c>
      <c r="L432" s="66">
        <v>2</v>
      </c>
      <c r="M432" s="66">
        <v>9.59</v>
      </c>
      <c r="N432" s="66">
        <v>10.42</v>
      </c>
      <c r="O432" s="66">
        <v>2</v>
      </c>
      <c r="P432" s="66" t="s">
        <v>38</v>
      </c>
    </row>
    <row r="433" spans="1:16" x14ac:dyDescent="0.25">
      <c r="A433" s="60">
        <v>41125</v>
      </c>
      <c r="B433" s="2">
        <v>0.82181712962962961</v>
      </c>
      <c r="C433" s="33">
        <v>41125.821817129632</v>
      </c>
      <c r="D433" s="33">
        <v>41125.791666666664</v>
      </c>
      <c r="E433" s="37">
        <v>19</v>
      </c>
      <c r="F433" s="33">
        <v>41125.875</v>
      </c>
      <c r="G433" s="66" t="s">
        <v>16</v>
      </c>
      <c r="H433" s="66">
        <v>1</v>
      </c>
      <c r="I433" s="66">
        <v>2.06</v>
      </c>
      <c r="J433" s="66">
        <v>91.3</v>
      </c>
      <c r="K433" s="66">
        <v>1</v>
      </c>
      <c r="L433" s="66">
        <v>2</v>
      </c>
      <c r="M433" s="66">
        <v>9.59</v>
      </c>
      <c r="N433" s="66">
        <v>10.42</v>
      </c>
      <c r="O433" s="66">
        <v>2</v>
      </c>
      <c r="P433" s="66" t="s">
        <v>38</v>
      </c>
    </row>
    <row r="434" spans="1:16" x14ac:dyDescent="0.25">
      <c r="A434" s="60">
        <v>41125</v>
      </c>
      <c r="B434" s="2">
        <v>0.84018518518518526</v>
      </c>
      <c r="C434" s="33">
        <v>41125.840185185189</v>
      </c>
      <c r="D434" s="33">
        <v>41125.833333333336</v>
      </c>
      <c r="E434" s="37">
        <v>20</v>
      </c>
      <c r="F434" s="33">
        <v>41125.875</v>
      </c>
      <c r="G434" s="66" t="s">
        <v>16</v>
      </c>
      <c r="H434" s="66">
        <v>1</v>
      </c>
      <c r="I434" s="66">
        <v>2.74</v>
      </c>
      <c r="J434" s="66">
        <v>98.8</v>
      </c>
      <c r="K434" s="66">
        <v>1</v>
      </c>
      <c r="L434" s="66">
        <v>2</v>
      </c>
      <c r="M434" s="66">
        <v>9.59</v>
      </c>
      <c r="N434" s="66">
        <v>10.42</v>
      </c>
      <c r="O434" s="66">
        <v>2</v>
      </c>
      <c r="P434" s="66" t="s">
        <v>38</v>
      </c>
    </row>
    <row r="435" spans="1:16" x14ac:dyDescent="0.25">
      <c r="A435" s="60">
        <v>41125</v>
      </c>
      <c r="B435" s="2">
        <v>0.84103009259259265</v>
      </c>
      <c r="C435" s="33">
        <v>41125.84103009259</v>
      </c>
      <c r="D435" s="33">
        <v>41125.833333333336</v>
      </c>
      <c r="E435" s="37">
        <v>20</v>
      </c>
      <c r="F435" s="33">
        <v>41125.875</v>
      </c>
      <c r="G435" s="66" t="s">
        <v>16</v>
      </c>
      <c r="H435" s="66">
        <v>1</v>
      </c>
      <c r="I435" s="66">
        <v>0</v>
      </c>
      <c r="J435" s="66">
        <v>86.5</v>
      </c>
      <c r="K435" s="66">
        <v>1</v>
      </c>
      <c r="L435" s="66">
        <v>2</v>
      </c>
      <c r="M435" s="66">
        <v>9.59</v>
      </c>
      <c r="N435" s="66">
        <v>10.42</v>
      </c>
      <c r="O435" s="66">
        <v>2</v>
      </c>
      <c r="P435" s="66" t="s">
        <v>38</v>
      </c>
    </row>
    <row r="436" spans="1:16" x14ac:dyDescent="0.25">
      <c r="A436" s="60">
        <v>41125</v>
      </c>
      <c r="B436" s="2">
        <v>0.85832175925925924</v>
      </c>
      <c r="C436" s="33">
        <v>41125.85832175926</v>
      </c>
      <c r="D436" s="33">
        <v>41125.833333333336</v>
      </c>
      <c r="E436" s="37">
        <v>20</v>
      </c>
      <c r="F436" s="33">
        <v>41125.875</v>
      </c>
      <c r="G436" s="66" t="s">
        <v>16</v>
      </c>
      <c r="H436" s="66">
        <v>1</v>
      </c>
      <c r="I436" s="66">
        <v>3.55</v>
      </c>
      <c r="J436" s="66">
        <v>88.1</v>
      </c>
      <c r="K436" s="66">
        <v>1</v>
      </c>
      <c r="L436" s="66">
        <v>2</v>
      </c>
      <c r="M436" s="66">
        <v>9.59</v>
      </c>
      <c r="N436" s="66">
        <v>10.42</v>
      </c>
      <c r="O436" s="66">
        <v>2</v>
      </c>
      <c r="P436" s="66" t="s">
        <v>38</v>
      </c>
    </row>
    <row r="437" spans="1:16" x14ac:dyDescent="0.25">
      <c r="A437" s="60">
        <v>41125</v>
      </c>
      <c r="B437" s="2">
        <v>0.86127314814814815</v>
      </c>
      <c r="C437" s="33">
        <v>41125.861273148148</v>
      </c>
      <c r="D437" s="33">
        <v>41125.833333333336</v>
      </c>
      <c r="E437" s="37">
        <v>20</v>
      </c>
      <c r="F437" s="33">
        <v>41125.875</v>
      </c>
      <c r="G437" s="66" t="s">
        <v>16</v>
      </c>
      <c r="H437" s="66">
        <v>1</v>
      </c>
      <c r="I437" s="66">
        <v>4.4400000000000004</v>
      </c>
      <c r="J437" s="66">
        <v>56.6</v>
      </c>
      <c r="K437" s="66">
        <v>1</v>
      </c>
      <c r="L437" s="66">
        <v>2</v>
      </c>
      <c r="M437" s="66">
        <v>9.59</v>
      </c>
      <c r="N437" s="66">
        <v>10.42</v>
      </c>
      <c r="O437" s="66">
        <v>2</v>
      </c>
      <c r="P437" s="66" t="s">
        <v>38</v>
      </c>
    </row>
    <row r="438" spans="1:16" x14ac:dyDescent="0.25">
      <c r="A438" s="60">
        <v>41125</v>
      </c>
      <c r="B438" s="2">
        <v>0.87508101851851849</v>
      </c>
      <c r="C438" s="33">
        <v>41125.875081018516</v>
      </c>
      <c r="D438" s="33">
        <v>41125.875</v>
      </c>
      <c r="E438" s="37">
        <v>21</v>
      </c>
      <c r="F438" s="33">
        <v>41125.875</v>
      </c>
      <c r="G438" s="66" t="s">
        <v>16</v>
      </c>
      <c r="H438" s="66">
        <v>1</v>
      </c>
      <c r="I438" s="66">
        <v>2.21</v>
      </c>
      <c r="J438" s="66">
        <v>88.5</v>
      </c>
      <c r="K438" s="66">
        <v>1</v>
      </c>
      <c r="L438" s="66">
        <v>2</v>
      </c>
      <c r="M438" s="66">
        <v>9.59</v>
      </c>
      <c r="N438" s="66">
        <v>10.42</v>
      </c>
      <c r="O438" s="66">
        <v>2</v>
      </c>
      <c r="P438" s="66" t="s">
        <v>38</v>
      </c>
    </row>
    <row r="439" spans="1:16" x14ac:dyDescent="0.25">
      <c r="A439" s="60">
        <v>41125</v>
      </c>
      <c r="B439" s="2">
        <v>0.87630787037037028</v>
      </c>
      <c r="C439" s="33">
        <v>41125.876307870371</v>
      </c>
      <c r="D439" s="33">
        <v>41125.875</v>
      </c>
      <c r="E439" s="37">
        <v>21</v>
      </c>
      <c r="F439" s="33">
        <v>41125.875</v>
      </c>
      <c r="G439" s="66" t="s">
        <v>16</v>
      </c>
      <c r="H439" s="66">
        <v>1</v>
      </c>
      <c r="I439" s="66">
        <v>5.63</v>
      </c>
      <c r="J439" s="66">
        <v>58.9</v>
      </c>
      <c r="K439" s="66">
        <v>1</v>
      </c>
      <c r="L439" s="66">
        <v>2</v>
      </c>
      <c r="M439" s="66">
        <v>9.59</v>
      </c>
      <c r="N439" s="66">
        <v>10.42</v>
      </c>
      <c r="O439" s="66">
        <v>2</v>
      </c>
      <c r="P439" s="66" t="s">
        <v>38</v>
      </c>
    </row>
    <row r="440" spans="1:16" x14ac:dyDescent="0.25">
      <c r="A440" s="60">
        <v>41125</v>
      </c>
      <c r="B440" s="2">
        <v>0.87649305555555557</v>
      </c>
      <c r="C440" s="33">
        <v>41125.876493055555</v>
      </c>
      <c r="D440" s="33">
        <v>41125.875</v>
      </c>
      <c r="E440" s="37">
        <v>21</v>
      </c>
      <c r="F440" s="33">
        <v>41125.875</v>
      </c>
      <c r="G440" s="66" t="s">
        <v>16</v>
      </c>
      <c r="H440" s="66">
        <v>1</v>
      </c>
      <c r="I440" s="66">
        <v>0</v>
      </c>
      <c r="J440" s="66">
        <v>78.599999999999994</v>
      </c>
      <c r="K440" s="66">
        <v>1</v>
      </c>
      <c r="L440" s="66">
        <v>2</v>
      </c>
      <c r="M440" s="66">
        <v>9.59</v>
      </c>
      <c r="N440" s="66">
        <v>10.42</v>
      </c>
      <c r="O440" s="66">
        <v>2</v>
      </c>
      <c r="P440" s="66" t="s">
        <v>38</v>
      </c>
    </row>
    <row r="441" spans="1:16" x14ac:dyDescent="0.25">
      <c r="A441" s="60">
        <v>41125</v>
      </c>
      <c r="B441" s="2">
        <v>0.87753472222222229</v>
      </c>
      <c r="C441" s="33">
        <v>41125.877534722225</v>
      </c>
      <c r="D441" s="33">
        <v>41125.875</v>
      </c>
      <c r="E441" s="37">
        <v>21</v>
      </c>
      <c r="F441" s="33">
        <v>41125.875</v>
      </c>
      <c r="G441" s="66" t="s">
        <v>16</v>
      </c>
      <c r="H441" s="66">
        <v>1</v>
      </c>
      <c r="I441" s="66">
        <v>5.0999999999999996</v>
      </c>
      <c r="J441" s="66">
        <v>77.2</v>
      </c>
      <c r="K441" s="66">
        <v>1</v>
      </c>
      <c r="L441" s="66">
        <v>2</v>
      </c>
      <c r="M441" s="66">
        <v>9.59</v>
      </c>
      <c r="N441" s="66">
        <v>10.42</v>
      </c>
      <c r="O441" s="66">
        <v>2</v>
      </c>
      <c r="P441" s="66" t="s">
        <v>38</v>
      </c>
    </row>
    <row r="442" spans="1:16" x14ac:dyDescent="0.25">
      <c r="A442" s="60">
        <v>41125</v>
      </c>
      <c r="B442" s="2">
        <v>0.87946759259259266</v>
      </c>
      <c r="C442" s="33">
        <v>41125.879467592589</v>
      </c>
      <c r="D442" s="33">
        <v>41125.875</v>
      </c>
      <c r="E442" s="37">
        <v>21</v>
      </c>
      <c r="F442" s="33">
        <v>41125.875</v>
      </c>
      <c r="G442" s="66" t="s">
        <v>16</v>
      </c>
      <c r="H442" s="66">
        <v>1</v>
      </c>
      <c r="I442" s="66">
        <v>9.66</v>
      </c>
      <c r="J442" s="66">
        <v>70.3</v>
      </c>
      <c r="K442" s="66">
        <v>1</v>
      </c>
      <c r="L442" s="66">
        <v>2</v>
      </c>
      <c r="M442" s="66">
        <v>9.59</v>
      </c>
      <c r="N442" s="66">
        <v>10.42</v>
      </c>
      <c r="O442" s="66">
        <v>1</v>
      </c>
      <c r="P442" s="66" t="s">
        <v>38</v>
      </c>
    </row>
    <row r="443" spans="1:16" x14ac:dyDescent="0.25">
      <c r="A443" s="60">
        <v>41125</v>
      </c>
      <c r="B443" s="2">
        <v>0.88282407407407415</v>
      </c>
      <c r="C443" s="33">
        <v>41125.882824074077</v>
      </c>
      <c r="D443" s="33">
        <v>41125.875</v>
      </c>
      <c r="E443" s="37">
        <v>21</v>
      </c>
      <c r="F443" s="33">
        <v>41125.875</v>
      </c>
      <c r="G443" s="66" t="s">
        <v>52</v>
      </c>
      <c r="H443" s="66">
        <v>-1</v>
      </c>
      <c r="I443" s="66">
        <v>7.01</v>
      </c>
      <c r="J443" s="66">
        <v>76.3</v>
      </c>
      <c r="K443" s="66">
        <v>1</v>
      </c>
      <c r="L443" s="66">
        <v>2</v>
      </c>
      <c r="M443" s="66">
        <v>9.59</v>
      </c>
      <c r="N443" s="66">
        <v>10.42</v>
      </c>
      <c r="O443" s="66">
        <v>-2</v>
      </c>
      <c r="P443" s="66" t="s">
        <v>38</v>
      </c>
    </row>
    <row r="444" spans="1:16" x14ac:dyDescent="0.25">
      <c r="A444" s="60">
        <v>41125</v>
      </c>
      <c r="B444" s="2">
        <v>0.89615740740740746</v>
      </c>
      <c r="C444" s="33">
        <v>41125.896157407406</v>
      </c>
      <c r="D444" s="33">
        <v>41125.875</v>
      </c>
      <c r="E444" s="37">
        <v>21</v>
      </c>
      <c r="F444" s="33">
        <v>41125.875</v>
      </c>
      <c r="G444" s="66" t="s">
        <v>16</v>
      </c>
      <c r="H444" s="66">
        <v>1</v>
      </c>
      <c r="I444" s="66">
        <v>2.74</v>
      </c>
      <c r="J444" s="66">
        <v>78.8</v>
      </c>
      <c r="K444" s="66">
        <v>1</v>
      </c>
      <c r="L444" s="66">
        <v>2</v>
      </c>
      <c r="M444" s="66">
        <v>9.59</v>
      </c>
      <c r="N444" s="66">
        <v>10.42</v>
      </c>
      <c r="O444" s="66">
        <v>2</v>
      </c>
      <c r="P444" s="66" t="s">
        <v>38</v>
      </c>
    </row>
    <row r="445" spans="1:16" x14ac:dyDescent="0.25">
      <c r="A445" s="60">
        <v>41125</v>
      </c>
      <c r="B445" s="2">
        <v>0.90530092592592604</v>
      </c>
      <c r="C445" s="33">
        <v>41125.905300925922</v>
      </c>
      <c r="D445" s="33">
        <v>41125.875</v>
      </c>
      <c r="E445" s="37">
        <v>21</v>
      </c>
      <c r="F445" s="33">
        <v>41125.875</v>
      </c>
      <c r="G445" s="66" t="s">
        <v>16</v>
      </c>
      <c r="H445" s="66">
        <v>1</v>
      </c>
      <c r="I445" s="66">
        <v>2.33</v>
      </c>
      <c r="J445" s="66">
        <v>79.599999999999994</v>
      </c>
      <c r="K445" s="66">
        <v>1</v>
      </c>
      <c r="L445" s="66">
        <v>2</v>
      </c>
      <c r="M445" s="66">
        <v>9.59</v>
      </c>
      <c r="N445" s="66">
        <v>10.42</v>
      </c>
      <c r="O445" s="66">
        <v>2</v>
      </c>
      <c r="P445" s="66" t="s">
        <v>38</v>
      </c>
    </row>
    <row r="446" spans="1:16" x14ac:dyDescent="0.25">
      <c r="A446" s="60">
        <v>41125</v>
      </c>
      <c r="B446" s="2">
        <v>0.92144675925925934</v>
      </c>
      <c r="C446" s="33">
        <v>41125.921446759261</v>
      </c>
      <c r="D446" s="33">
        <v>41125.916666666664</v>
      </c>
      <c r="E446" s="37">
        <v>22</v>
      </c>
      <c r="F446" s="33">
        <v>41125.875</v>
      </c>
      <c r="G446" s="66" t="s">
        <v>16</v>
      </c>
      <c r="H446" s="66">
        <v>1</v>
      </c>
      <c r="I446" s="66">
        <v>1.79</v>
      </c>
      <c r="J446" s="66">
        <v>91.2</v>
      </c>
      <c r="K446" s="66">
        <v>1</v>
      </c>
      <c r="L446" s="66">
        <v>2</v>
      </c>
      <c r="M446" s="66">
        <v>9.59</v>
      </c>
      <c r="N446" s="66">
        <v>10.42</v>
      </c>
      <c r="O446" s="66">
        <v>2</v>
      </c>
      <c r="P446" s="66" t="s">
        <v>38</v>
      </c>
    </row>
    <row r="447" spans="1:16" x14ac:dyDescent="0.25">
      <c r="A447" s="60">
        <v>41125</v>
      </c>
      <c r="B447" s="2">
        <v>0.9250694444444445</v>
      </c>
      <c r="C447" s="33">
        <v>41125.925069444442</v>
      </c>
      <c r="D447" s="33">
        <v>41125.916666666664</v>
      </c>
      <c r="E447" s="37">
        <v>22</v>
      </c>
      <c r="F447" s="33">
        <v>41125.875</v>
      </c>
      <c r="G447" s="66" t="s">
        <v>16</v>
      </c>
      <c r="H447" s="66">
        <v>1</v>
      </c>
      <c r="I447" s="66">
        <v>5.56</v>
      </c>
      <c r="J447" s="66">
        <v>61.4</v>
      </c>
      <c r="K447" s="66">
        <v>1</v>
      </c>
      <c r="L447" s="66">
        <v>2</v>
      </c>
      <c r="M447" s="66">
        <v>9.59</v>
      </c>
      <c r="N447" s="66">
        <v>10.42</v>
      </c>
      <c r="O447" s="66">
        <v>2</v>
      </c>
      <c r="P447" s="66" t="s">
        <v>38</v>
      </c>
    </row>
    <row r="448" spans="1:16" x14ac:dyDescent="0.25">
      <c r="A448" s="60">
        <v>41125</v>
      </c>
      <c r="B448" s="2">
        <v>0.92571759259259256</v>
      </c>
      <c r="C448" s="33">
        <v>41125.925717592596</v>
      </c>
      <c r="D448" s="33">
        <v>41125.916666666664</v>
      </c>
      <c r="E448" s="37">
        <v>22</v>
      </c>
      <c r="F448" s="33">
        <v>41125.875</v>
      </c>
      <c r="G448" s="66" t="s">
        <v>16</v>
      </c>
      <c r="H448" s="66">
        <v>1</v>
      </c>
      <c r="I448" s="66">
        <v>2.93</v>
      </c>
      <c r="J448" s="66">
        <v>74.7</v>
      </c>
      <c r="K448" s="66">
        <v>1</v>
      </c>
      <c r="L448" s="66">
        <v>2</v>
      </c>
      <c r="M448" s="66">
        <v>9.59</v>
      </c>
      <c r="N448" s="66">
        <v>10.42</v>
      </c>
      <c r="O448" s="66">
        <v>2</v>
      </c>
      <c r="P448" s="66" t="s">
        <v>38</v>
      </c>
    </row>
    <row r="449" spans="1:16" x14ac:dyDescent="0.25">
      <c r="A449" s="60">
        <v>41125</v>
      </c>
      <c r="B449" s="2">
        <v>0.92601851851851846</v>
      </c>
      <c r="C449" s="33">
        <v>41125.926018518519</v>
      </c>
      <c r="D449" s="33">
        <v>41125.916666666664</v>
      </c>
      <c r="E449" s="37">
        <v>22</v>
      </c>
      <c r="F449" s="33">
        <v>41125.875</v>
      </c>
      <c r="G449" s="66" t="s">
        <v>16</v>
      </c>
      <c r="H449" s="66">
        <v>1</v>
      </c>
      <c r="I449" s="66">
        <v>2.0499999999999998</v>
      </c>
      <c r="J449" s="66">
        <v>70.2</v>
      </c>
      <c r="K449" s="66">
        <v>1</v>
      </c>
      <c r="L449" s="66">
        <v>2</v>
      </c>
      <c r="M449" s="66">
        <v>9.59</v>
      </c>
      <c r="N449" s="66">
        <v>10.42</v>
      </c>
      <c r="O449" s="66">
        <v>2</v>
      </c>
      <c r="P449" s="66" t="s">
        <v>38</v>
      </c>
    </row>
    <row r="450" spans="1:16" x14ac:dyDescent="0.25">
      <c r="A450" s="60">
        <v>41125</v>
      </c>
      <c r="B450" s="2">
        <v>0.92628472222222225</v>
      </c>
      <c r="C450" s="33">
        <v>41125.92628472222</v>
      </c>
      <c r="D450" s="33">
        <v>41125.916666666664</v>
      </c>
      <c r="E450" s="37">
        <v>22</v>
      </c>
      <c r="F450" s="33">
        <v>41125.875</v>
      </c>
      <c r="G450" s="66" t="s">
        <v>16</v>
      </c>
      <c r="H450" s="66">
        <v>1</v>
      </c>
      <c r="I450" s="66">
        <v>5.27</v>
      </c>
      <c r="J450" s="66">
        <v>65.7</v>
      </c>
      <c r="K450" s="66">
        <v>1</v>
      </c>
      <c r="L450" s="66">
        <v>2</v>
      </c>
      <c r="M450" s="66">
        <v>9.59</v>
      </c>
      <c r="N450" s="66">
        <v>10.42</v>
      </c>
      <c r="O450" s="66">
        <v>2</v>
      </c>
      <c r="P450" s="66" t="s">
        <v>38</v>
      </c>
    </row>
    <row r="451" spans="1:16" x14ac:dyDescent="0.25">
      <c r="A451" s="60">
        <v>41125</v>
      </c>
      <c r="B451" s="2">
        <v>0.92700231481481488</v>
      </c>
      <c r="C451" s="33">
        <v>41125.927002314813</v>
      </c>
      <c r="D451" s="33">
        <v>41125.916666666664</v>
      </c>
      <c r="E451" s="37">
        <v>22</v>
      </c>
      <c r="F451" s="33">
        <v>41125.875</v>
      </c>
      <c r="G451" s="66" t="s">
        <v>16</v>
      </c>
      <c r="H451" s="66">
        <v>1</v>
      </c>
      <c r="I451" s="66">
        <v>3.79</v>
      </c>
      <c r="J451" s="66">
        <v>77.3</v>
      </c>
      <c r="K451" s="66">
        <v>1</v>
      </c>
      <c r="L451" s="66">
        <v>2</v>
      </c>
      <c r="M451" s="66">
        <v>9.59</v>
      </c>
      <c r="N451" s="66">
        <v>10.42</v>
      </c>
      <c r="O451" s="66">
        <v>2</v>
      </c>
      <c r="P451" s="66" t="s">
        <v>38</v>
      </c>
    </row>
    <row r="452" spans="1:16" x14ac:dyDescent="0.25">
      <c r="A452" s="60">
        <v>41125</v>
      </c>
      <c r="B452" s="2">
        <v>0.93866898148148159</v>
      </c>
      <c r="C452" s="33">
        <v>41125.938668981478</v>
      </c>
      <c r="D452" s="33">
        <v>41125.916666666664</v>
      </c>
      <c r="E452" s="37">
        <v>22</v>
      </c>
      <c r="F452" s="33">
        <v>41126</v>
      </c>
      <c r="G452" s="66" t="s">
        <v>16</v>
      </c>
      <c r="H452" s="66">
        <v>1</v>
      </c>
      <c r="I452" s="66">
        <v>2.74</v>
      </c>
      <c r="J452" s="66">
        <v>84.6</v>
      </c>
      <c r="K452" s="66">
        <v>1</v>
      </c>
      <c r="L452" s="66">
        <v>2</v>
      </c>
      <c r="M452" s="66">
        <v>9.59</v>
      </c>
      <c r="N452" s="66">
        <v>10.42</v>
      </c>
      <c r="O452" s="66">
        <v>2</v>
      </c>
      <c r="P452" s="66" t="s">
        <v>38</v>
      </c>
    </row>
    <row r="453" spans="1:16" x14ac:dyDescent="0.25">
      <c r="A453" s="60">
        <v>41125</v>
      </c>
      <c r="B453" s="2">
        <v>0.94112268518518516</v>
      </c>
      <c r="C453" s="33">
        <v>41125.941122685188</v>
      </c>
      <c r="D453" s="33">
        <v>41125.916666666664</v>
      </c>
      <c r="E453" s="37">
        <v>22</v>
      </c>
      <c r="F453" s="33">
        <v>41126</v>
      </c>
      <c r="G453" s="66" t="s">
        <v>16</v>
      </c>
      <c r="H453" s="66">
        <v>1</v>
      </c>
      <c r="I453" s="66">
        <v>2.17</v>
      </c>
      <c r="J453" s="66">
        <v>100.1</v>
      </c>
      <c r="K453" s="66">
        <v>1</v>
      </c>
      <c r="L453" s="66">
        <v>2</v>
      </c>
      <c r="M453" s="66">
        <v>9.59</v>
      </c>
      <c r="N453" s="66">
        <v>10.42</v>
      </c>
      <c r="O453" s="66">
        <v>2</v>
      </c>
      <c r="P453" s="66" t="s">
        <v>38</v>
      </c>
    </row>
    <row r="454" spans="1:16" x14ac:dyDescent="0.25">
      <c r="A454" s="60">
        <v>41125</v>
      </c>
      <c r="B454" s="2">
        <v>0.9431250000000001</v>
      </c>
      <c r="C454" s="33">
        <v>41125.943124999998</v>
      </c>
      <c r="D454" s="33">
        <v>41125.916666666664</v>
      </c>
      <c r="E454" s="37">
        <v>22</v>
      </c>
      <c r="F454" s="33">
        <v>41126</v>
      </c>
      <c r="G454" s="66" t="s">
        <v>16</v>
      </c>
      <c r="H454" s="66">
        <v>1</v>
      </c>
      <c r="I454" s="66">
        <v>2.23</v>
      </c>
      <c r="J454" s="66">
        <v>89.6</v>
      </c>
      <c r="K454" s="66">
        <v>1</v>
      </c>
      <c r="L454" s="66">
        <v>2</v>
      </c>
      <c r="M454" s="66">
        <v>9.59</v>
      </c>
      <c r="N454" s="66">
        <v>10.42</v>
      </c>
      <c r="O454" s="66">
        <v>2</v>
      </c>
      <c r="P454" s="66" t="s">
        <v>38</v>
      </c>
    </row>
    <row r="455" spans="1:16" x14ac:dyDescent="0.25">
      <c r="A455" s="60">
        <v>41125</v>
      </c>
      <c r="B455" s="2">
        <v>0.94331018518518517</v>
      </c>
      <c r="C455" s="33">
        <v>41125.943310185183</v>
      </c>
      <c r="D455" s="33">
        <v>41125.916666666664</v>
      </c>
      <c r="E455" s="37">
        <v>22</v>
      </c>
      <c r="F455" s="33">
        <v>41126</v>
      </c>
      <c r="G455" s="66" t="s">
        <v>16</v>
      </c>
      <c r="H455" s="66">
        <v>1</v>
      </c>
      <c r="I455" s="66">
        <v>2.88</v>
      </c>
      <c r="J455" s="66">
        <v>90.9</v>
      </c>
      <c r="K455" s="66">
        <v>1</v>
      </c>
      <c r="L455" s="66">
        <v>2</v>
      </c>
      <c r="M455" s="66">
        <v>9.59</v>
      </c>
      <c r="N455" s="66">
        <v>10.42</v>
      </c>
      <c r="O455" s="66">
        <v>2</v>
      </c>
      <c r="P455" s="66" t="s">
        <v>38</v>
      </c>
    </row>
    <row r="456" spans="1:16" x14ac:dyDescent="0.25">
      <c r="A456" s="60">
        <v>41125</v>
      </c>
      <c r="B456" s="2">
        <v>0.94552083333333325</v>
      </c>
      <c r="C456" s="33">
        <v>41125.945520833331</v>
      </c>
      <c r="D456" s="33">
        <v>41125.916666666664</v>
      </c>
      <c r="E456" s="37">
        <v>22</v>
      </c>
      <c r="F456" s="33">
        <v>41126</v>
      </c>
      <c r="G456" s="66" t="s">
        <v>16</v>
      </c>
      <c r="H456" s="66">
        <v>1</v>
      </c>
      <c r="I456" s="66">
        <v>4.6500000000000004</v>
      </c>
      <c r="J456" s="66">
        <v>69.2</v>
      </c>
      <c r="K456" s="66">
        <v>1</v>
      </c>
      <c r="L456" s="66">
        <v>2</v>
      </c>
      <c r="M456" s="66">
        <v>9.59</v>
      </c>
      <c r="N456" s="66">
        <v>10.42</v>
      </c>
      <c r="O456" s="66">
        <v>2</v>
      </c>
      <c r="P456" s="66" t="s">
        <v>38</v>
      </c>
    </row>
    <row r="457" spans="1:16" x14ac:dyDescent="0.25">
      <c r="A457" s="60">
        <v>41125</v>
      </c>
      <c r="B457" s="2">
        <v>0.94700231481481489</v>
      </c>
      <c r="C457" s="33">
        <v>41125.947002314817</v>
      </c>
      <c r="D457" s="33">
        <v>41125.916666666664</v>
      </c>
      <c r="E457" s="37">
        <v>22</v>
      </c>
      <c r="F457" s="33">
        <v>41126</v>
      </c>
      <c r="G457" s="66" t="s">
        <v>16</v>
      </c>
      <c r="H457" s="66">
        <v>1</v>
      </c>
      <c r="I457" s="66">
        <v>4.24</v>
      </c>
      <c r="J457" s="66">
        <v>81.8</v>
      </c>
      <c r="K457" s="66">
        <v>1</v>
      </c>
      <c r="L457" s="66">
        <v>2</v>
      </c>
      <c r="M457" s="66">
        <v>9.59</v>
      </c>
      <c r="N457" s="66">
        <v>10.42</v>
      </c>
      <c r="O457" s="66">
        <v>2</v>
      </c>
      <c r="P457" s="66" t="s">
        <v>38</v>
      </c>
    </row>
    <row r="458" spans="1:16" x14ac:dyDescent="0.25">
      <c r="A458" s="60">
        <v>41125</v>
      </c>
      <c r="B458" s="2">
        <v>0.95953703703703708</v>
      </c>
      <c r="C458" s="33">
        <v>41125.959537037037</v>
      </c>
      <c r="D458" s="33">
        <v>41125.958333333336</v>
      </c>
      <c r="E458" s="37">
        <v>23</v>
      </c>
      <c r="F458" s="33">
        <v>41126</v>
      </c>
      <c r="G458" s="66" t="s">
        <v>16</v>
      </c>
      <c r="H458" s="66">
        <v>1</v>
      </c>
      <c r="I458" s="66">
        <v>2.23</v>
      </c>
      <c r="J458" s="66">
        <v>90</v>
      </c>
      <c r="K458" s="66">
        <v>1</v>
      </c>
      <c r="L458" s="66">
        <v>2</v>
      </c>
      <c r="M458" s="66">
        <v>9.59</v>
      </c>
      <c r="N458" s="66">
        <v>10.42</v>
      </c>
      <c r="O458" s="66">
        <v>2</v>
      </c>
      <c r="P458" s="66" t="s">
        <v>38</v>
      </c>
    </row>
    <row r="459" spans="1:16" x14ac:dyDescent="0.25">
      <c r="A459" s="60">
        <v>41125</v>
      </c>
      <c r="B459" s="2">
        <v>0.96197916666666661</v>
      </c>
      <c r="C459" s="33">
        <v>41125.96197916667</v>
      </c>
      <c r="D459" s="33">
        <v>41125.958333333336</v>
      </c>
      <c r="E459" s="37">
        <v>23</v>
      </c>
      <c r="F459" s="33">
        <v>41126</v>
      </c>
      <c r="G459" s="66" t="s">
        <v>16</v>
      </c>
      <c r="H459" s="66">
        <v>1</v>
      </c>
      <c r="I459" s="66">
        <v>5.92</v>
      </c>
      <c r="J459" s="66">
        <v>82.3</v>
      </c>
      <c r="K459" s="66">
        <v>1</v>
      </c>
      <c r="L459" s="66">
        <v>2</v>
      </c>
      <c r="M459" s="66">
        <v>9.59</v>
      </c>
      <c r="N459" s="66">
        <v>10.42</v>
      </c>
      <c r="O459" s="66">
        <v>2</v>
      </c>
      <c r="P459" s="66" t="s">
        <v>38</v>
      </c>
    </row>
    <row r="460" spans="1:16" x14ac:dyDescent="0.25">
      <c r="A460" s="60">
        <v>41125</v>
      </c>
      <c r="B460" s="2">
        <v>0.9643518518518519</v>
      </c>
      <c r="C460" s="33">
        <v>41125.96435185185</v>
      </c>
      <c r="D460" s="33">
        <v>41125.958333333336</v>
      </c>
      <c r="E460" s="37">
        <v>23</v>
      </c>
      <c r="F460" s="33">
        <v>41126</v>
      </c>
      <c r="G460" s="66" t="s">
        <v>16</v>
      </c>
      <c r="H460" s="66">
        <v>1</v>
      </c>
      <c r="I460" s="66">
        <v>1.91</v>
      </c>
      <c r="J460" s="66">
        <v>86.9</v>
      </c>
      <c r="K460" s="66">
        <v>1</v>
      </c>
      <c r="L460" s="66">
        <v>2</v>
      </c>
      <c r="M460" s="66">
        <v>9.59</v>
      </c>
      <c r="N460" s="66">
        <v>10.42</v>
      </c>
      <c r="O460" s="66">
        <v>2</v>
      </c>
      <c r="P460" s="66" t="s">
        <v>38</v>
      </c>
    </row>
    <row r="461" spans="1:16" x14ac:dyDescent="0.25">
      <c r="A461" s="60">
        <v>41125</v>
      </c>
      <c r="B461" s="2">
        <v>0.98002314814814817</v>
      </c>
      <c r="C461" s="33">
        <v>41125.980023148149</v>
      </c>
      <c r="D461" s="33">
        <v>41125.958333333336</v>
      </c>
      <c r="E461" s="37">
        <v>23</v>
      </c>
      <c r="F461" s="33">
        <v>41126</v>
      </c>
      <c r="G461" s="66" t="s">
        <v>16</v>
      </c>
      <c r="H461" s="66">
        <v>1</v>
      </c>
      <c r="I461" s="66">
        <v>3.04</v>
      </c>
      <c r="J461" s="66">
        <v>72.7</v>
      </c>
      <c r="K461" s="66">
        <v>1</v>
      </c>
      <c r="L461" s="66">
        <v>2</v>
      </c>
      <c r="M461" s="66">
        <v>9.59</v>
      </c>
      <c r="N461" s="66">
        <v>10.42</v>
      </c>
      <c r="O461" s="66">
        <v>2</v>
      </c>
      <c r="P461" s="66" t="s">
        <v>38</v>
      </c>
    </row>
    <row r="462" spans="1:16" x14ac:dyDescent="0.25">
      <c r="A462" s="60">
        <v>41125</v>
      </c>
      <c r="B462" s="2">
        <v>0.98443287037037042</v>
      </c>
      <c r="C462" s="33">
        <v>41125.984432870369</v>
      </c>
      <c r="D462" s="33">
        <v>41125.958333333336</v>
      </c>
      <c r="E462" s="37">
        <v>23</v>
      </c>
      <c r="F462" s="33">
        <v>41126</v>
      </c>
      <c r="G462" s="66" t="s">
        <v>16</v>
      </c>
      <c r="H462" s="66">
        <v>1</v>
      </c>
      <c r="I462" s="66">
        <v>4.6500000000000004</v>
      </c>
      <c r="J462" s="66">
        <v>85.7</v>
      </c>
      <c r="K462" s="66">
        <v>1</v>
      </c>
      <c r="L462" s="66">
        <v>2</v>
      </c>
      <c r="M462" s="66">
        <v>9.59</v>
      </c>
      <c r="N462" s="66">
        <v>10.42</v>
      </c>
      <c r="O462" s="66">
        <v>2</v>
      </c>
      <c r="P462" s="66" t="s">
        <v>38</v>
      </c>
    </row>
    <row r="463" spans="1:16" x14ac:dyDescent="0.25">
      <c r="A463" s="60">
        <v>41125</v>
      </c>
      <c r="B463" s="2">
        <v>0.98443287037037042</v>
      </c>
      <c r="C463" s="33">
        <v>41125.984432870369</v>
      </c>
      <c r="D463" s="33">
        <v>41125.958333333336</v>
      </c>
      <c r="E463" s="37">
        <v>23</v>
      </c>
      <c r="F463" s="33">
        <v>41126</v>
      </c>
      <c r="G463" s="66" t="s">
        <v>16</v>
      </c>
      <c r="H463" s="66">
        <v>1</v>
      </c>
      <c r="I463" s="66">
        <v>3.38</v>
      </c>
      <c r="J463" s="66">
        <v>78.099999999999994</v>
      </c>
      <c r="K463" s="66">
        <v>1</v>
      </c>
      <c r="L463" s="66">
        <v>2</v>
      </c>
      <c r="M463" s="66">
        <v>9.59</v>
      </c>
      <c r="N463" s="66">
        <v>10.42</v>
      </c>
      <c r="O463" s="66">
        <v>2</v>
      </c>
      <c r="P463" s="66" t="s">
        <v>38</v>
      </c>
    </row>
    <row r="464" spans="1:16" x14ac:dyDescent="0.25">
      <c r="A464" s="60">
        <v>41126</v>
      </c>
      <c r="B464" s="2">
        <v>2.207175925925926E-2</v>
      </c>
      <c r="C464" s="33">
        <v>41126.02207175926</v>
      </c>
      <c r="D464" s="33">
        <v>41126</v>
      </c>
      <c r="E464" s="37">
        <v>0</v>
      </c>
      <c r="F464" s="33">
        <v>41126</v>
      </c>
      <c r="G464" s="66" t="s">
        <v>16</v>
      </c>
      <c r="H464" s="66">
        <v>1</v>
      </c>
      <c r="I464" s="66">
        <v>2.65</v>
      </c>
      <c r="J464" s="66">
        <v>81.599999999999994</v>
      </c>
      <c r="K464" s="66">
        <v>1</v>
      </c>
      <c r="L464" s="66">
        <v>2</v>
      </c>
      <c r="M464" s="66">
        <v>9.59</v>
      </c>
      <c r="N464" s="66">
        <v>10.42</v>
      </c>
      <c r="O464" s="66">
        <v>2</v>
      </c>
      <c r="P464" s="66" t="s">
        <v>38</v>
      </c>
    </row>
    <row r="465" spans="1:16" x14ac:dyDescent="0.25">
      <c r="A465" s="60">
        <v>41126</v>
      </c>
      <c r="B465" s="2">
        <v>2.2141203703703705E-2</v>
      </c>
      <c r="C465" s="33">
        <v>41126.022141203706</v>
      </c>
      <c r="D465" s="33">
        <v>41126</v>
      </c>
      <c r="E465" s="37">
        <v>0</v>
      </c>
      <c r="F465" s="33">
        <v>41126</v>
      </c>
      <c r="G465" s="66" t="s">
        <v>16</v>
      </c>
      <c r="H465" s="66">
        <v>1</v>
      </c>
      <c r="I465" s="66">
        <v>0</v>
      </c>
      <c r="J465" s="66">
        <v>54.2</v>
      </c>
      <c r="K465" s="66">
        <v>1</v>
      </c>
      <c r="L465" s="66">
        <v>2</v>
      </c>
      <c r="M465" s="66">
        <v>9.59</v>
      </c>
      <c r="N465" s="66">
        <v>10.42</v>
      </c>
      <c r="O465" s="66">
        <v>2</v>
      </c>
      <c r="P465" s="66" t="s">
        <v>38</v>
      </c>
    </row>
    <row r="466" spans="1:16" x14ac:dyDescent="0.25">
      <c r="A466" s="60">
        <v>41126</v>
      </c>
      <c r="B466" s="2">
        <v>2.2291666666666668E-2</v>
      </c>
      <c r="C466" s="33">
        <v>41126.022291666668</v>
      </c>
      <c r="D466" s="33">
        <v>41126</v>
      </c>
      <c r="E466" s="37">
        <v>0</v>
      </c>
      <c r="F466" s="33">
        <v>41126</v>
      </c>
      <c r="G466" s="66" t="s">
        <v>16</v>
      </c>
      <c r="H466" s="66">
        <v>1</v>
      </c>
      <c r="I466" s="66">
        <v>1.95</v>
      </c>
      <c r="J466" s="66">
        <v>79.900000000000006</v>
      </c>
      <c r="K466" s="66">
        <v>1</v>
      </c>
      <c r="L466" s="66">
        <v>2</v>
      </c>
      <c r="M466" s="66">
        <v>9.59</v>
      </c>
      <c r="N466" s="66">
        <v>10.42</v>
      </c>
      <c r="O466" s="66">
        <v>2</v>
      </c>
      <c r="P466" s="66" t="s">
        <v>38</v>
      </c>
    </row>
    <row r="467" spans="1:16" x14ac:dyDescent="0.25">
      <c r="A467" s="60">
        <v>41126</v>
      </c>
      <c r="B467" s="2">
        <v>2.2916666666666669E-2</v>
      </c>
      <c r="C467" s="33">
        <v>41126.022916666669</v>
      </c>
      <c r="D467" s="33">
        <v>41126</v>
      </c>
      <c r="E467" s="37">
        <v>0</v>
      </c>
      <c r="F467" s="33">
        <v>41126</v>
      </c>
      <c r="G467" s="66" t="s">
        <v>52</v>
      </c>
      <c r="H467" s="66">
        <v>-1</v>
      </c>
      <c r="I467" s="66">
        <v>6.74</v>
      </c>
      <c r="J467" s="66">
        <v>68</v>
      </c>
      <c r="K467" s="66">
        <v>1</v>
      </c>
      <c r="L467" s="66">
        <v>2</v>
      </c>
      <c r="M467" s="66">
        <v>9.59</v>
      </c>
      <c r="N467" s="66">
        <v>10.42</v>
      </c>
      <c r="O467" s="66">
        <v>-2</v>
      </c>
      <c r="P467" s="66" t="s">
        <v>38</v>
      </c>
    </row>
    <row r="468" spans="1:16" x14ac:dyDescent="0.25">
      <c r="A468" s="60">
        <v>41126</v>
      </c>
      <c r="B468" s="2">
        <v>0.11206018518518518</v>
      </c>
      <c r="C468" s="33">
        <v>41126.112060185187</v>
      </c>
      <c r="D468" s="33">
        <v>41126.083333333336</v>
      </c>
      <c r="E468" s="37">
        <v>2</v>
      </c>
      <c r="F468" s="33">
        <v>41126.125</v>
      </c>
      <c r="G468" s="66" t="s">
        <v>16</v>
      </c>
      <c r="H468" s="66">
        <v>1</v>
      </c>
      <c r="I468" s="66">
        <v>3.62</v>
      </c>
      <c r="J468" s="66">
        <v>81</v>
      </c>
      <c r="K468" s="66">
        <v>1</v>
      </c>
      <c r="L468" s="66">
        <v>2</v>
      </c>
      <c r="M468" s="66">
        <v>9.59</v>
      </c>
      <c r="N468" s="66">
        <v>10.42</v>
      </c>
      <c r="O468" s="66">
        <v>2</v>
      </c>
      <c r="P468" s="66" t="s">
        <v>38</v>
      </c>
    </row>
    <row r="469" spans="1:16" x14ac:dyDescent="0.25">
      <c r="A469" s="60">
        <v>41126</v>
      </c>
      <c r="B469" s="2">
        <v>0.18887731481481482</v>
      </c>
      <c r="C469" s="33">
        <v>41126.188877314817</v>
      </c>
      <c r="D469" s="33">
        <v>41126.166666666664</v>
      </c>
      <c r="E469" s="37">
        <v>4</v>
      </c>
      <c r="F469" s="33">
        <v>41126.25</v>
      </c>
      <c r="G469" s="66" t="s">
        <v>16</v>
      </c>
      <c r="H469" s="66">
        <v>1</v>
      </c>
      <c r="I469" s="66">
        <v>3.87</v>
      </c>
      <c r="J469" s="66">
        <v>70.5</v>
      </c>
      <c r="K469" s="66">
        <v>1</v>
      </c>
      <c r="L469" s="66">
        <v>2</v>
      </c>
      <c r="M469" s="66">
        <v>9.59</v>
      </c>
      <c r="N469" s="66">
        <v>10.42</v>
      </c>
      <c r="O469" s="66">
        <v>2</v>
      </c>
      <c r="P469" s="66" t="s">
        <v>38</v>
      </c>
    </row>
    <row r="470" spans="1:16" x14ac:dyDescent="0.25">
      <c r="A470" s="60">
        <v>41126</v>
      </c>
      <c r="B470" s="2">
        <v>0.25230324074074073</v>
      </c>
      <c r="C470" s="33">
        <v>41126.252303240741</v>
      </c>
      <c r="D470" s="33">
        <v>41126.25</v>
      </c>
      <c r="E470" s="37">
        <v>6</v>
      </c>
      <c r="F470" s="33">
        <v>41126.25</v>
      </c>
      <c r="G470" s="66" t="s">
        <v>16</v>
      </c>
      <c r="H470" s="66">
        <v>1</v>
      </c>
      <c r="I470" s="66">
        <v>2.66</v>
      </c>
      <c r="J470" s="66">
        <v>88.5</v>
      </c>
      <c r="K470" s="66">
        <v>1</v>
      </c>
      <c r="L470" s="66">
        <v>2</v>
      </c>
      <c r="M470" s="66">
        <v>9.59</v>
      </c>
      <c r="N470" s="66">
        <v>10.42</v>
      </c>
      <c r="O470" s="66">
        <v>2</v>
      </c>
      <c r="P470" s="66" t="s">
        <v>38</v>
      </c>
    </row>
    <row r="471" spans="1:16" x14ac:dyDescent="0.25">
      <c r="A471" s="60">
        <v>41126</v>
      </c>
      <c r="B471" s="2">
        <v>0.25447916666666665</v>
      </c>
      <c r="C471" s="33">
        <v>41126.254479166666</v>
      </c>
      <c r="D471" s="33">
        <v>41126.25</v>
      </c>
      <c r="E471" s="37">
        <v>6</v>
      </c>
      <c r="F471" s="33">
        <v>41126.25</v>
      </c>
      <c r="G471" s="66" t="s">
        <v>16</v>
      </c>
      <c r="H471" s="66">
        <v>1</v>
      </c>
      <c r="I471" s="66">
        <v>0</v>
      </c>
      <c r="J471" s="66">
        <v>82.5</v>
      </c>
      <c r="K471" s="66">
        <v>1</v>
      </c>
      <c r="L471" s="66">
        <v>2</v>
      </c>
      <c r="M471" s="66">
        <v>9.59</v>
      </c>
      <c r="N471" s="66">
        <v>10.42</v>
      </c>
      <c r="O471" s="66">
        <v>2</v>
      </c>
      <c r="P471" s="66" t="s">
        <v>38</v>
      </c>
    </row>
    <row r="472" spans="1:16" x14ac:dyDescent="0.25">
      <c r="A472" s="60">
        <v>41126</v>
      </c>
      <c r="B472" s="2">
        <v>0.25890046296296293</v>
      </c>
      <c r="C472" s="33">
        <v>41126.258900462963</v>
      </c>
      <c r="D472" s="33">
        <v>41126.25</v>
      </c>
      <c r="E472" s="37">
        <v>6</v>
      </c>
      <c r="F472" s="33">
        <v>41126.25</v>
      </c>
      <c r="G472" s="66" t="s">
        <v>16</v>
      </c>
      <c r="H472" s="66">
        <v>1</v>
      </c>
      <c r="I472" s="66">
        <v>2.74</v>
      </c>
      <c r="J472" s="66">
        <v>71.5</v>
      </c>
      <c r="K472" s="66">
        <v>1</v>
      </c>
      <c r="L472" s="66">
        <v>2</v>
      </c>
      <c r="M472" s="66">
        <v>9.59</v>
      </c>
      <c r="N472" s="66">
        <v>10.42</v>
      </c>
      <c r="O472" s="66">
        <v>2</v>
      </c>
      <c r="P472" s="66" t="s">
        <v>38</v>
      </c>
    </row>
    <row r="473" spans="1:16" x14ac:dyDescent="0.25">
      <c r="A473" s="60">
        <v>41126</v>
      </c>
      <c r="B473" s="2">
        <v>0.27480324074074075</v>
      </c>
      <c r="C473" s="33">
        <v>41126.27480324074</v>
      </c>
      <c r="D473" s="33">
        <v>41126.25</v>
      </c>
      <c r="E473" s="37">
        <v>6</v>
      </c>
      <c r="F473" s="33">
        <v>41126.25</v>
      </c>
      <c r="G473" s="66" t="s">
        <v>16</v>
      </c>
      <c r="H473" s="66">
        <v>1</v>
      </c>
      <c r="I473" s="66">
        <v>3.03</v>
      </c>
      <c r="J473" s="66">
        <v>66</v>
      </c>
      <c r="K473" s="66">
        <v>1</v>
      </c>
      <c r="L473" s="66">
        <v>2</v>
      </c>
      <c r="M473" s="66">
        <v>9.59</v>
      </c>
      <c r="N473" s="66">
        <v>10.42</v>
      </c>
      <c r="O473" s="66">
        <v>2</v>
      </c>
      <c r="P473" s="66" t="s">
        <v>38</v>
      </c>
    </row>
    <row r="474" spans="1:16" x14ac:dyDescent="0.25">
      <c r="A474" s="60">
        <v>41126</v>
      </c>
      <c r="B474" s="2">
        <v>0.29417824074074073</v>
      </c>
      <c r="C474" s="33">
        <v>41126.294178240743</v>
      </c>
      <c r="D474" s="33">
        <v>41126.291666666664</v>
      </c>
      <c r="E474" s="37">
        <v>7</v>
      </c>
      <c r="F474" s="33">
        <v>41126.25</v>
      </c>
      <c r="G474" s="66" t="s">
        <v>16</v>
      </c>
      <c r="H474" s="66">
        <v>1</v>
      </c>
      <c r="I474" s="66">
        <v>6.06</v>
      </c>
      <c r="J474" s="66">
        <v>73.5</v>
      </c>
      <c r="K474" s="66">
        <v>1</v>
      </c>
      <c r="L474" s="66">
        <v>2</v>
      </c>
      <c r="M474" s="66">
        <v>9.59</v>
      </c>
      <c r="N474" s="66">
        <v>10.42</v>
      </c>
      <c r="O474" s="66">
        <v>2</v>
      </c>
      <c r="P474" s="66" t="s">
        <v>38</v>
      </c>
    </row>
    <row r="475" spans="1:16" x14ac:dyDescent="0.25">
      <c r="A475" s="60">
        <v>41126</v>
      </c>
      <c r="B475" s="2">
        <v>0.36415509259259254</v>
      </c>
      <c r="C475" s="33">
        <v>41126.364155092589</v>
      </c>
      <c r="D475" s="33">
        <v>41126.333333333336</v>
      </c>
      <c r="E475" s="37">
        <v>8</v>
      </c>
      <c r="F475" s="33">
        <v>41126.375</v>
      </c>
      <c r="G475" s="66" t="s">
        <v>16</v>
      </c>
      <c r="H475" s="66">
        <v>1</v>
      </c>
      <c r="I475" s="66">
        <v>2.12</v>
      </c>
      <c r="J475" s="66">
        <v>65.099999999999994</v>
      </c>
      <c r="K475" s="66">
        <v>1</v>
      </c>
      <c r="L475" s="66">
        <v>2</v>
      </c>
      <c r="M475" s="66">
        <v>9.59</v>
      </c>
      <c r="N475" s="66">
        <v>10.42</v>
      </c>
      <c r="O475" s="66">
        <v>2</v>
      </c>
      <c r="P475" s="66" t="s">
        <v>38</v>
      </c>
    </row>
    <row r="476" spans="1:16" x14ac:dyDescent="0.25">
      <c r="A476" s="60">
        <v>41126</v>
      </c>
      <c r="B476" s="2">
        <v>0.4210416666666667</v>
      </c>
      <c r="C476" s="33">
        <v>41126.421041666668</v>
      </c>
      <c r="D476" s="33">
        <v>41126.416666666664</v>
      </c>
      <c r="E476" s="37">
        <v>10</v>
      </c>
      <c r="F476" s="33">
        <v>41126.375</v>
      </c>
      <c r="G476" s="66" t="s">
        <v>16</v>
      </c>
      <c r="H476" s="66">
        <v>1</v>
      </c>
      <c r="I476" s="66">
        <v>2.99</v>
      </c>
      <c r="J476" s="66">
        <v>74</v>
      </c>
      <c r="K476" s="66">
        <v>1</v>
      </c>
      <c r="L476" s="66">
        <v>2</v>
      </c>
      <c r="M476" s="66">
        <v>9.59</v>
      </c>
      <c r="N476" s="66">
        <v>10.42</v>
      </c>
      <c r="O476" s="66">
        <v>2</v>
      </c>
      <c r="P476" s="66" t="s">
        <v>38</v>
      </c>
    </row>
    <row r="477" spans="1:16" x14ac:dyDescent="0.25">
      <c r="A477" s="60">
        <v>41126</v>
      </c>
      <c r="B477" s="2">
        <v>0.43907407407407412</v>
      </c>
      <c r="C477" s="33">
        <v>41126.439074074071</v>
      </c>
      <c r="D477" s="33">
        <v>41126.416666666664</v>
      </c>
      <c r="E477" s="37">
        <v>10</v>
      </c>
      <c r="F477" s="33">
        <v>41126.5</v>
      </c>
      <c r="G477" s="66" t="s">
        <v>16</v>
      </c>
      <c r="H477" s="66">
        <v>1</v>
      </c>
      <c r="I477" s="66">
        <v>2.06</v>
      </c>
      <c r="J477" s="66">
        <v>77</v>
      </c>
      <c r="K477" s="66">
        <v>1</v>
      </c>
      <c r="L477" s="66">
        <v>2</v>
      </c>
      <c r="M477" s="66">
        <v>9.59</v>
      </c>
      <c r="N477" s="66">
        <v>10.42</v>
      </c>
      <c r="O477" s="66">
        <v>2</v>
      </c>
      <c r="P477" s="66" t="s">
        <v>38</v>
      </c>
    </row>
    <row r="478" spans="1:16" x14ac:dyDescent="0.25">
      <c r="A478" s="60">
        <v>41126</v>
      </c>
      <c r="B478" s="2">
        <v>0.44040509259259258</v>
      </c>
      <c r="C478" s="33">
        <v>41126.440405092595</v>
      </c>
      <c r="D478" s="33">
        <v>41126.416666666664</v>
      </c>
      <c r="E478" s="37">
        <v>10</v>
      </c>
      <c r="F478" s="33">
        <v>41126.5</v>
      </c>
      <c r="G478" s="66" t="s">
        <v>16</v>
      </c>
      <c r="H478" s="66">
        <v>1</v>
      </c>
      <c r="I478" s="66">
        <v>3.41</v>
      </c>
      <c r="J478" s="66">
        <v>77</v>
      </c>
      <c r="K478" s="66">
        <v>1</v>
      </c>
      <c r="L478" s="66">
        <v>2</v>
      </c>
      <c r="M478" s="66">
        <v>9.59</v>
      </c>
      <c r="N478" s="66">
        <v>10.42</v>
      </c>
      <c r="O478" s="66">
        <v>2</v>
      </c>
      <c r="P478" s="66" t="s">
        <v>38</v>
      </c>
    </row>
    <row r="479" spans="1:16" x14ac:dyDescent="0.25">
      <c r="A479" s="60">
        <v>41126</v>
      </c>
      <c r="B479" s="2">
        <v>0.44064814814814812</v>
      </c>
      <c r="C479" s="33">
        <v>41126.440648148149</v>
      </c>
      <c r="D479" s="33">
        <v>41126.416666666664</v>
      </c>
      <c r="E479" s="37">
        <v>10</v>
      </c>
      <c r="F479" s="33">
        <v>41126.5</v>
      </c>
      <c r="G479" s="66" t="s">
        <v>16</v>
      </c>
      <c r="H479" s="66">
        <v>1</v>
      </c>
      <c r="I479" s="66">
        <v>2.0499999999999998</v>
      </c>
      <c r="J479" s="66">
        <v>76.2</v>
      </c>
      <c r="K479" s="66">
        <v>1</v>
      </c>
      <c r="L479" s="66">
        <v>2</v>
      </c>
      <c r="M479" s="66">
        <v>9.59</v>
      </c>
      <c r="N479" s="66">
        <v>10.42</v>
      </c>
      <c r="O479" s="66">
        <v>2</v>
      </c>
      <c r="P479" s="66" t="s">
        <v>38</v>
      </c>
    </row>
    <row r="480" spans="1:16" x14ac:dyDescent="0.25">
      <c r="A480" s="60">
        <v>41126</v>
      </c>
      <c r="B480" s="2">
        <v>0.44534722222222217</v>
      </c>
      <c r="C480" s="33">
        <v>41126.445347222223</v>
      </c>
      <c r="D480" s="33">
        <v>41126.416666666664</v>
      </c>
      <c r="E480" s="37">
        <v>10</v>
      </c>
      <c r="F480" s="33">
        <v>41126.5</v>
      </c>
      <c r="G480" s="66" t="s">
        <v>16</v>
      </c>
      <c r="H480" s="66">
        <v>1</v>
      </c>
      <c r="I480" s="66">
        <v>7.15</v>
      </c>
      <c r="J480" s="66">
        <v>67.8</v>
      </c>
      <c r="K480" s="66">
        <v>1</v>
      </c>
      <c r="L480" s="66">
        <v>2</v>
      </c>
      <c r="M480" s="66">
        <v>9.59</v>
      </c>
      <c r="N480" s="66">
        <v>10.42</v>
      </c>
      <c r="O480" s="66">
        <v>2</v>
      </c>
      <c r="P480" s="66" t="s">
        <v>38</v>
      </c>
    </row>
    <row r="481" spans="1:16" x14ac:dyDescent="0.25">
      <c r="A481" s="60">
        <v>41126</v>
      </c>
      <c r="B481" s="2">
        <v>0.44611111111111112</v>
      </c>
      <c r="C481" s="33">
        <v>41126.446111111109</v>
      </c>
      <c r="D481" s="33">
        <v>41126.416666666664</v>
      </c>
      <c r="E481" s="37">
        <v>10</v>
      </c>
      <c r="F481" s="33">
        <v>41126.5</v>
      </c>
      <c r="G481" s="66" t="s">
        <v>16</v>
      </c>
      <c r="H481" s="66">
        <v>1</v>
      </c>
      <c r="I481" s="66">
        <v>2.27</v>
      </c>
      <c r="J481" s="66">
        <v>80.5</v>
      </c>
      <c r="K481" s="66">
        <v>1</v>
      </c>
      <c r="L481" s="66">
        <v>2</v>
      </c>
      <c r="M481" s="66">
        <v>9.59</v>
      </c>
      <c r="N481" s="66">
        <v>10.42</v>
      </c>
      <c r="O481" s="66">
        <v>2</v>
      </c>
      <c r="P481" s="66" t="s">
        <v>38</v>
      </c>
    </row>
    <row r="482" spans="1:16" x14ac:dyDescent="0.25">
      <c r="A482" s="60">
        <v>41126</v>
      </c>
      <c r="B482" s="2">
        <v>0.44638888888888889</v>
      </c>
      <c r="C482" s="33">
        <v>41126.446388888886</v>
      </c>
      <c r="D482" s="33">
        <v>41126.416666666664</v>
      </c>
      <c r="E482" s="37">
        <v>10</v>
      </c>
      <c r="F482" s="33">
        <v>41126.5</v>
      </c>
      <c r="G482" s="66" t="s">
        <v>16</v>
      </c>
      <c r="H482" s="66">
        <v>1</v>
      </c>
      <c r="I482" s="66">
        <v>3.26</v>
      </c>
      <c r="J482" s="66">
        <v>85.2</v>
      </c>
      <c r="K482" s="66">
        <v>1</v>
      </c>
      <c r="L482" s="66">
        <v>2</v>
      </c>
      <c r="M482" s="66">
        <v>9.59</v>
      </c>
      <c r="N482" s="66">
        <v>10.42</v>
      </c>
      <c r="O482" s="66">
        <v>2</v>
      </c>
      <c r="P482" s="66" t="s">
        <v>38</v>
      </c>
    </row>
    <row r="483" spans="1:16" x14ac:dyDescent="0.25">
      <c r="A483" s="60">
        <v>41126</v>
      </c>
      <c r="B483" s="2">
        <v>0.45997685185185189</v>
      </c>
      <c r="C483" s="33">
        <v>41126.459976851853</v>
      </c>
      <c r="D483" s="33">
        <v>41126.458333333336</v>
      </c>
      <c r="E483" s="37">
        <v>11</v>
      </c>
      <c r="F483" s="33">
        <v>41126.5</v>
      </c>
      <c r="G483" s="66" t="s">
        <v>16</v>
      </c>
      <c r="H483" s="66">
        <v>1</v>
      </c>
      <c r="I483" s="66">
        <v>4.93</v>
      </c>
      <c r="J483" s="66">
        <v>53.5</v>
      </c>
      <c r="K483" s="66">
        <v>1</v>
      </c>
      <c r="L483" s="66">
        <v>2</v>
      </c>
      <c r="M483" s="66">
        <v>9.59</v>
      </c>
      <c r="N483" s="66">
        <v>10.42</v>
      </c>
      <c r="O483" s="66">
        <v>2</v>
      </c>
      <c r="P483" s="66" t="s">
        <v>38</v>
      </c>
    </row>
    <row r="484" spans="1:16" x14ac:dyDescent="0.25">
      <c r="A484" s="60">
        <v>41126</v>
      </c>
      <c r="B484" s="2">
        <v>0.46309027777777773</v>
      </c>
      <c r="C484" s="33">
        <v>41126.463090277779</v>
      </c>
      <c r="D484" s="33">
        <v>41126.458333333336</v>
      </c>
      <c r="E484" s="37">
        <v>11</v>
      </c>
      <c r="F484" s="33">
        <v>41126.5</v>
      </c>
      <c r="G484" s="66" t="s">
        <v>16</v>
      </c>
      <c r="H484" s="66">
        <v>1</v>
      </c>
      <c r="I484" s="66">
        <v>3.65</v>
      </c>
      <c r="J484" s="66">
        <v>63.9</v>
      </c>
      <c r="K484" s="66">
        <v>1</v>
      </c>
      <c r="L484" s="66">
        <v>2</v>
      </c>
      <c r="M484" s="66">
        <v>9.59</v>
      </c>
      <c r="N484" s="66">
        <v>10.42</v>
      </c>
      <c r="O484" s="66">
        <v>2</v>
      </c>
      <c r="P484" s="66" t="s">
        <v>38</v>
      </c>
    </row>
    <row r="485" spans="1:16" x14ac:dyDescent="0.25">
      <c r="A485" s="60">
        <v>41126</v>
      </c>
      <c r="B485" s="2">
        <v>0.46319444444444446</v>
      </c>
      <c r="C485" s="33">
        <v>41126.463194444441</v>
      </c>
      <c r="D485" s="33">
        <v>41126.458333333336</v>
      </c>
      <c r="E485" s="37">
        <v>11</v>
      </c>
      <c r="F485" s="33">
        <v>41126.5</v>
      </c>
      <c r="G485" s="66" t="s">
        <v>16</v>
      </c>
      <c r="H485" s="66">
        <v>1</v>
      </c>
      <c r="I485" s="66">
        <v>2.2000000000000002</v>
      </c>
      <c r="J485" s="66">
        <v>73</v>
      </c>
      <c r="K485" s="66">
        <v>1</v>
      </c>
      <c r="L485" s="66">
        <v>2</v>
      </c>
      <c r="M485" s="66">
        <v>9.59</v>
      </c>
      <c r="N485" s="66">
        <v>10.42</v>
      </c>
      <c r="O485" s="66">
        <v>2</v>
      </c>
      <c r="P485" s="66" t="s">
        <v>38</v>
      </c>
    </row>
    <row r="486" spans="1:16" x14ac:dyDescent="0.25">
      <c r="A486" s="60">
        <v>41126</v>
      </c>
      <c r="B486" s="2">
        <v>0.46591435185185182</v>
      </c>
      <c r="C486" s="33">
        <v>41126.465914351851</v>
      </c>
      <c r="D486" s="33">
        <v>41126.458333333336</v>
      </c>
      <c r="E486" s="37">
        <v>11</v>
      </c>
      <c r="F486" s="33">
        <v>41126.5</v>
      </c>
      <c r="G486" s="66" t="s">
        <v>16</v>
      </c>
      <c r="H486" s="66">
        <v>1</v>
      </c>
      <c r="I486" s="66">
        <v>2.2599999999999998</v>
      </c>
      <c r="J486" s="66">
        <v>104</v>
      </c>
      <c r="K486" s="66">
        <v>1</v>
      </c>
      <c r="L486" s="66">
        <v>2</v>
      </c>
      <c r="M486" s="66">
        <v>9.59</v>
      </c>
      <c r="N486" s="66">
        <v>10.42</v>
      </c>
      <c r="O486" s="66">
        <v>2</v>
      </c>
      <c r="P486" s="66" t="s">
        <v>38</v>
      </c>
    </row>
    <row r="487" spans="1:16" x14ac:dyDescent="0.25">
      <c r="A487" s="60">
        <v>41126</v>
      </c>
      <c r="B487" s="2">
        <v>0.46687499999999998</v>
      </c>
      <c r="C487" s="33">
        <v>41126.466874999998</v>
      </c>
      <c r="D487" s="33">
        <v>41126.458333333336</v>
      </c>
      <c r="E487" s="37">
        <v>11</v>
      </c>
      <c r="F487" s="33">
        <v>41126.5</v>
      </c>
      <c r="G487" s="66" t="s">
        <v>16</v>
      </c>
      <c r="H487" s="66">
        <v>1</v>
      </c>
      <c r="I487" s="66">
        <v>2.96</v>
      </c>
      <c r="J487" s="66">
        <v>86.2</v>
      </c>
      <c r="K487" s="66">
        <v>1</v>
      </c>
      <c r="L487" s="66">
        <v>2</v>
      </c>
      <c r="M487" s="66">
        <v>9.59</v>
      </c>
      <c r="N487" s="66">
        <v>10.42</v>
      </c>
      <c r="O487" s="66">
        <v>2</v>
      </c>
      <c r="P487" s="66" t="s">
        <v>38</v>
      </c>
    </row>
    <row r="488" spans="1:16" x14ac:dyDescent="0.25">
      <c r="A488" s="60">
        <v>41126</v>
      </c>
      <c r="B488" s="2">
        <v>0.48545138888888889</v>
      </c>
      <c r="C488" s="33">
        <v>41126.485451388886</v>
      </c>
      <c r="D488" s="33">
        <v>41126.458333333336</v>
      </c>
      <c r="E488" s="37">
        <v>11</v>
      </c>
      <c r="F488" s="33">
        <v>41126.5</v>
      </c>
      <c r="G488" s="66" t="s">
        <v>16</v>
      </c>
      <c r="H488" s="66">
        <v>1</v>
      </c>
      <c r="I488" s="66">
        <v>3.19</v>
      </c>
      <c r="J488" s="66">
        <v>73.400000000000006</v>
      </c>
      <c r="K488" s="66">
        <v>1</v>
      </c>
      <c r="L488" s="66">
        <v>2</v>
      </c>
      <c r="M488" s="66">
        <v>9.59</v>
      </c>
      <c r="N488" s="66">
        <v>10.42</v>
      </c>
      <c r="O488" s="66">
        <v>2</v>
      </c>
      <c r="P488" s="66" t="s">
        <v>38</v>
      </c>
    </row>
    <row r="489" spans="1:16" x14ac:dyDescent="0.25">
      <c r="A489" s="60">
        <v>41126</v>
      </c>
      <c r="B489" s="2">
        <v>0.4889236111111111</v>
      </c>
      <c r="C489" s="33">
        <v>41126.488923611112</v>
      </c>
      <c r="D489" s="33">
        <v>41126.458333333336</v>
      </c>
      <c r="E489" s="37">
        <v>11</v>
      </c>
      <c r="F489" s="33">
        <v>41126.5</v>
      </c>
      <c r="G489" s="66" t="s">
        <v>16</v>
      </c>
      <c r="H489" s="66">
        <v>1</v>
      </c>
      <c r="I489" s="66">
        <v>2.56</v>
      </c>
      <c r="J489" s="66">
        <v>83.6</v>
      </c>
      <c r="K489" s="66">
        <v>1</v>
      </c>
      <c r="L489" s="66">
        <v>2</v>
      </c>
      <c r="M489" s="66">
        <v>9.59</v>
      </c>
      <c r="N489" s="66">
        <v>10.42</v>
      </c>
      <c r="O489" s="66">
        <v>2</v>
      </c>
      <c r="P489" s="66" t="s">
        <v>38</v>
      </c>
    </row>
    <row r="490" spans="1:16" x14ac:dyDescent="0.25">
      <c r="A490" s="60">
        <v>41126</v>
      </c>
      <c r="B490" s="2">
        <v>0.50089120370370377</v>
      </c>
      <c r="C490" s="33">
        <v>41126.500891203701</v>
      </c>
      <c r="D490" s="33">
        <v>41126.5</v>
      </c>
      <c r="E490" s="37">
        <v>12</v>
      </c>
      <c r="F490" s="33">
        <v>41126.5</v>
      </c>
      <c r="G490" s="66" t="s">
        <v>16</v>
      </c>
      <c r="H490" s="66">
        <v>1</v>
      </c>
      <c r="I490" s="66">
        <v>3.28</v>
      </c>
      <c r="J490" s="66">
        <v>81.900000000000006</v>
      </c>
      <c r="K490" s="66">
        <v>1</v>
      </c>
      <c r="L490" s="66">
        <v>2</v>
      </c>
      <c r="M490" s="66">
        <v>9.59</v>
      </c>
      <c r="N490" s="66">
        <v>10.42</v>
      </c>
      <c r="O490" s="66">
        <v>2</v>
      </c>
      <c r="P490" s="66" t="s">
        <v>38</v>
      </c>
    </row>
    <row r="491" spans="1:16" x14ac:dyDescent="0.25">
      <c r="A491" s="60">
        <v>41126</v>
      </c>
      <c r="B491" s="2">
        <v>0.50479166666666664</v>
      </c>
      <c r="C491" s="33">
        <v>41126.504791666666</v>
      </c>
      <c r="D491" s="33">
        <v>41126.5</v>
      </c>
      <c r="E491" s="37">
        <v>12</v>
      </c>
      <c r="F491" s="33">
        <v>41126.5</v>
      </c>
      <c r="G491" s="66" t="s">
        <v>16</v>
      </c>
      <c r="H491" s="66">
        <v>1</v>
      </c>
      <c r="I491" s="66">
        <v>1.93</v>
      </c>
      <c r="J491" s="66">
        <v>99</v>
      </c>
      <c r="K491" s="66">
        <v>1</v>
      </c>
      <c r="L491" s="66">
        <v>2</v>
      </c>
      <c r="M491" s="66">
        <v>9.59</v>
      </c>
      <c r="N491" s="66">
        <v>10.42</v>
      </c>
      <c r="O491" s="66">
        <v>2</v>
      </c>
      <c r="P491" s="66" t="s">
        <v>38</v>
      </c>
    </row>
    <row r="492" spans="1:16" x14ac:dyDescent="0.25">
      <c r="A492" s="60">
        <v>41126</v>
      </c>
      <c r="B492" s="2">
        <v>0.50996527777777778</v>
      </c>
      <c r="C492" s="33">
        <v>41126.509965277779</v>
      </c>
      <c r="D492" s="33">
        <v>41126.5</v>
      </c>
      <c r="E492" s="37">
        <v>12</v>
      </c>
      <c r="F492" s="33">
        <v>41126.5</v>
      </c>
      <c r="G492" s="66" t="s">
        <v>16</v>
      </c>
      <c r="H492" s="66">
        <v>1</v>
      </c>
      <c r="I492" s="66">
        <v>3.65</v>
      </c>
      <c r="J492" s="66">
        <v>77.400000000000006</v>
      </c>
      <c r="K492" s="66">
        <v>1</v>
      </c>
      <c r="L492" s="66">
        <v>2</v>
      </c>
      <c r="M492" s="66">
        <v>9.59</v>
      </c>
      <c r="N492" s="66">
        <v>10.42</v>
      </c>
      <c r="O492" s="66">
        <v>2</v>
      </c>
      <c r="P492" s="66" t="s">
        <v>38</v>
      </c>
    </row>
    <row r="493" spans="1:16" x14ac:dyDescent="0.25">
      <c r="A493" s="59">
        <v>41126</v>
      </c>
      <c r="B493" s="2">
        <v>0.54362268518518519</v>
      </c>
      <c r="C493" s="33">
        <v>41126.543622685182</v>
      </c>
      <c r="D493" s="33">
        <v>41126.541666666664</v>
      </c>
      <c r="E493" s="37">
        <v>13</v>
      </c>
      <c r="F493" s="33">
        <v>41126.5</v>
      </c>
      <c r="G493" s="39" t="s">
        <v>16</v>
      </c>
      <c r="H493" s="66">
        <v>1</v>
      </c>
      <c r="I493" s="66">
        <v>2.21</v>
      </c>
      <c r="J493" s="66">
        <v>83.5</v>
      </c>
      <c r="K493" s="66">
        <v>1</v>
      </c>
      <c r="L493" s="66">
        <v>2</v>
      </c>
      <c r="M493" s="66">
        <v>9.59</v>
      </c>
      <c r="N493" s="66">
        <v>10.42</v>
      </c>
      <c r="O493" s="66">
        <v>2</v>
      </c>
      <c r="P493" s="66" t="s">
        <v>38</v>
      </c>
    </row>
    <row r="494" spans="1:16" x14ac:dyDescent="0.25">
      <c r="A494" s="59">
        <v>41126</v>
      </c>
      <c r="B494" s="2">
        <v>0.54369212962962965</v>
      </c>
      <c r="C494" s="33">
        <v>41126.543692129628</v>
      </c>
      <c r="D494" s="33">
        <v>41126.541666666664</v>
      </c>
      <c r="E494" s="37">
        <v>13</v>
      </c>
      <c r="F494" s="33">
        <v>41126.5</v>
      </c>
      <c r="G494" s="39" t="s">
        <v>16</v>
      </c>
      <c r="H494" s="66">
        <v>1</v>
      </c>
      <c r="I494" s="66">
        <v>8.02</v>
      </c>
      <c r="J494" s="66">
        <v>89.3</v>
      </c>
      <c r="K494" s="66">
        <v>1</v>
      </c>
      <c r="L494" s="66">
        <v>2</v>
      </c>
      <c r="M494" s="66">
        <v>9.59</v>
      </c>
      <c r="N494" s="66">
        <v>10.42</v>
      </c>
      <c r="O494" s="66">
        <v>2</v>
      </c>
      <c r="P494" s="66" t="s">
        <v>38</v>
      </c>
    </row>
    <row r="495" spans="1:16" x14ac:dyDescent="0.25">
      <c r="A495" s="59">
        <v>41126</v>
      </c>
      <c r="B495" s="2">
        <v>0.54546296296296293</v>
      </c>
      <c r="C495" s="33">
        <v>41126.54546296296</v>
      </c>
      <c r="D495" s="33">
        <v>41126.541666666664</v>
      </c>
      <c r="E495" s="37">
        <v>13</v>
      </c>
      <c r="F495" s="33">
        <v>41126.5</v>
      </c>
      <c r="G495" s="39" t="s">
        <v>16</v>
      </c>
      <c r="H495" s="66">
        <v>1</v>
      </c>
      <c r="I495" s="66">
        <v>2.2000000000000002</v>
      </c>
      <c r="J495" s="66">
        <v>78.099999999999994</v>
      </c>
      <c r="K495" s="66">
        <v>1</v>
      </c>
      <c r="L495" s="66">
        <v>2</v>
      </c>
      <c r="M495" s="66">
        <v>9.59</v>
      </c>
      <c r="N495" s="66">
        <v>10.42</v>
      </c>
      <c r="O495" s="66">
        <v>2</v>
      </c>
      <c r="P495" s="66" t="s">
        <v>38</v>
      </c>
    </row>
    <row r="496" spans="1:16" x14ac:dyDescent="0.25">
      <c r="A496" s="59">
        <v>41126</v>
      </c>
      <c r="B496" s="2">
        <v>0.54615740740740748</v>
      </c>
      <c r="C496" s="33">
        <v>41126.546157407407</v>
      </c>
      <c r="D496" s="33">
        <v>41126.541666666664</v>
      </c>
      <c r="E496" s="37">
        <v>13</v>
      </c>
      <c r="F496" s="33">
        <v>41126.5</v>
      </c>
      <c r="G496" s="39" t="s">
        <v>16</v>
      </c>
      <c r="H496" s="66">
        <v>1</v>
      </c>
      <c r="I496" s="66">
        <v>2.16</v>
      </c>
      <c r="J496" s="66">
        <v>76</v>
      </c>
      <c r="K496" s="66">
        <v>1</v>
      </c>
      <c r="L496" s="66">
        <v>2</v>
      </c>
      <c r="M496" s="66">
        <v>9.59</v>
      </c>
      <c r="N496" s="66">
        <v>10.42</v>
      </c>
      <c r="O496" s="66">
        <v>2</v>
      </c>
      <c r="P496" s="66" t="s">
        <v>38</v>
      </c>
    </row>
    <row r="497" spans="1:16" x14ac:dyDescent="0.25">
      <c r="A497" s="59">
        <v>41126</v>
      </c>
      <c r="B497" s="2">
        <v>0.55041666666666667</v>
      </c>
      <c r="C497" s="33">
        <v>41126.550416666665</v>
      </c>
      <c r="D497" s="33">
        <v>41126.541666666664</v>
      </c>
      <c r="E497" s="37">
        <v>13</v>
      </c>
      <c r="F497" s="33">
        <v>41126.5</v>
      </c>
      <c r="G497" s="39" t="s">
        <v>16</v>
      </c>
      <c r="H497" s="66">
        <v>1</v>
      </c>
      <c r="I497" s="66">
        <v>7.11</v>
      </c>
      <c r="J497" s="66">
        <v>84.2</v>
      </c>
      <c r="K497" s="66">
        <v>1</v>
      </c>
      <c r="L497" s="66">
        <v>2</v>
      </c>
      <c r="M497" s="66">
        <v>9.59</v>
      </c>
      <c r="N497" s="66">
        <v>10.42</v>
      </c>
      <c r="O497" s="66">
        <v>2</v>
      </c>
      <c r="P497" s="66" t="s">
        <v>38</v>
      </c>
    </row>
    <row r="498" spans="1:16" x14ac:dyDescent="0.25">
      <c r="A498" s="59">
        <v>41126</v>
      </c>
      <c r="B498" s="2">
        <v>0.56410879629629629</v>
      </c>
      <c r="C498" s="33">
        <v>41126.564108796294</v>
      </c>
      <c r="D498" s="33">
        <v>41126.541666666664</v>
      </c>
      <c r="E498" s="37">
        <v>13</v>
      </c>
      <c r="F498" s="33">
        <v>41126.625</v>
      </c>
      <c r="G498" s="39" t="s">
        <v>16</v>
      </c>
      <c r="H498" s="66">
        <v>1</v>
      </c>
      <c r="I498" s="66">
        <v>1.95</v>
      </c>
      <c r="J498" s="66">
        <v>98.2</v>
      </c>
      <c r="K498" s="66">
        <v>1</v>
      </c>
      <c r="L498" s="66">
        <v>2</v>
      </c>
      <c r="M498" s="66">
        <v>9.59</v>
      </c>
      <c r="N498" s="66">
        <v>10.42</v>
      </c>
      <c r="O498" s="66">
        <v>2</v>
      </c>
      <c r="P498" s="66" t="s">
        <v>38</v>
      </c>
    </row>
    <row r="499" spans="1:16" x14ac:dyDescent="0.25">
      <c r="A499" s="59">
        <v>41126</v>
      </c>
      <c r="B499" s="2">
        <v>0.56412037037037044</v>
      </c>
      <c r="C499" s="33">
        <v>41126.564120370371</v>
      </c>
      <c r="D499" s="33">
        <v>41126.541666666664</v>
      </c>
      <c r="E499" s="37">
        <v>13</v>
      </c>
      <c r="F499" s="33">
        <v>41126.625</v>
      </c>
      <c r="G499" s="39" t="s">
        <v>16</v>
      </c>
      <c r="H499" s="66">
        <v>1</v>
      </c>
      <c r="I499" s="66">
        <v>3.67</v>
      </c>
      <c r="J499" s="66">
        <v>64.400000000000006</v>
      </c>
      <c r="K499" s="66">
        <v>1</v>
      </c>
      <c r="L499" s="66">
        <v>2</v>
      </c>
      <c r="M499" s="66">
        <v>9.59</v>
      </c>
      <c r="N499" s="66">
        <v>10.42</v>
      </c>
      <c r="O499" s="66">
        <v>2</v>
      </c>
      <c r="P499" s="66" t="s">
        <v>38</v>
      </c>
    </row>
    <row r="500" spans="1:16" x14ac:dyDescent="0.25">
      <c r="A500" s="59">
        <v>41126</v>
      </c>
      <c r="B500" s="2">
        <v>0.57004629629629633</v>
      </c>
      <c r="C500" s="33">
        <v>41126.5700462963</v>
      </c>
      <c r="D500" s="33">
        <v>41126.541666666664</v>
      </c>
      <c r="E500" s="37">
        <v>13</v>
      </c>
      <c r="F500" s="33">
        <v>41126.625</v>
      </c>
      <c r="G500" s="39" t="s">
        <v>16</v>
      </c>
      <c r="H500" s="66">
        <v>1</v>
      </c>
      <c r="I500" s="66">
        <v>2.88</v>
      </c>
      <c r="J500" s="66">
        <v>83</v>
      </c>
      <c r="K500" s="66">
        <v>1</v>
      </c>
      <c r="L500" s="66">
        <v>2</v>
      </c>
      <c r="M500" s="66">
        <v>9.59</v>
      </c>
      <c r="N500" s="66">
        <v>10.42</v>
      </c>
      <c r="O500" s="66">
        <v>2</v>
      </c>
      <c r="P500" s="66" t="s">
        <v>38</v>
      </c>
    </row>
    <row r="501" spans="1:16" x14ac:dyDescent="0.25">
      <c r="A501" s="59">
        <v>41126</v>
      </c>
      <c r="B501" s="2">
        <v>0.58635416666666662</v>
      </c>
      <c r="C501" s="33">
        <v>41126.586354166669</v>
      </c>
      <c r="D501" s="33">
        <v>41126.583333333336</v>
      </c>
      <c r="E501" s="37">
        <v>14</v>
      </c>
      <c r="F501" s="33">
        <v>41126.625</v>
      </c>
      <c r="G501" s="39" t="s">
        <v>16</v>
      </c>
      <c r="H501" s="66">
        <v>1</v>
      </c>
      <c r="I501" s="66">
        <v>1.68</v>
      </c>
      <c r="J501" s="66">
        <v>77.8</v>
      </c>
      <c r="K501" s="66">
        <v>1</v>
      </c>
      <c r="L501" s="66">
        <v>2</v>
      </c>
      <c r="M501" s="66">
        <v>9.59</v>
      </c>
      <c r="N501" s="66">
        <v>10.42</v>
      </c>
      <c r="O501" s="66">
        <v>2</v>
      </c>
      <c r="P501" s="66" t="s">
        <v>38</v>
      </c>
    </row>
    <row r="502" spans="1:16" x14ac:dyDescent="0.25">
      <c r="A502" s="59">
        <v>41126</v>
      </c>
      <c r="B502" s="2">
        <v>0.58728009259259262</v>
      </c>
      <c r="C502" s="33">
        <v>41126.587280092594</v>
      </c>
      <c r="D502" s="33">
        <v>41126.583333333336</v>
      </c>
      <c r="E502" s="37">
        <v>14</v>
      </c>
      <c r="F502" s="33">
        <v>41126.625</v>
      </c>
      <c r="G502" s="39" t="s">
        <v>16</v>
      </c>
      <c r="H502" s="66">
        <v>1</v>
      </c>
      <c r="I502" s="66">
        <v>2.84</v>
      </c>
      <c r="J502" s="66">
        <v>84.8</v>
      </c>
      <c r="K502" s="66">
        <v>1</v>
      </c>
      <c r="L502" s="66">
        <v>2</v>
      </c>
      <c r="M502" s="66">
        <v>9.59</v>
      </c>
      <c r="N502" s="66">
        <v>10.42</v>
      </c>
      <c r="O502" s="66">
        <v>2</v>
      </c>
      <c r="P502" s="66" t="s">
        <v>38</v>
      </c>
    </row>
    <row r="503" spans="1:16" x14ac:dyDescent="0.25">
      <c r="A503" s="59">
        <v>41126</v>
      </c>
      <c r="B503" s="2">
        <v>0.58863425925925927</v>
      </c>
      <c r="C503" s="33">
        <v>41126.588634259257</v>
      </c>
      <c r="D503" s="33">
        <v>41126.583333333336</v>
      </c>
      <c r="E503" s="37">
        <v>14</v>
      </c>
      <c r="F503" s="33">
        <v>41126.625</v>
      </c>
      <c r="G503" s="39" t="s">
        <v>16</v>
      </c>
      <c r="H503" s="66">
        <v>1</v>
      </c>
      <c r="I503" s="66">
        <v>5.61</v>
      </c>
      <c r="J503" s="66">
        <v>70.5</v>
      </c>
      <c r="K503" s="66">
        <v>1</v>
      </c>
      <c r="L503" s="66">
        <v>2</v>
      </c>
      <c r="M503" s="66">
        <v>9.59</v>
      </c>
      <c r="N503" s="66">
        <v>10.42</v>
      </c>
      <c r="O503" s="66">
        <v>2</v>
      </c>
      <c r="P503" s="66" t="s">
        <v>38</v>
      </c>
    </row>
    <row r="504" spans="1:16" x14ac:dyDescent="0.25">
      <c r="A504" s="59">
        <v>41126</v>
      </c>
      <c r="B504" s="2">
        <v>0.58931712962962968</v>
      </c>
      <c r="C504" s="33">
        <v>41126.589317129627</v>
      </c>
      <c r="D504" s="33">
        <v>41126.583333333336</v>
      </c>
      <c r="E504" s="37">
        <v>14</v>
      </c>
      <c r="F504" s="33">
        <v>41126.625</v>
      </c>
      <c r="G504" s="39" t="s">
        <v>16</v>
      </c>
      <c r="H504" s="66">
        <v>1</v>
      </c>
      <c r="I504" s="66">
        <v>2.69</v>
      </c>
      <c r="J504" s="66">
        <v>84.4</v>
      </c>
      <c r="K504" s="66">
        <v>1</v>
      </c>
      <c r="L504" s="66">
        <v>2</v>
      </c>
      <c r="M504" s="66">
        <v>9.59</v>
      </c>
      <c r="N504" s="66">
        <v>10.42</v>
      </c>
      <c r="O504" s="66">
        <v>2</v>
      </c>
      <c r="P504" s="66" t="s">
        <v>38</v>
      </c>
    </row>
    <row r="505" spans="1:16" x14ac:dyDescent="0.25">
      <c r="A505" s="59">
        <v>41126</v>
      </c>
      <c r="B505" s="2">
        <v>0.58994212962962966</v>
      </c>
      <c r="C505" s="33">
        <v>41126.589942129627</v>
      </c>
      <c r="D505" s="33">
        <v>41126.583333333336</v>
      </c>
      <c r="E505" s="37">
        <v>14</v>
      </c>
      <c r="F505" s="33">
        <v>41126.625</v>
      </c>
      <c r="G505" s="39" t="s">
        <v>16</v>
      </c>
      <c r="H505" s="66">
        <v>1</v>
      </c>
      <c r="I505" s="66">
        <v>1.77</v>
      </c>
      <c r="J505" s="66">
        <v>82.1</v>
      </c>
      <c r="K505" s="66">
        <v>1</v>
      </c>
      <c r="L505" s="66">
        <v>2</v>
      </c>
      <c r="M505" s="66">
        <v>9.59</v>
      </c>
      <c r="N505" s="66">
        <v>10.42</v>
      </c>
      <c r="O505" s="66">
        <v>2</v>
      </c>
      <c r="P505" s="66" t="s">
        <v>38</v>
      </c>
    </row>
    <row r="506" spans="1:16" x14ac:dyDescent="0.25">
      <c r="A506" s="59">
        <v>41126</v>
      </c>
      <c r="B506" s="2">
        <v>0.59149305555555554</v>
      </c>
      <c r="C506" s="33">
        <v>41126.591493055559</v>
      </c>
      <c r="D506" s="33">
        <v>41126.583333333336</v>
      </c>
      <c r="E506" s="37">
        <v>14</v>
      </c>
      <c r="F506" s="33">
        <v>41126.625</v>
      </c>
      <c r="G506" s="39" t="s">
        <v>16</v>
      </c>
      <c r="H506" s="66">
        <v>1</v>
      </c>
      <c r="I506" s="66">
        <v>3.98</v>
      </c>
      <c r="J506" s="66">
        <v>76.5</v>
      </c>
      <c r="K506" s="66">
        <v>1</v>
      </c>
      <c r="L506" s="66">
        <v>2</v>
      </c>
      <c r="M506" s="66">
        <v>9.59</v>
      </c>
      <c r="N506" s="66">
        <v>10.42</v>
      </c>
      <c r="O506" s="66">
        <v>2</v>
      </c>
      <c r="P506" s="66" t="s">
        <v>38</v>
      </c>
    </row>
    <row r="507" spans="1:16" x14ac:dyDescent="0.25">
      <c r="A507" s="59">
        <v>41126</v>
      </c>
      <c r="B507" s="2">
        <v>0.62802083333333336</v>
      </c>
      <c r="C507" s="33">
        <v>41126.628020833334</v>
      </c>
      <c r="D507" s="33">
        <v>41126.625</v>
      </c>
      <c r="E507" s="37">
        <v>15</v>
      </c>
      <c r="F507" s="33">
        <v>41126.625</v>
      </c>
      <c r="G507" s="39" t="s">
        <v>16</v>
      </c>
      <c r="H507" s="66">
        <v>1</v>
      </c>
      <c r="I507" s="66">
        <v>2.46</v>
      </c>
      <c r="J507" s="66">
        <v>69.3</v>
      </c>
      <c r="K507" s="66">
        <v>1</v>
      </c>
      <c r="L507" s="66">
        <v>2</v>
      </c>
      <c r="M507" s="66">
        <v>9.59</v>
      </c>
      <c r="N507" s="66">
        <v>10.42</v>
      </c>
      <c r="O507" s="66">
        <v>2</v>
      </c>
      <c r="P507" s="66" t="s">
        <v>38</v>
      </c>
    </row>
    <row r="508" spans="1:16" x14ac:dyDescent="0.25">
      <c r="A508" s="59">
        <v>41126</v>
      </c>
      <c r="B508" s="2">
        <v>0.62865740740740739</v>
      </c>
      <c r="C508" s="33">
        <v>41126.628657407404</v>
      </c>
      <c r="D508" s="33">
        <v>41126.625</v>
      </c>
      <c r="E508" s="37">
        <v>15</v>
      </c>
      <c r="F508" s="33">
        <v>41126.625</v>
      </c>
      <c r="G508" s="39" t="s">
        <v>16</v>
      </c>
      <c r="H508" s="66">
        <v>1</v>
      </c>
      <c r="I508" s="66">
        <v>4.6500000000000004</v>
      </c>
      <c r="J508" s="66">
        <v>61.2</v>
      </c>
      <c r="K508" s="66">
        <v>1</v>
      </c>
      <c r="L508" s="66">
        <v>2</v>
      </c>
      <c r="M508" s="66">
        <v>9.59</v>
      </c>
      <c r="N508" s="66">
        <v>10.42</v>
      </c>
      <c r="O508" s="66">
        <v>2</v>
      </c>
      <c r="P508" s="66" t="s">
        <v>38</v>
      </c>
    </row>
    <row r="509" spans="1:16" x14ac:dyDescent="0.25">
      <c r="A509" s="59">
        <v>41126</v>
      </c>
      <c r="B509" s="2">
        <v>0.6350231481481482</v>
      </c>
      <c r="C509" s="33">
        <v>41126.635023148148</v>
      </c>
      <c r="D509" s="33">
        <v>41126.625</v>
      </c>
      <c r="E509" s="37">
        <v>15</v>
      </c>
      <c r="F509" s="33">
        <v>41126.625</v>
      </c>
      <c r="G509" s="39" t="s">
        <v>16</v>
      </c>
      <c r="H509" s="66">
        <v>1</v>
      </c>
      <c r="I509" s="66">
        <v>5.13</v>
      </c>
      <c r="J509" s="66">
        <v>77.2</v>
      </c>
      <c r="K509" s="66">
        <v>1</v>
      </c>
      <c r="L509" s="66">
        <v>2</v>
      </c>
      <c r="M509" s="66">
        <v>9.59</v>
      </c>
      <c r="N509" s="66">
        <v>10.42</v>
      </c>
      <c r="O509" s="66">
        <v>2</v>
      </c>
      <c r="P509" s="66" t="s">
        <v>38</v>
      </c>
    </row>
    <row r="510" spans="1:16" x14ac:dyDescent="0.25">
      <c r="A510" s="59">
        <v>41126</v>
      </c>
      <c r="B510" s="2">
        <v>0.64729166666666671</v>
      </c>
      <c r="C510" s="33">
        <v>41126.647291666668</v>
      </c>
      <c r="D510" s="33">
        <v>41126.625</v>
      </c>
      <c r="E510" s="37">
        <v>15</v>
      </c>
      <c r="F510" s="33">
        <v>41126.625</v>
      </c>
      <c r="G510" s="39" t="s">
        <v>16</v>
      </c>
      <c r="H510" s="66">
        <v>1</v>
      </c>
      <c r="I510" s="66">
        <v>4.32</v>
      </c>
      <c r="J510" s="66">
        <v>71</v>
      </c>
      <c r="K510" s="66">
        <v>1</v>
      </c>
      <c r="L510" s="66">
        <v>2</v>
      </c>
      <c r="M510" s="66">
        <v>9.59</v>
      </c>
      <c r="N510" s="66">
        <v>10.42</v>
      </c>
      <c r="O510" s="66">
        <v>2</v>
      </c>
      <c r="P510" s="66" t="s">
        <v>38</v>
      </c>
    </row>
    <row r="511" spans="1:16" x14ac:dyDescent="0.25">
      <c r="A511" s="59">
        <v>41126</v>
      </c>
      <c r="B511" s="2">
        <v>0.65333333333333332</v>
      </c>
      <c r="C511" s="33">
        <v>41126.653333333335</v>
      </c>
      <c r="D511" s="33">
        <v>41126.625</v>
      </c>
      <c r="E511" s="37">
        <v>15</v>
      </c>
      <c r="F511" s="33">
        <v>41126.625</v>
      </c>
      <c r="G511" s="39" t="s">
        <v>16</v>
      </c>
      <c r="H511" s="66">
        <v>1</v>
      </c>
      <c r="I511" s="66">
        <v>2.23</v>
      </c>
      <c r="J511" s="66">
        <v>86.1</v>
      </c>
      <c r="K511" s="66">
        <v>1</v>
      </c>
      <c r="L511" s="66">
        <v>2</v>
      </c>
      <c r="M511" s="66">
        <v>9.59</v>
      </c>
      <c r="N511" s="66">
        <v>10.42</v>
      </c>
      <c r="O511" s="66">
        <v>2</v>
      </c>
      <c r="P511" s="66" t="s">
        <v>38</v>
      </c>
    </row>
    <row r="512" spans="1:16" x14ac:dyDescent="0.25">
      <c r="A512" s="59">
        <v>41126</v>
      </c>
      <c r="B512" s="2">
        <v>0.65378472222222228</v>
      </c>
      <c r="C512" s="33">
        <v>41126.653784722221</v>
      </c>
      <c r="D512" s="33">
        <v>41126.625</v>
      </c>
      <c r="E512" s="37">
        <v>15</v>
      </c>
      <c r="F512" s="33">
        <v>41126.625</v>
      </c>
      <c r="G512" s="39" t="s">
        <v>16</v>
      </c>
      <c r="H512" s="66">
        <v>1</v>
      </c>
      <c r="I512" s="66">
        <v>4.9800000000000004</v>
      </c>
      <c r="J512" s="66">
        <v>66.900000000000006</v>
      </c>
      <c r="K512" s="66">
        <v>1</v>
      </c>
      <c r="L512" s="66">
        <v>2</v>
      </c>
      <c r="M512" s="66">
        <v>9.59</v>
      </c>
      <c r="N512" s="66">
        <v>10.42</v>
      </c>
      <c r="O512" s="66">
        <v>2</v>
      </c>
      <c r="P512" s="66" t="s">
        <v>38</v>
      </c>
    </row>
    <row r="513" spans="1:16" x14ac:dyDescent="0.25">
      <c r="A513" s="59">
        <v>41126</v>
      </c>
      <c r="B513" s="2">
        <v>0.65484953703703697</v>
      </c>
      <c r="C513" s="33">
        <v>41126.654849537037</v>
      </c>
      <c r="D513" s="33">
        <v>41126.625</v>
      </c>
      <c r="E513" s="37">
        <v>15</v>
      </c>
      <c r="F513" s="33">
        <v>41126.625</v>
      </c>
      <c r="G513" s="39" t="s">
        <v>16</v>
      </c>
      <c r="H513" s="66">
        <v>1</v>
      </c>
      <c r="I513" s="66">
        <v>2.69</v>
      </c>
      <c r="J513" s="66">
        <v>80.900000000000006</v>
      </c>
      <c r="K513" s="66">
        <v>1</v>
      </c>
      <c r="L513" s="66">
        <v>2</v>
      </c>
      <c r="M513" s="66">
        <v>9.59</v>
      </c>
      <c r="N513" s="66">
        <v>10.42</v>
      </c>
      <c r="O513" s="66">
        <v>2</v>
      </c>
      <c r="P513" s="66" t="s">
        <v>38</v>
      </c>
    </row>
    <row r="514" spans="1:16" x14ac:dyDescent="0.25">
      <c r="A514" s="59">
        <v>41126</v>
      </c>
      <c r="B514" s="2">
        <v>0.66918981481481488</v>
      </c>
      <c r="C514" s="33">
        <v>41126.669189814813</v>
      </c>
      <c r="D514" s="33">
        <v>41126.666666666664</v>
      </c>
      <c r="E514" s="37">
        <v>16</v>
      </c>
      <c r="F514" s="33">
        <v>41126.625</v>
      </c>
      <c r="G514" s="39" t="s">
        <v>16</v>
      </c>
      <c r="H514" s="66">
        <v>1</v>
      </c>
      <c r="I514" s="66">
        <v>2.27</v>
      </c>
      <c r="J514" s="66">
        <v>86.2</v>
      </c>
      <c r="K514" s="66">
        <v>1</v>
      </c>
      <c r="L514" s="66">
        <v>2</v>
      </c>
      <c r="M514" s="66">
        <v>9.59</v>
      </c>
      <c r="N514" s="66">
        <v>10.42</v>
      </c>
      <c r="O514" s="66">
        <v>2</v>
      </c>
      <c r="P514" s="66" t="s">
        <v>38</v>
      </c>
    </row>
    <row r="515" spans="1:16" x14ac:dyDescent="0.25">
      <c r="A515" s="59">
        <v>41126</v>
      </c>
      <c r="B515" s="2">
        <v>0.673761574074074</v>
      </c>
      <c r="C515" s="33">
        <v>41126.673761574071</v>
      </c>
      <c r="D515" s="33">
        <v>41126.666666666664</v>
      </c>
      <c r="E515" s="37">
        <v>16</v>
      </c>
      <c r="F515" s="33">
        <v>41126.625</v>
      </c>
      <c r="G515" s="39" t="s">
        <v>16</v>
      </c>
      <c r="H515" s="66">
        <v>1</v>
      </c>
      <c r="I515" s="66">
        <v>2.1</v>
      </c>
      <c r="J515" s="66">
        <v>77.2</v>
      </c>
      <c r="K515" s="66">
        <v>1</v>
      </c>
      <c r="L515" s="66">
        <v>2</v>
      </c>
      <c r="M515" s="66">
        <v>9.59</v>
      </c>
      <c r="N515" s="66">
        <v>10.42</v>
      </c>
      <c r="O515" s="66">
        <v>2</v>
      </c>
      <c r="P515" s="66" t="s">
        <v>38</v>
      </c>
    </row>
    <row r="516" spans="1:16" x14ac:dyDescent="0.25">
      <c r="A516" s="59">
        <v>41126</v>
      </c>
      <c r="B516" s="2">
        <v>0.67550925925925931</v>
      </c>
      <c r="C516" s="33">
        <v>41126.675509259258</v>
      </c>
      <c r="D516" s="33">
        <v>41126.666666666664</v>
      </c>
      <c r="E516" s="37">
        <v>16</v>
      </c>
      <c r="F516" s="33">
        <v>41126.625</v>
      </c>
      <c r="G516" s="39" t="s">
        <v>16</v>
      </c>
      <c r="H516" s="66">
        <v>1</v>
      </c>
      <c r="I516" s="66">
        <v>3.13</v>
      </c>
      <c r="J516" s="66">
        <v>76.8</v>
      </c>
      <c r="K516" s="66">
        <v>1</v>
      </c>
      <c r="L516" s="66">
        <v>2</v>
      </c>
      <c r="M516" s="66">
        <v>9.59</v>
      </c>
      <c r="N516" s="66">
        <v>10.42</v>
      </c>
      <c r="O516" s="66">
        <v>2</v>
      </c>
      <c r="P516" s="66" t="s">
        <v>38</v>
      </c>
    </row>
    <row r="517" spans="1:16" x14ac:dyDescent="0.25">
      <c r="A517" s="59">
        <v>41126</v>
      </c>
      <c r="B517" s="2">
        <v>0.67664351851851856</v>
      </c>
      <c r="C517" s="33">
        <v>41126.67664351852</v>
      </c>
      <c r="D517" s="33">
        <v>41126.666666666664</v>
      </c>
      <c r="E517" s="37">
        <v>16</v>
      </c>
      <c r="F517" s="33">
        <v>41126.625</v>
      </c>
      <c r="G517" s="39" t="s">
        <v>16</v>
      </c>
      <c r="H517" s="66">
        <v>1</v>
      </c>
      <c r="I517" s="66">
        <v>2.19</v>
      </c>
      <c r="J517" s="66">
        <v>70.2</v>
      </c>
      <c r="K517" s="66">
        <v>1</v>
      </c>
      <c r="L517" s="66">
        <v>2</v>
      </c>
      <c r="M517" s="66">
        <v>9.59</v>
      </c>
      <c r="N517" s="66">
        <v>10.42</v>
      </c>
      <c r="O517" s="66">
        <v>2</v>
      </c>
      <c r="P517" s="66" t="s">
        <v>38</v>
      </c>
    </row>
    <row r="518" spans="1:16" x14ac:dyDescent="0.25">
      <c r="A518" s="59">
        <v>41126</v>
      </c>
      <c r="B518" s="2">
        <v>0.68861111111111117</v>
      </c>
      <c r="C518" s="33">
        <v>41126.688611111109</v>
      </c>
      <c r="D518" s="33">
        <v>41126.666666666664</v>
      </c>
      <c r="E518" s="37">
        <v>16</v>
      </c>
      <c r="F518" s="33">
        <v>41126.75</v>
      </c>
      <c r="G518" s="39" t="s">
        <v>16</v>
      </c>
      <c r="H518" s="66">
        <v>1</v>
      </c>
      <c r="I518" s="66">
        <v>4.59</v>
      </c>
      <c r="J518" s="66">
        <v>75.900000000000006</v>
      </c>
      <c r="K518" s="66">
        <v>1</v>
      </c>
      <c r="L518" s="66">
        <v>2</v>
      </c>
      <c r="M518" s="66">
        <v>9.59</v>
      </c>
      <c r="N518" s="66">
        <v>10.42</v>
      </c>
      <c r="O518" s="66">
        <v>2</v>
      </c>
      <c r="P518" s="66" t="s">
        <v>38</v>
      </c>
    </row>
    <row r="519" spans="1:16" x14ac:dyDescent="0.25">
      <c r="A519" s="59">
        <v>41126</v>
      </c>
      <c r="B519" s="2">
        <v>0.68922453703703701</v>
      </c>
      <c r="C519" s="33">
        <v>41126.68922453704</v>
      </c>
      <c r="D519" s="33">
        <v>41126.666666666664</v>
      </c>
      <c r="E519" s="37">
        <v>16</v>
      </c>
      <c r="F519" s="33">
        <v>41126.75</v>
      </c>
      <c r="G519" s="39" t="s">
        <v>16</v>
      </c>
      <c r="H519" s="66">
        <v>1</v>
      </c>
      <c r="I519" s="66">
        <v>2.89</v>
      </c>
      <c r="J519" s="66">
        <v>76.5</v>
      </c>
      <c r="K519" s="66">
        <v>1</v>
      </c>
      <c r="L519" s="66">
        <v>2</v>
      </c>
      <c r="M519" s="66">
        <v>9.59</v>
      </c>
      <c r="N519" s="66">
        <v>10.42</v>
      </c>
      <c r="O519" s="66">
        <v>2</v>
      </c>
      <c r="P519" s="66" t="s">
        <v>38</v>
      </c>
    </row>
    <row r="520" spans="1:16" x14ac:dyDescent="0.25">
      <c r="A520" s="59">
        <v>41126</v>
      </c>
      <c r="B520" s="2">
        <v>0.6908333333333333</v>
      </c>
      <c r="C520" s="33">
        <v>41126.690833333334</v>
      </c>
      <c r="D520" s="33">
        <v>41126.666666666664</v>
      </c>
      <c r="E520" s="37">
        <v>16</v>
      </c>
      <c r="F520" s="33">
        <v>41126.75</v>
      </c>
      <c r="G520" s="39" t="s">
        <v>16</v>
      </c>
      <c r="H520" s="66">
        <v>1</v>
      </c>
      <c r="I520" s="66">
        <v>2.74</v>
      </c>
      <c r="J520" s="66">
        <v>79</v>
      </c>
      <c r="K520" s="66">
        <v>1</v>
      </c>
      <c r="L520" s="66">
        <v>2</v>
      </c>
      <c r="M520" s="66">
        <v>9.59</v>
      </c>
      <c r="N520" s="66">
        <v>10.42</v>
      </c>
      <c r="O520" s="66">
        <v>2</v>
      </c>
      <c r="P520" s="66" t="s">
        <v>38</v>
      </c>
    </row>
    <row r="521" spans="1:16" x14ac:dyDescent="0.25">
      <c r="A521" s="59">
        <v>41126</v>
      </c>
      <c r="B521" s="2">
        <v>0.69369212962962967</v>
      </c>
      <c r="C521" s="33">
        <v>41126.693692129629</v>
      </c>
      <c r="D521" s="33">
        <v>41126.666666666664</v>
      </c>
      <c r="E521" s="37">
        <v>16</v>
      </c>
      <c r="F521" s="33">
        <v>41126.75</v>
      </c>
      <c r="G521" s="39" t="s">
        <v>16</v>
      </c>
      <c r="H521" s="66">
        <v>1</v>
      </c>
      <c r="I521" s="66">
        <v>2.5499999999999998</v>
      </c>
      <c r="J521" s="66">
        <v>97.3</v>
      </c>
      <c r="K521" s="66">
        <v>1</v>
      </c>
      <c r="L521" s="66">
        <v>2</v>
      </c>
      <c r="M521" s="66">
        <v>9.59</v>
      </c>
      <c r="N521" s="66">
        <v>10.42</v>
      </c>
      <c r="O521" s="66">
        <v>2</v>
      </c>
      <c r="P521" s="66" t="s">
        <v>38</v>
      </c>
    </row>
    <row r="522" spans="1:16" x14ac:dyDescent="0.25">
      <c r="A522" s="59">
        <v>41126</v>
      </c>
      <c r="B522" s="2">
        <v>0.69506944444444441</v>
      </c>
      <c r="C522" s="33">
        <v>41126.695069444446</v>
      </c>
      <c r="D522" s="33">
        <v>41126.666666666664</v>
      </c>
      <c r="E522" s="37">
        <v>16</v>
      </c>
      <c r="F522" s="33">
        <v>41126.75</v>
      </c>
      <c r="G522" s="39" t="s">
        <v>16</v>
      </c>
      <c r="H522" s="66">
        <v>1</v>
      </c>
      <c r="I522" s="66">
        <v>3.61</v>
      </c>
      <c r="J522" s="66">
        <v>63.2</v>
      </c>
      <c r="K522" s="66">
        <v>1</v>
      </c>
      <c r="L522" s="66">
        <v>2</v>
      </c>
      <c r="M522" s="66">
        <v>9.59</v>
      </c>
      <c r="N522" s="66">
        <v>10.42</v>
      </c>
      <c r="O522" s="66">
        <v>2</v>
      </c>
      <c r="P522" s="66" t="s">
        <v>38</v>
      </c>
    </row>
    <row r="523" spans="1:16" x14ac:dyDescent="0.25">
      <c r="A523" s="59">
        <v>41126</v>
      </c>
      <c r="B523" s="2">
        <v>0.71618055555555549</v>
      </c>
      <c r="C523" s="33">
        <v>41126.716180555559</v>
      </c>
      <c r="D523" s="33">
        <v>41126.708333333336</v>
      </c>
      <c r="E523" s="37">
        <v>17</v>
      </c>
      <c r="F523" s="33">
        <v>41126.75</v>
      </c>
      <c r="G523" s="39" t="s">
        <v>16</v>
      </c>
      <c r="H523" s="66">
        <v>1</v>
      </c>
      <c r="I523" s="66">
        <v>2.15</v>
      </c>
      <c r="J523" s="66">
        <v>75.099999999999994</v>
      </c>
      <c r="K523" s="66">
        <v>1</v>
      </c>
      <c r="L523" s="66">
        <v>2</v>
      </c>
      <c r="M523" s="66">
        <v>9.59</v>
      </c>
      <c r="N523" s="66">
        <v>10.42</v>
      </c>
      <c r="O523" s="66">
        <v>2</v>
      </c>
      <c r="P523" s="66" t="s">
        <v>38</v>
      </c>
    </row>
    <row r="524" spans="1:16" x14ac:dyDescent="0.25">
      <c r="A524" s="59">
        <v>41126</v>
      </c>
      <c r="B524" s="2">
        <v>0.71864583333333332</v>
      </c>
      <c r="C524" s="33">
        <v>41126.718645833331</v>
      </c>
      <c r="D524" s="33">
        <v>41126.708333333336</v>
      </c>
      <c r="E524" s="37">
        <v>17</v>
      </c>
      <c r="F524" s="33">
        <v>41126.75</v>
      </c>
      <c r="G524" s="39" t="s">
        <v>16</v>
      </c>
      <c r="H524" s="66">
        <v>1</v>
      </c>
      <c r="I524" s="66">
        <v>2.5</v>
      </c>
      <c r="J524" s="66">
        <v>97</v>
      </c>
      <c r="K524" s="66">
        <v>1</v>
      </c>
      <c r="L524" s="66">
        <v>2</v>
      </c>
      <c r="M524" s="66">
        <v>9.59</v>
      </c>
      <c r="N524" s="66">
        <v>10.42</v>
      </c>
      <c r="O524" s="66">
        <v>2</v>
      </c>
      <c r="P524" s="66" t="s">
        <v>38</v>
      </c>
    </row>
    <row r="525" spans="1:16" x14ac:dyDescent="0.25">
      <c r="A525" s="59">
        <v>41126</v>
      </c>
      <c r="B525" s="2">
        <v>0.72951388888888891</v>
      </c>
      <c r="C525" s="33">
        <v>41126.729513888888</v>
      </c>
      <c r="D525" s="33">
        <v>41126.708333333336</v>
      </c>
      <c r="E525" s="37">
        <v>17</v>
      </c>
      <c r="F525" s="33">
        <v>41126.75</v>
      </c>
      <c r="G525" s="39" t="s">
        <v>16</v>
      </c>
      <c r="H525" s="66">
        <v>1</v>
      </c>
      <c r="I525" s="66">
        <v>3.03</v>
      </c>
      <c r="J525" s="66">
        <v>58.9</v>
      </c>
      <c r="K525" s="66">
        <v>1</v>
      </c>
      <c r="L525" s="66">
        <v>2</v>
      </c>
      <c r="M525" s="66">
        <v>9.59</v>
      </c>
      <c r="N525" s="66">
        <v>10.42</v>
      </c>
      <c r="O525" s="66">
        <v>2</v>
      </c>
      <c r="P525" s="66" t="s">
        <v>38</v>
      </c>
    </row>
    <row r="526" spans="1:16" x14ac:dyDescent="0.25">
      <c r="A526" s="59">
        <v>41126</v>
      </c>
      <c r="B526" s="2">
        <v>0.72954861111111102</v>
      </c>
      <c r="C526" s="33">
        <v>41126.729548611111</v>
      </c>
      <c r="D526" s="33">
        <v>41126.708333333336</v>
      </c>
      <c r="E526" s="37">
        <v>17</v>
      </c>
      <c r="F526" s="33">
        <v>41126.75</v>
      </c>
      <c r="G526" s="39" t="s">
        <v>16</v>
      </c>
      <c r="H526" s="66">
        <v>1</v>
      </c>
      <c r="I526" s="66">
        <v>2.36</v>
      </c>
      <c r="J526" s="66">
        <v>84.2</v>
      </c>
      <c r="K526" s="66">
        <v>1</v>
      </c>
      <c r="L526" s="66">
        <v>2</v>
      </c>
      <c r="M526" s="66">
        <v>9.59</v>
      </c>
      <c r="N526" s="66">
        <v>10.42</v>
      </c>
      <c r="O526" s="66">
        <v>2</v>
      </c>
      <c r="P526" s="66" t="s">
        <v>38</v>
      </c>
    </row>
    <row r="527" spans="1:16" x14ac:dyDescent="0.25">
      <c r="A527" s="59">
        <v>41126</v>
      </c>
      <c r="B527" s="2">
        <v>0.73223379629629637</v>
      </c>
      <c r="C527" s="33">
        <v>41126.732233796298</v>
      </c>
      <c r="D527" s="33">
        <v>41126.708333333336</v>
      </c>
      <c r="E527" s="37">
        <v>17</v>
      </c>
      <c r="F527" s="33">
        <v>41126.75</v>
      </c>
      <c r="G527" s="39" t="s">
        <v>16</v>
      </c>
      <c r="H527" s="66">
        <v>1</v>
      </c>
      <c r="I527" s="66">
        <v>2.77</v>
      </c>
      <c r="J527" s="66">
        <v>66.400000000000006</v>
      </c>
      <c r="K527" s="66">
        <v>1</v>
      </c>
      <c r="L527" s="66">
        <v>2</v>
      </c>
      <c r="M527" s="66">
        <v>9.59</v>
      </c>
      <c r="N527" s="66">
        <v>10.42</v>
      </c>
      <c r="O527" s="66">
        <v>2</v>
      </c>
      <c r="P527" s="66" t="s">
        <v>38</v>
      </c>
    </row>
    <row r="528" spans="1:16" x14ac:dyDescent="0.25">
      <c r="A528" s="59">
        <v>41126</v>
      </c>
      <c r="B528" s="2">
        <v>0.73378472222222213</v>
      </c>
      <c r="C528" s="33">
        <v>41126.733784722222</v>
      </c>
      <c r="D528" s="33">
        <v>41126.708333333336</v>
      </c>
      <c r="E528" s="37">
        <v>17</v>
      </c>
      <c r="F528" s="33">
        <v>41126.75</v>
      </c>
      <c r="G528" s="39" t="s">
        <v>16</v>
      </c>
      <c r="H528" s="66">
        <v>1</v>
      </c>
      <c r="I528" s="66">
        <v>2.91</v>
      </c>
      <c r="J528" s="66">
        <v>75.7</v>
      </c>
      <c r="K528" s="66">
        <v>1</v>
      </c>
      <c r="L528" s="66">
        <v>2</v>
      </c>
      <c r="M528" s="66">
        <v>9.59</v>
      </c>
      <c r="N528" s="66">
        <v>10.42</v>
      </c>
      <c r="O528" s="66">
        <v>2</v>
      </c>
      <c r="P528" s="66" t="s">
        <v>38</v>
      </c>
    </row>
    <row r="529" spans="1:16" x14ac:dyDescent="0.25">
      <c r="A529" s="59">
        <v>41126</v>
      </c>
      <c r="B529" s="2">
        <v>0.73837962962962955</v>
      </c>
      <c r="C529" s="33">
        <v>41126.738379629627</v>
      </c>
      <c r="D529" s="33">
        <v>41126.708333333336</v>
      </c>
      <c r="E529" s="37">
        <v>17</v>
      </c>
      <c r="F529" s="33">
        <v>41126.75</v>
      </c>
      <c r="G529" s="39" t="s">
        <v>16</v>
      </c>
      <c r="H529" s="66">
        <v>1</v>
      </c>
      <c r="I529" s="66">
        <v>3.64</v>
      </c>
      <c r="J529" s="66">
        <v>79.2</v>
      </c>
      <c r="K529" s="66">
        <v>1</v>
      </c>
      <c r="L529" s="66">
        <v>2</v>
      </c>
      <c r="M529" s="66">
        <v>9.59</v>
      </c>
      <c r="N529" s="66">
        <v>10.42</v>
      </c>
      <c r="O529" s="66">
        <v>2</v>
      </c>
      <c r="P529" s="66" t="s">
        <v>38</v>
      </c>
    </row>
    <row r="530" spans="1:16" x14ac:dyDescent="0.25">
      <c r="A530" s="59">
        <v>41126</v>
      </c>
      <c r="B530" s="2">
        <v>0.73903935185185177</v>
      </c>
      <c r="C530" s="33">
        <v>41126.739039351851</v>
      </c>
      <c r="D530" s="33">
        <v>41126.708333333336</v>
      </c>
      <c r="E530" s="37">
        <v>17</v>
      </c>
      <c r="F530" s="33">
        <v>41126.75</v>
      </c>
      <c r="G530" s="39" t="s">
        <v>16</v>
      </c>
      <c r="H530" s="66">
        <v>1</v>
      </c>
      <c r="I530" s="66">
        <v>2.8</v>
      </c>
      <c r="J530" s="66">
        <v>78.900000000000006</v>
      </c>
      <c r="K530" s="66">
        <v>1</v>
      </c>
      <c r="L530" s="66">
        <v>2</v>
      </c>
      <c r="M530" s="66">
        <v>9.59</v>
      </c>
      <c r="N530" s="66">
        <v>10.42</v>
      </c>
      <c r="O530" s="66">
        <v>2</v>
      </c>
      <c r="P530" s="66" t="s">
        <v>38</v>
      </c>
    </row>
    <row r="531" spans="1:16" x14ac:dyDescent="0.25">
      <c r="A531" s="59">
        <v>41126</v>
      </c>
      <c r="B531" s="2">
        <v>0.75041666666666673</v>
      </c>
      <c r="C531" s="33">
        <v>41126.750416666669</v>
      </c>
      <c r="D531" s="33">
        <v>41126.75</v>
      </c>
      <c r="E531" s="37">
        <v>18</v>
      </c>
      <c r="F531" s="33">
        <v>41126.75</v>
      </c>
      <c r="G531" s="39" t="s">
        <v>16</v>
      </c>
      <c r="H531" s="66">
        <v>1</v>
      </c>
      <c r="I531" s="66">
        <v>3.17</v>
      </c>
      <c r="J531" s="66">
        <v>71.599999999999994</v>
      </c>
      <c r="K531" s="66">
        <v>1</v>
      </c>
      <c r="L531" s="66">
        <v>2</v>
      </c>
      <c r="M531" s="66">
        <v>9.59</v>
      </c>
      <c r="N531" s="66">
        <v>10.42</v>
      </c>
      <c r="O531" s="66">
        <v>2</v>
      </c>
      <c r="P531" s="66" t="s">
        <v>38</v>
      </c>
    </row>
    <row r="532" spans="1:16" x14ac:dyDescent="0.25">
      <c r="A532" s="59">
        <v>41126</v>
      </c>
      <c r="B532" s="2">
        <v>0.75736111111111104</v>
      </c>
      <c r="C532" s="33">
        <v>41126.757361111115</v>
      </c>
      <c r="D532" s="33">
        <v>41126.75</v>
      </c>
      <c r="E532" s="37">
        <v>18</v>
      </c>
      <c r="F532" s="33">
        <v>41126.75</v>
      </c>
      <c r="G532" s="39" t="s">
        <v>16</v>
      </c>
      <c r="H532" s="66">
        <v>1</v>
      </c>
      <c r="I532" s="66">
        <v>2.71</v>
      </c>
      <c r="J532" s="66">
        <v>71.2</v>
      </c>
      <c r="K532" s="66">
        <v>1</v>
      </c>
      <c r="L532" s="66">
        <v>2</v>
      </c>
      <c r="M532" s="66">
        <v>9.59</v>
      </c>
      <c r="N532" s="66">
        <v>10.42</v>
      </c>
      <c r="O532" s="66">
        <v>2</v>
      </c>
      <c r="P532" s="66" t="s">
        <v>38</v>
      </c>
    </row>
    <row r="533" spans="1:16" x14ac:dyDescent="0.25">
      <c r="A533" s="59">
        <v>41126</v>
      </c>
      <c r="B533" s="2">
        <v>0.78091435185185187</v>
      </c>
      <c r="C533" s="33">
        <v>41126.780914351853</v>
      </c>
      <c r="D533" s="33">
        <v>41126.75</v>
      </c>
      <c r="E533" s="37">
        <v>18</v>
      </c>
      <c r="F533" s="33">
        <v>41126.75</v>
      </c>
      <c r="G533" s="39" t="s">
        <v>16</v>
      </c>
      <c r="H533" s="66">
        <v>1</v>
      </c>
      <c r="I533" s="66">
        <v>8.42</v>
      </c>
      <c r="J533" s="66">
        <v>83.3</v>
      </c>
      <c r="K533" s="66">
        <v>1</v>
      </c>
      <c r="L533" s="66">
        <v>2</v>
      </c>
      <c r="M533" s="66">
        <v>9.59</v>
      </c>
      <c r="N533" s="66">
        <v>10.42</v>
      </c>
      <c r="O533" s="66">
        <v>2</v>
      </c>
      <c r="P533" s="66" t="s">
        <v>38</v>
      </c>
    </row>
    <row r="534" spans="1:16" x14ac:dyDescent="0.25">
      <c r="A534" s="59">
        <v>41126</v>
      </c>
      <c r="B534" s="2">
        <v>0.79305555555555562</v>
      </c>
      <c r="C534" s="33">
        <v>41126.793055555558</v>
      </c>
      <c r="D534" s="33">
        <v>41126.791666666664</v>
      </c>
      <c r="E534" s="37">
        <v>19</v>
      </c>
      <c r="F534" s="33">
        <v>41126.75</v>
      </c>
      <c r="G534" s="39" t="s">
        <v>16</v>
      </c>
      <c r="H534" s="66">
        <v>1</v>
      </c>
      <c r="I534" s="66">
        <v>2.19</v>
      </c>
      <c r="J534" s="66">
        <v>72.8</v>
      </c>
      <c r="K534" s="66">
        <v>1</v>
      </c>
      <c r="L534" s="66">
        <v>2</v>
      </c>
      <c r="M534" s="66">
        <v>9.59</v>
      </c>
      <c r="N534" s="66">
        <v>10.42</v>
      </c>
      <c r="O534" s="66">
        <v>2</v>
      </c>
      <c r="P534" s="66" t="s">
        <v>38</v>
      </c>
    </row>
    <row r="535" spans="1:16" x14ac:dyDescent="0.25">
      <c r="A535" s="59">
        <v>41126</v>
      </c>
      <c r="B535" s="2">
        <v>0.79585648148148147</v>
      </c>
      <c r="C535" s="33">
        <v>41126.795856481483</v>
      </c>
      <c r="D535" s="33">
        <v>41126.791666666664</v>
      </c>
      <c r="E535" s="37">
        <v>19</v>
      </c>
      <c r="F535" s="33">
        <v>41126.75</v>
      </c>
      <c r="G535" s="39" t="s">
        <v>16</v>
      </c>
      <c r="H535" s="66">
        <v>1</v>
      </c>
      <c r="I535" s="66">
        <v>2.34</v>
      </c>
      <c r="J535" s="66">
        <v>93.8</v>
      </c>
      <c r="K535" s="66">
        <v>1</v>
      </c>
      <c r="L535" s="66">
        <v>2</v>
      </c>
      <c r="M535" s="66">
        <v>9.59</v>
      </c>
      <c r="N535" s="66">
        <v>10.42</v>
      </c>
      <c r="O535" s="66">
        <v>2</v>
      </c>
      <c r="P535" s="66" t="s">
        <v>38</v>
      </c>
    </row>
    <row r="536" spans="1:16" x14ac:dyDescent="0.25">
      <c r="A536" s="59">
        <v>41126</v>
      </c>
      <c r="B536" s="2">
        <v>0.79722222222222217</v>
      </c>
      <c r="C536" s="33">
        <v>41126.797222222223</v>
      </c>
      <c r="D536" s="33">
        <v>41126.791666666664</v>
      </c>
      <c r="E536" s="37">
        <v>19</v>
      </c>
      <c r="F536" s="33">
        <v>41126.75</v>
      </c>
      <c r="G536" s="39" t="s">
        <v>16</v>
      </c>
      <c r="H536" s="66">
        <v>1</v>
      </c>
      <c r="I536" s="66">
        <v>3.71</v>
      </c>
      <c r="J536" s="66">
        <v>81.400000000000006</v>
      </c>
      <c r="K536" s="66">
        <v>1</v>
      </c>
      <c r="L536" s="66">
        <v>2</v>
      </c>
      <c r="M536" s="66">
        <v>9.59</v>
      </c>
      <c r="N536" s="66">
        <v>10.42</v>
      </c>
      <c r="O536" s="66">
        <v>2</v>
      </c>
      <c r="P536" s="66" t="s">
        <v>38</v>
      </c>
    </row>
    <row r="537" spans="1:16" x14ac:dyDescent="0.25">
      <c r="A537" s="59">
        <v>41126</v>
      </c>
      <c r="B537" s="2">
        <v>0.82181712962962961</v>
      </c>
      <c r="C537" s="33">
        <v>41126.821817129632</v>
      </c>
      <c r="D537" s="33">
        <v>41126.791666666664</v>
      </c>
      <c r="E537" s="37">
        <v>19</v>
      </c>
      <c r="F537" s="33">
        <v>41126.875</v>
      </c>
      <c r="G537" s="39" t="s">
        <v>16</v>
      </c>
      <c r="H537" s="66">
        <v>1</v>
      </c>
      <c r="I537" s="66">
        <v>2.09</v>
      </c>
      <c r="J537" s="66">
        <v>80.7</v>
      </c>
      <c r="K537" s="66">
        <v>1</v>
      </c>
      <c r="L537" s="66">
        <v>2</v>
      </c>
      <c r="M537" s="66">
        <v>9.59</v>
      </c>
      <c r="N537" s="66">
        <v>10.42</v>
      </c>
      <c r="O537" s="66">
        <v>2</v>
      </c>
      <c r="P537" s="66" t="s">
        <v>38</v>
      </c>
    </row>
    <row r="538" spans="1:16" x14ac:dyDescent="0.25">
      <c r="A538" s="59">
        <v>41126</v>
      </c>
      <c r="B538" s="2">
        <v>0.85481481481481481</v>
      </c>
      <c r="C538" s="33">
        <v>41126.854814814818</v>
      </c>
      <c r="D538" s="33">
        <v>41126.833333333336</v>
      </c>
      <c r="E538" s="37">
        <v>20</v>
      </c>
      <c r="F538" s="33">
        <v>41126.875</v>
      </c>
      <c r="G538" s="39" t="s">
        <v>16</v>
      </c>
      <c r="H538" s="66">
        <v>1</v>
      </c>
      <c r="I538" s="66">
        <v>2.63</v>
      </c>
      <c r="J538" s="66">
        <v>76.2</v>
      </c>
      <c r="K538" s="66">
        <v>1</v>
      </c>
      <c r="L538" s="66">
        <v>2</v>
      </c>
      <c r="M538" s="66">
        <v>9.59</v>
      </c>
      <c r="N538" s="66">
        <v>10.42</v>
      </c>
      <c r="O538" s="66">
        <v>2</v>
      </c>
      <c r="P538" s="66" t="s">
        <v>38</v>
      </c>
    </row>
    <row r="539" spans="1:16" x14ac:dyDescent="0.25">
      <c r="A539" s="59">
        <v>41126</v>
      </c>
      <c r="B539" s="2">
        <v>0.87784722222222211</v>
      </c>
      <c r="C539" s="33">
        <v>41126.877847222226</v>
      </c>
      <c r="D539" s="33">
        <v>41126.875</v>
      </c>
      <c r="E539" s="37">
        <v>21</v>
      </c>
      <c r="F539" s="33">
        <v>41126.875</v>
      </c>
      <c r="G539" s="39" t="s">
        <v>16</v>
      </c>
      <c r="H539" s="66">
        <v>1</v>
      </c>
      <c r="I539" s="66">
        <v>4.05</v>
      </c>
      <c r="J539" s="66">
        <v>79.2</v>
      </c>
      <c r="K539" s="66">
        <v>1</v>
      </c>
      <c r="L539" s="66">
        <v>2</v>
      </c>
      <c r="M539" s="66">
        <v>9.59</v>
      </c>
      <c r="N539" s="66">
        <v>10.42</v>
      </c>
      <c r="O539" s="66">
        <v>2</v>
      </c>
      <c r="P539" s="66" t="s">
        <v>38</v>
      </c>
    </row>
    <row r="540" spans="1:16" x14ac:dyDescent="0.25">
      <c r="A540" s="59">
        <v>41126</v>
      </c>
      <c r="B540" s="2">
        <v>0.88216435185185194</v>
      </c>
      <c r="C540" s="33">
        <v>41126.882164351853</v>
      </c>
      <c r="D540" s="33">
        <v>41126.875</v>
      </c>
      <c r="E540" s="37">
        <v>21</v>
      </c>
      <c r="F540" s="33">
        <v>41126.875</v>
      </c>
      <c r="G540" s="39" t="s">
        <v>16</v>
      </c>
      <c r="H540" s="66">
        <v>1</v>
      </c>
      <c r="I540" s="66">
        <v>2.98</v>
      </c>
      <c r="J540" s="66">
        <v>59.3</v>
      </c>
      <c r="K540" s="66">
        <v>1</v>
      </c>
      <c r="L540" s="66">
        <v>2</v>
      </c>
      <c r="M540" s="66">
        <v>9.59</v>
      </c>
      <c r="N540" s="66">
        <v>10.42</v>
      </c>
      <c r="O540" s="66">
        <v>2</v>
      </c>
      <c r="P540" s="66" t="s">
        <v>38</v>
      </c>
    </row>
    <row r="541" spans="1:16" x14ac:dyDescent="0.25">
      <c r="A541" s="59">
        <v>41126</v>
      </c>
      <c r="B541" s="2">
        <v>0.8989583333333333</v>
      </c>
      <c r="C541" s="33">
        <v>41126.898958333331</v>
      </c>
      <c r="D541" s="33">
        <v>41126.875</v>
      </c>
      <c r="E541" s="37">
        <v>21</v>
      </c>
      <c r="F541" s="33">
        <v>41126.875</v>
      </c>
      <c r="G541" s="39" t="s">
        <v>16</v>
      </c>
      <c r="H541" s="66">
        <v>1</v>
      </c>
      <c r="I541" s="66">
        <v>2.73</v>
      </c>
      <c r="J541" s="66">
        <v>66.5</v>
      </c>
      <c r="K541" s="66">
        <v>1</v>
      </c>
      <c r="L541" s="66">
        <v>2</v>
      </c>
      <c r="M541" s="66">
        <v>9.59</v>
      </c>
      <c r="N541" s="66">
        <v>10.42</v>
      </c>
      <c r="O541" s="66">
        <v>2</v>
      </c>
      <c r="P541" s="66" t="s">
        <v>38</v>
      </c>
    </row>
    <row r="542" spans="1:16" x14ac:dyDescent="0.25">
      <c r="A542" s="59">
        <v>41126</v>
      </c>
      <c r="B542" s="2">
        <v>0.90249999999999997</v>
      </c>
      <c r="C542" s="33">
        <v>41126.902499999997</v>
      </c>
      <c r="D542" s="33">
        <v>41126.875</v>
      </c>
      <c r="E542" s="37">
        <v>21</v>
      </c>
      <c r="F542" s="33">
        <v>41126.875</v>
      </c>
      <c r="G542" s="39" t="s">
        <v>16</v>
      </c>
      <c r="H542" s="66">
        <v>1</v>
      </c>
      <c r="I542" s="66">
        <v>3.68</v>
      </c>
      <c r="J542" s="66">
        <v>90.2</v>
      </c>
      <c r="K542" s="66">
        <v>1</v>
      </c>
      <c r="L542" s="66">
        <v>2</v>
      </c>
      <c r="M542" s="66">
        <v>9.59</v>
      </c>
      <c r="N542" s="66">
        <v>10.42</v>
      </c>
      <c r="O542" s="66">
        <v>2</v>
      </c>
      <c r="P542" s="66" t="s">
        <v>38</v>
      </c>
    </row>
    <row r="543" spans="1:16" x14ac:dyDescent="0.25">
      <c r="A543" s="59">
        <v>41126</v>
      </c>
      <c r="B543" s="2">
        <v>0.92259259259259263</v>
      </c>
      <c r="C543" s="33">
        <v>41126.922592592593</v>
      </c>
      <c r="D543" s="33">
        <v>41126.916666666664</v>
      </c>
      <c r="E543" s="37">
        <v>22</v>
      </c>
      <c r="F543" s="33">
        <v>41126.875</v>
      </c>
      <c r="G543" s="39" t="s">
        <v>16</v>
      </c>
      <c r="H543" s="66">
        <v>1</v>
      </c>
      <c r="I543" s="66">
        <v>2.7</v>
      </c>
      <c r="J543" s="66">
        <v>76</v>
      </c>
      <c r="K543" s="66">
        <v>1</v>
      </c>
      <c r="L543" s="66">
        <v>2</v>
      </c>
      <c r="M543" s="66">
        <v>9.59</v>
      </c>
      <c r="N543" s="66">
        <v>10.42</v>
      </c>
      <c r="O543" s="66">
        <v>2</v>
      </c>
      <c r="P543" s="66" t="s">
        <v>38</v>
      </c>
    </row>
    <row r="544" spans="1:16" x14ac:dyDescent="0.25">
      <c r="A544" s="59">
        <v>41126</v>
      </c>
      <c r="B544" s="2">
        <v>0.9236805555555555</v>
      </c>
      <c r="C544" s="33">
        <v>41126.923680555556</v>
      </c>
      <c r="D544" s="33">
        <v>41126.916666666664</v>
      </c>
      <c r="E544" s="37">
        <v>22</v>
      </c>
      <c r="F544" s="33">
        <v>41126.875</v>
      </c>
      <c r="G544" s="39" t="s">
        <v>16</v>
      </c>
      <c r="H544" s="66">
        <v>1</v>
      </c>
      <c r="I544" s="66">
        <v>4.12</v>
      </c>
      <c r="J544" s="66">
        <v>108.2</v>
      </c>
      <c r="K544" s="66">
        <v>1</v>
      </c>
      <c r="L544" s="66">
        <v>2</v>
      </c>
      <c r="M544" s="66">
        <v>9.59</v>
      </c>
      <c r="N544" s="66">
        <v>10.42</v>
      </c>
      <c r="O544" s="66">
        <v>2</v>
      </c>
      <c r="P544" s="66" t="s">
        <v>38</v>
      </c>
    </row>
    <row r="545" spans="1:16" x14ac:dyDescent="0.25">
      <c r="A545" s="59">
        <v>41126</v>
      </c>
      <c r="B545" s="2">
        <v>0.93913194444444448</v>
      </c>
      <c r="C545" s="33">
        <v>41126.939131944448</v>
      </c>
      <c r="D545" s="33">
        <v>41126.916666666664</v>
      </c>
      <c r="E545" s="37">
        <v>22</v>
      </c>
      <c r="F545" s="33">
        <v>41127</v>
      </c>
      <c r="G545" s="39" t="s">
        <v>16</v>
      </c>
      <c r="H545" s="66">
        <v>1</v>
      </c>
      <c r="I545" s="66">
        <v>2.21</v>
      </c>
      <c r="J545" s="66">
        <v>104.5</v>
      </c>
      <c r="K545" s="66">
        <v>1</v>
      </c>
      <c r="L545" s="66">
        <v>2</v>
      </c>
      <c r="M545" s="66">
        <v>9.59</v>
      </c>
      <c r="N545" s="66">
        <v>10.42</v>
      </c>
      <c r="O545" s="66">
        <v>2</v>
      </c>
      <c r="P545" s="66" t="s">
        <v>38</v>
      </c>
    </row>
    <row r="546" spans="1:16" x14ac:dyDescent="0.25">
      <c r="A546" s="59">
        <v>41126</v>
      </c>
      <c r="B546" s="2">
        <v>0.94314814814814818</v>
      </c>
      <c r="C546" s="33">
        <v>41126.943148148152</v>
      </c>
      <c r="D546" s="33">
        <v>41126.916666666664</v>
      </c>
      <c r="E546" s="37">
        <v>22</v>
      </c>
      <c r="F546" s="33">
        <v>41127</v>
      </c>
      <c r="G546" s="39" t="s">
        <v>16</v>
      </c>
      <c r="H546" s="66">
        <v>1</v>
      </c>
      <c r="I546" s="66">
        <v>3.08</v>
      </c>
      <c r="J546" s="66">
        <v>78.3</v>
      </c>
      <c r="K546" s="66">
        <v>1</v>
      </c>
      <c r="L546" s="66">
        <v>2</v>
      </c>
      <c r="M546" s="66">
        <v>9.59</v>
      </c>
      <c r="N546" s="66">
        <v>10.42</v>
      </c>
      <c r="O546" s="66">
        <v>2</v>
      </c>
      <c r="P546" s="66" t="s">
        <v>38</v>
      </c>
    </row>
    <row r="547" spans="1:16" x14ac:dyDescent="0.25">
      <c r="A547" s="59">
        <v>41126</v>
      </c>
      <c r="B547" s="2">
        <v>0.9643518518518519</v>
      </c>
      <c r="C547" s="33">
        <v>41126.96435185185</v>
      </c>
      <c r="D547" s="33">
        <v>41126.958333333336</v>
      </c>
      <c r="E547" s="37">
        <v>23</v>
      </c>
      <c r="F547" s="33">
        <v>41127</v>
      </c>
      <c r="G547" s="39" t="s">
        <v>16</v>
      </c>
      <c r="H547" s="66">
        <v>1</v>
      </c>
      <c r="I547" s="66">
        <v>2.77</v>
      </c>
      <c r="J547" s="66">
        <v>86.1</v>
      </c>
      <c r="K547" s="66">
        <v>1</v>
      </c>
      <c r="L547" s="66">
        <v>2</v>
      </c>
      <c r="M547" s="66">
        <v>9.59</v>
      </c>
      <c r="N547" s="66">
        <v>10.42</v>
      </c>
      <c r="O547" s="66">
        <v>2</v>
      </c>
      <c r="P547" s="66" t="s">
        <v>38</v>
      </c>
    </row>
    <row r="548" spans="1:16" x14ac:dyDescent="0.25">
      <c r="A548" s="59">
        <v>41126</v>
      </c>
      <c r="B548" s="2">
        <v>0.98528935185185185</v>
      </c>
      <c r="C548" s="33">
        <v>41126.985289351855</v>
      </c>
      <c r="D548" s="33">
        <v>41126.958333333336</v>
      </c>
      <c r="E548" s="37">
        <v>23</v>
      </c>
      <c r="F548" s="33">
        <v>41127</v>
      </c>
      <c r="G548" s="39" t="s">
        <v>16</v>
      </c>
      <c r="H548" s="66">
        <v>1</v>
      </c>
      <c r="I548" s="66">
        <v>2.37</v>
      </c>
      <c r="J548" s="66">
        <v>92.2</v>
      </c>
      <c r="K548" s="66">
        <v>1</v>
      </c>
      <c r="L548" s="66">
        <v>2</v>
      </c>
      <c r="M548" s="66">
        <v>9.59</v>
      </c>
      <c r="N548" s="66">
        <v>10.42</v>
      </c>
      <c r="O548" s="66">
        <v>2</v>
      </c>
      <c r="P548" s="66" t="s">
        <v>38</v>
      </c>
    </row>
    <row r="549" spans="1:16" x14ac:dyDescent="0.25">
      <c r="A549" s="59">
        <v>41126</v>
      </c>
      <c r="B549" s="2">
        <v>0.98916666666666664</v>
      </c>
      <c r="C549" s="33">
        <v>41126.989166666666</v>
      </c>
      <c r="D549" s="33">
        <v>41126.958333333336</v>
      </c>
      <c r="E549" s="37">
        <v>23</v>
      </c>
      <c r="F549" s="33">
        <v>41127</v>
      </c>
      <c r="G549" s="39" t="s">
        <v>16</v>
      </c>
      <c r="H549" s="66">
        <v>1</v>
      </c>
      <c r="I549" s="66">
        <v>3.15</v>
      </c>
      <c r="J549" s="66">
        <v>93.9</v>
      </c>
      <c r="K549" s="66">
        <v>1</v>
      </c>
      <c r="L549" s="66">
        <v>2</v>
      </c>
      <c r="M549" s="66">
        <v>9.59</v>
      </c>
      <c r="N549" s="66">
        <v>10.42</v>
      </c>
      <c r="O549" s="66">
        <v>2</v>
      </c>
      <c r="P549" s="66" t="s">
        <v>38</v>
      </c>
    </row>
    <row r="550" spans="1:16" x14ac:dyDescent="0.25">
      <c r="A550" s="59">
        <v>41127</v>
      </c>
      <c r="B550" s="2">
        <v>0.50075231481481486</v>
      </c>
      <c r="C550" s="33">
        <v>41127.500752314816</v>
      </c>
      <c r="D550" s="33">
        <v>41127.5</v>
      </c>
      <c r="E550" s="37">
        <v>12</v>
      </c>
      <c r="F550" s="33">
        <v>41127.5</v>
      </c>
      <c r="G550" s="39" t="s">
        <v>16</v>
      </c>
      <c r="H550" s="66">
        <v>1</v>
      </c>
      <c r="I550" s="66">
        <v>3.82</v>
      </c>
      <c r="J550" s="66">
        <v>55.2</v>
      </c>
      <c r="K550" s="66">
        <v>1</v>
      </c>
      <c r="L550" s="66">
        <v>2</v>
      </c>
      <c r="M550" s="66">
        <v>9.59</v>
      </c>
      <c r="N550" s="66">
        <v>10.42</v>
      </c>
      <c r="O550" s="66">
        <v>2</v>
      </c>
      <c r="P550" s="66" t="s">
        <v>38</v>
      </c>
    </row>
    <row r="551" spans="1:16" x14ac:dyDescent="0.25">
      <c r="A551" s="59">
        <v>41127</v>
      </c>
      <c r="B551" s="2">
        <v>0.50138888888888888</v>
      </c>
      <c r="C551" s="33">
        <v>41127.501388888886</v>
      </c>
      <c r="D551" s="33">
        <v>41127.5</v>
      </c>
      <c r="E551" s="37">
        <v>12</v>
      </c>
      <c r="F551" s="33">
        <v>41127.5</v>
      </c>
      <c r="G551" s="39" t="s">
        <v>16</v>
      </c>
      <c r="H551" s="66">
        <v>1</v>
      </c>
      <c r="I551" s="66">
        <v>4.0199999999999996</v>
      </c>
      <c r="J551" s="66">
        <v>71</v>
      </c>
      <c r="K551" s="66">
        <v>1</v>
      </c>
      <c r="L551" s="66">
        <v>2</v>
      </c>
      <c r="M551" s="66">
        <v>9.59</v>
      </c>
      <c r="N551" s="66">
        <v>10.42</v>
      </c>
      <c r="O551" s="66">
        <v>2</v>
      </c>
      <c r="P551" s="66" t="s">
        <v>38</v>
      </c>
    </row>
    <row r="552" spans="1:16" x14ac:dyDescent="0.25">
      <c r="A552" s="59">
        <v>41127</v>
      </c>
      <c r="B552" s="2">
        <v>0.50164351851851852</v>
      </c>
      <c r="C552" s="33">
        <v>41127.501643518517</v>
      </c>
      <c r="D552" s="33">
        <v>41127.5</v>
      </c>
      <c r="E552" s="37">
        <v>12</v>
      </c>
      <c r="F552" s="33">
        <v>41127.5</v>
      </c>
      <c r="G552" s="39" t="s">
        <v>16</v>
      </c>
      <c r="H552" s="66">
        <v>1</v>
      </c>
      <c r="I552" s="66">
        <v>2.0699999999999998</v>
      </c>
      <c r="J552" s="66">
        <v>72.5</v>
      </c>
      <c r="K552" s="66">
        <v>1</v>
      </c>
      <c r="L552" s="66">
        <v>2</v>
      </c>
      <c r="M552" s="66">
        <v>9.59</v>
      </c>
      <c r="N552" s="66">
        <v>10.42</v>
      </c>
      <c r="O552" s="66">
        <v>2</v>
      </c>
      <c r="P552" s="66" t="s">
        <v>38</v>
      </c>
    </row>
    <row r="553" spans="1:16" x14ac:dyDescent="0.25">
      <c r="A553" s="59">
        <v>41127</v>
      </c>
      <c r="B553" s="2">
        <v>0.50244212962962964</v>
      </c>
      <c r="C553" s="33">
        <v>41127.502442129633</v>
      </c>
      <c r="D553" s="33">
        <v>41127.5</v>
      </c>
      <c r="E553" s="37">
        <v>12</v>
      </c>
      <c r="F553" s="33">
        <v>41127.5</v>
      </c>
      <c r="G553" s="39" t="s">
        <v>16</v>
      </c>
      <c r="H553" s="66">
        <v>1</v>
      </c>
      <c r="I553" s="66">
        <v>4.6500000000000004</v>
      </c>
      <c r="J553" s="66">
        <v>61</v>
      </c>
      <c r="K553" s="66">
        <v>1</v>
      </c>
      <c r="L553" s="66">
        <v>2</v>
      </c>
      <c r="M553" s="66">
        <v>9.59</v>
      </c>
      <c r="N553" s="66">
        <v>10.42</v>
      </c>
      <c r="O553" s="66">
        <v>2</v>
      </c>
      <c r="P553" s="66" t="s">
        <v>38</v>
      </c>
    </row>
    <row r="554" spans="1:16" x14ac:dyDescent="0.25">
      <c r="A554" s="59">
        <v>41127</v>
      </c>
      <c r="B554" s="2">
        <v>0.50464120370370369</v>
      </c>
      <c r="C554" s="33">
        <v>41127.504641203705</v>
      </c>
      <c r="D554" s="33">
        <v>41127.5</v>
      </c>
      <c r="E554" s="37">
        <v>12</v>
      </c>
      <c r="F554" s="33">
        <v>41127.5</v>
      </c>
      <c r="G554" s="39" t="s">
        <v>16</v>
      </c>
      <c r="H554" s="66">
        <v>1</v>
      </c>
      <c r="I554" s="66">
        <v>1.94</v>
      </c>
      <c r="J554" s="66">
        <v>102.3</v>
      </c>
      <c r="K554" s="66">
        <v>1</v>
      </c>
      <c r="L554" s="66">
        <v>2</v>
      </c>
      <c r="M554" s="66">
        <v>9.59</v>
      </c>
      <c r="N554" s="66">
        <v>10.42</v>
      </c>
      <c r="O554" s="66">
        <v>2</v>
      </c>
      <c r="P554" s="66" t="s">
        <v>38</v>
      </c>
    </row>
    <row r="555" spans="1:16" x14ac:dyDescent="0.25">
      <c r="A555" s="59">
        <v>41127</v>
      </c>
      <c r="B555" s="2">
        <v>0.50662037037037033</v>
      </c>
      <c r="C555" s="33">
        <v>41127.506620370368</v>
      </c>
      <c r="D555" s="33">
        <v>41127.5</v>
      </c>
      <c r="E555" s="37">
        <v>12</v>
      </c>
      <c r="F555" s="33">
        <v>41127.5</v>
      </c>
      <c r="G555" s="39" t="s">
        <v>16</v>
      </c>
      <c r="H555" s="66">
        <v>1</v>
      </c>
      <c r="I555" s="66">
        <v>5.79</v>
      </c>
      <c r="J555" s="66">
        <v>60.6</v>
      </c>
      <c r="K555" s="66">
        <v>1</v>
      </c>
      <c r="L555" s="66">
        <v>2</v>
      </c>
      <c r="M555" s="66">
        <v>9.59</v>
      </c>
      <c r="N555" s="66">
        <v>10.42</v>
      </c>
      <c r="O555" s="66">
        <v>2</v>
      </c>
      <c r="P555" s="66" t="s">
        <v>38</v>
      </c>
    </row>
    <row r="556" spans="1:16" x14ac:dyDescent="0.25">
      <c r="A556" s="59">
        <v>41127</v>
      </c>
      <c r="B556" s="2">
        <v>0.50799768518518518</v>
      </c>
      <c r="C556" s="33">
        <v>41127.507997685185</v>
      </c>
      <c r="D556" s="33">
        <v>41127.5</v>
      </c>
      <c r="E556" s="37">
        <v>12</v>
      </c>
      <c r="F556" s="33">
        <v>41127.5</v>
      </c>
      <c r="G556" s="39" t="s">
        <v>16</v>
      </c>
      <c r="H556" s="66">
        <v>1</v>
      </c>
      <c r="I556" s="66">
        <v>3.77</v>
      </c>
      <c r="J556" s="66">
        <v>81.5</v>
      </c>
      <c r="K556" s="66">
        <v>1</v>
      </c>
      <c r="L556" s="66">
        <v>2</v>
      </c>
      <c r="M556" s="66">
        <v>9.59</v>
      </c>
      <c r="N556" s="66">
        <v>10.42</v>
      </c>
      <c r="O556" s="66">
        <v>2</v>
      </c>
      <c r="P556" s="66" t="s">
        <v>38</v>
      </c>
    </row>
    <row r="557" spans="1:16" x14ac:dyDescent="0.25">
      <c r="A557" s="59">
        <v>41127</v>
      </c>
      <c r="B557" s="2">
        <v>0.52457175925925925</v>
      </c>
      <c r="C557" s="33">
        <v>41127.524571759262</v>
      </c>
      <c r="D557" s="33">
        <v>41127.5</v>
      </c>
      <c r="E557" s="37">
        <v>12</v>
      </c>
      <c r="F557" s="33">
        <v>41127.5</v>
      </c>
      <c r="G557" s="39" t="s">
        <v>16</v>
      </c>
      <c r="H557" s="66">
        <v>1</v>
      </c>
      <c r="I557" s="66">
        <v>1.98</v>
      </c>
      <c r="J557" s="66">
        <v>83.7</v>
      </c>
      <c r="K557" s="66">
        <v>1</v>
      </c>
      <c r="L557" s="66">
        <v>2</v>
      </c>
      <c r="M557" s="66">
        <v>9.59</v>
      </c>
      <c r="N557" s="66">
        <v>10.42</v>
      </c>
      <c r="O557" s="66">
        <v>2</v>
      </c>
      <c r="P557" s="66" t="s">
        <v>38</v>
      </c>
    </row>
    <row r="558" spans="1:16" x14ac:dyDescent="0.25">
      <c r="A558" s="59">
        <v>41127</v>
      </c>
      <c r="B558" s="2">
        <v>0.52629629629629626</v>
      </c>
      <c r="C558" s="33">
        <v>41127.526296296295</v>
      </c>
      <c r="D558" s="33">
        <v>41127.5</v>
      </c>
      <c r="E558" s="37">
        <v>12</v>
      </c>
      <c r="F558" s="33">
        <v>41127.5</v>
      </c>
      <c r="G558" s="39" t="s">
        <v>16</v>
      </c>
      <c r="H558" s="66">
        <v>1</v>
      </c>
      <c r="I558" s="66">
        <v>2.2000000000000002</v>
      </c>
      <c r="J558" s="66">
        <v>54.4</v>
      </c>
      <c r="K558" s="66">
        <v>1</v>
      </c>
      <c r="L558" s="66">
        <v>2</v>
      </c>
      <c r="M558" s="66">
        <v>9.59</v>
      </c>
      <c r="N558" s="66">
        <v>10.42</v>
      </c>
      <c r="O558" s="66">
        <v>2</v>
      </c>
      <c r="P558" s="66" t="s">
        <v>38</v>
      </c>
    </row>
    <row r="559" spans="1:16" x14ac:dyDescent="0.25">
      <c r="A559" s="59">
        <v>41127</v>
      </c>
      <c r="B559" s="2">
        <v>0.53089120370370368</v>
      </c>
      <c r="C559" s="33">
        <v>41127.530891203707</v>
      </c>
      <c r="D559" s="33">
        <v>41127.5</v>
      </c>
      <c r="E559" s="37">
        <v>12</v>
      </c>
      <c r="F559" s="33">
        <v>41127.5</v>
      </c>
      <c r="G559" s="39" t="s">
        <v>16</v>
      </c>
      <c r="H559" s="66">
        <v>1</v>
      </c>
      <c r="I559" s="66">
        <v>4.38</v>
      </c>
      <c r="J559" s="66">
        <v>62.7</v>
      </c>
      <c r="K559" s="66">
        <v>1</v>
      </c>
      <c r="L559" s="66">
        <v>2</v>
      </c>
      <c r="M559" s="66">
        <v>9.59</v>
      </c>
      <c r="N559" s="66">
        <v>10.42</v>
      </c>
      <c r="O559" s="66">
        <v>2</v>
      </c>
      <c r="P559" s="66" t="s">
        <v>38</v>
      </c>
    </row>
    <row r="560" spans="1:16" x14ac:dyDescent="0.25">
      <c r="A560" s="59">
        <v>41127</v>
      </c>
      <c r="B560" s="2">
        <v>0.54170138888888886</v>
      </c>
      <c r="C560" s="33">
        <v>41127.541701388887</v>
      </c>
      <c r="D560" s="33">
        <v>41127.541666666664</v>
      </c>
      <c r="E560" s="37">
        <v>13</v>
      </c>
      <c r="F560" s="33">
        <v>41127.5</v>
      </c>
      <c r="G560" s="39" t="s">
        <v>16</v>
      </c>
      <c r="H560" s="66">
        <v>1</v>
      </c>
      <c r="I560" s="66">
        <v>2.88</v>
      </c>
      <c r="J560" s="66">
        <v>54</v>
      </c>
      <c r="K560" s="66">
        <v>1</v>
      </c>
      <c r="L560" s="66">
        <v>2</v>
      </c>
      <c r="M560" s="66">
        <v>9.59</v>
      </c>
      <c r="N560" s="66">
        <v>10.42</v>
      </c>
      <c r="O560" s="66">
        <v>2</v>
      </c>
      <c r="P560" s="66" t="s">
        <v>38</v>
      </c>
    </row>
    <row r="561" spans="1:16" x14ac:dyDescent="0.25">
      <c r="A561" s="59">
        <v>41127</v>
      </c>
      <c r="B561" s="2">
        <v>0.54410879629629627</v>
      </c>
      <c r="C561" s="33">
        <v>41127.544108796297</v>
      </c>
      <c r="D561" s="33">
        <v>41127.541666666664</v>
      </c>
      <c r="E561" s="37">
        <v>13</v>
      </c>
      <c r="F561" s="33">
        <v>41127.5</v>
      </c>
      <c r="G561" s="39" t="s">
        <v>16</v>
      </c>
      <c r="H561" s="66">
        <v>1</v>
      </c>
      <c r="I561" s="66">
        <v>2.02</v>
      </c>
      <c r="J561" s="66">
        <v>73.099999999999994</v>
      </c>
      <c r="K561" s="66">
        <v>1</v>
      </c>
      <c r="L561" s="66">
        <v>2</v>
      </c>
      <c r="M561" s="66">
        <v>9.59</v>
      </c>
      <c r="N561" s="66">
        <v>10.42</v>
      </c>
      <c r="O561" s="66">
        <v>2</v>
      </c>
      <c r="P561" s="66" t="s">
        <v>38</v>
      </c>
    </row>
    <row r="562" spans="1:16" x14ac:dyDescent="0.25">
      <c r="A562" s="59">
        <v>41127</v>
      </c>
      <c r="B562" s="2">
        <v>0.54840277777777779</v>
      </c>
      <c r="C562" s="33">
        <v>41127.548402777778</v>
      </c>
      <c r="D562" s="33">
        <v>41127.541666666664</v>
      </c>
      <c r="E562" s="37">
        <v>13</v>
      </c>
      <c r="F562" s="33">
        <v>41127.5</v>
      </c>
      <c r="G562" s="39" t="s">
        <v>16</v>
      </c>
      <c r="H562" s="66">
        <v>1</v>
      </c>
      <c r="I562" s="66">
        <v>3.56</v>
      </c>
      <c r="J562" s="66">
        <v>68.900000000000006</v>
      </c>
      <c r="K562" s="66">
        <v>1</v>
      </c>
      <c r="L562" s="66">
        <v>2</v>
      </c>
      <c r="M562" s="66">
        <v>9.59</v>
      </c>
      <c r="N562" s="66">
        <v>10.42</v>
      </c>
      <c r="O562" s="66">
        <v>2</v>
      </c>
      <c r="P562" s="66" t="s">
        <v>38</v>
      </c>
    </row>
    <row r="563" spans="1:16" x14ac:dyDescent="0.25">
      <c r="A563" s="59">
        <v>41127</v>
      </c>
      <c r="B563" s="2">
        <v>0.54871527777777784</v>
      </c>
      <c r="C563" s="33">
        <v>41127.548715277779</v>
      </c>
      <c r="D563" s="33">
        <v>41127.541666666664</v>
      </c>
      <c r="E563" s="37">
        <v>13</v>
      </c>
      <c r="F563" s="33">
        <v>41127.5</v>
      </c>
      <c r="G563" s="39" t="s">
        <v>16</v>
      </c>
      <c r="H563" s="66">
        <v>1</v>
      </c>
      <c r="I563" s="66">
        <v>2.2200000000000002</v>
      </c>
      <c r="J563" s="66">
        <v>94.4</v>
      </c>
      <c r="K563" s="66">
        <v>1</v>
      </c>
      <c r="L563" s="66">
        <v>2</v>
      </c>
      <c r="M563" s="66">
        <v>9.59</v>
      </c>
      <c r="N563" s="66">
        <v>10.42</v>
      </c>
      <c r="O563" s="66">
        <v>2</v>
      </c>
      <c r="P563" s="66" t="s">
        <v>38</v>
      </c>
    </row>
    <row r="564" spans="1:16" x14ac:dyDescent="0.25">
      <c r="A564" s="59">
        <v>41127</v>
      </c>
      <c r="B564" s="2">
        <v>0.54937500000000006</v>
      </c>
      <c r="C564" s="33">
        <v>41127.549375000002</v>
      </c>
      <c r="D564" s="33">
        <v>41127.541666666664</v>
      </c>
      <c r="E564" s="37">
        <v>13</v>
      </c>
      <c r="F564" s="33">
        <v>41127.5</v>
      </c>
      <c r="G564" s="39" t="s">
        <v>16</v>
      </c>
      <c r="H564" s="66">
        <v>1</v>
      </c>
      <c r="I564" s="66">
        <v>2.04</v>
      </c>
      <c r="J564" s="66">
        <v>80</v>
      </c>
      <c r="K564" s="66">
        <v>1</v>
      </c>
      <c r="L564" s="66">
        <v>2</v>
      </c>
      <c r="M564" s="66">
        <v>9.59</v>
      </c>
      <c r="N564" s="66">
        <v>10.42</v>
      </c>
      <c r="O564" s="66">
        <v>2</v>
      </c>
      <c r="P564" s="66" t="s">
        <v>38</v>
      </c>
    </row>
    <row r="565" spans="1:16" x14ac:dyDescent="0.25">
      <c r="A565" s="59">
        <v>41127</v>
      </c>
      <c r="B565" s="2">
        <v>0.54951388888888886</v>
      </c>
      <c r="C565" s="33">
        <v>41127.549513888887</v>
      </c>
      <c r="D565" s="33">
        <v>41127.541666666664</v>
      </c>
      <c r="E565" s="37">
        <v>13</v>
      </c>
      <c r="F565" s="33">
        <v>41127.5</v>
      </c>
      <c r="G565" s="39" t="s">
        <v>16</v>
      </c>
      <c r="H565" s="66">
        <v>1</v>
      </c>
      <c r="I565" s="66">
        <v>2.38</v>
      </c>
      <c r="J565" s="66">
        <v>83.1</v>
      </c>
      <c r="K565" s="66">
        <v>1</v>
      </c>
      <c r="L565" s="66">
        <v>2</v>
      </c>
      <c r="M565" s="66">
        <v>9.59</v>
      </c>
      <c r="N565" s="66">
        <v>10.42</v>
      </c>
      <c r="O565" s="66">
        <v>2</v>
      </c>
      <c r="P565" s="66" t="s">
        <v>38</v>
      </c>
    </row>
    <row r="566" spans="1:16" x14ac:dyDescent="0.25">
      <c r="A566" s="59">
        <v>41127</v>
      </c>
      <c r="B566" s="2">
        <v>0.56494212962962964</v>
      </c>
      <c r="C566" s="33">
        <v>41127.564942129633</v>
      </c>
      <c r="D566" s="33">
        <v>41127.541666666664</v>
      </c>
      <c r="E566" s="37">
        <v>13</v>
      </c>
      <c r="F566" s="33">
        <v>41127.625</v>
      </c>
      <c r="G566" s="39" t="s">
        <v>16</v>
      </c>
      <c r="H566" s="66">
        <v>1</v>
      </c>
      <c r="I566" s="66">
        <v>2.04</v>
      </c>
      <c r="J566" s="66">
        <v>70.2</v>
      </c>
      <c r="K566" s="66">
        <v>1</v>
      </c>
      <c r="L566" s="66">
        <v>2</v>
      </c>
      <c r="M566" s="66">
        <v>9.59</v>
      </c>
      <c r="N566" s="66">
        <v>10.42</v>
      </c>
      <c r="O566" s="66">
        <v>2</v>
      </c>
      <c r="P566" s="66" t="s">
        <v>38</v>
      </c>
    </row>
    <row r="567" spans="1:16" x14ac:dyDescent="0.25">
      <c r="A567" s="59">
        <v>41127</v>
      </c>
      <c r="B567" s="2">
        <v>0.56515046296296301</v>
      </c>
      <c r="C567" s="33">
        <v>41127.565150462964</v>
      </c>
      <c r="D567" s="33">
        <v>41127.541666666664</v>
      </c>
      <c r="E567" s="37">
        <v>13</v>
      </c>
      <c r="F567" s="33">
        <v>41127.625</v>
      </c>
      <c r="G567" s="39" t="s">
        <v>16</v>
      </c>
      <c r="H567" s="66">
        <v>1</v>
      </c>
      <c r="I567" s="66">
        <v>2.11</v>
      </c>
      <c r="J567" s="66">
        <v>80.3</v>
      </c>
      <c r="K567" s="66">
        <v>1</v>
      </c>
      <c r="L567" s="66">
        <v>2</v>
      </c>
      <c r="M567" s="66">
        <v>9.59</v>
      </c>
      <c r="N567" s="66">
        <v>10.42</v>
      </c>
      <c r="O567" s="66">
        <v>2</v>
      </c>
      <c r="P567" s="66" t="s">
        <v>38</v>
      </c>
    </row>
    <row r="568" spans="1:16" x14ac:dyDescent="0.25">
      <c r="A568" s="59">
        <v>41127</v>
      </c>
      <c r="B568" s="2">
        <v>0.56597222222222221</v>
      </c>
      <c r="C568" s="33">
        <v>41127.565972222219</v>
      </c>
      <c r="D568" s="33">
        <v>41127.541666666664</v>
      </c>
      <c r="E568" s="37">
        <v>13</v>
      </c>
      <c r="F568" s="33">
        <v>41127.625</v>
      </c>
      <c r="G568" s="39" t="s">
        <v>16</v>
      </c>
      <c r="H568" s="66">
        <v>1</v>
      </c>
      <c r="I568" s="66">
        <v>4.7</v>
      </c>
      <c r="J568" s="66">
        <v>39</v>
      </c>
      <c r="K568" s="66">
        <v>1</v>
      </c>
      <c r="L568" s="66">
        <v>2</v>
      </c>
      <c r="M568" s="66">
        <v>9.59</v>
      </c>
      <c r="N568" s="66">
        <v>10.42</v>
      </c>
      <c r="O568" s="66">
        <v>2</v>
      </c>
      <c r="P568" s="66" t="s">
        <v>38</v>
      </c>
    </row>
    <row r="569" spans="1:16" x14ac:dyDescent="0.25">
      <c r="A569" s="59">
        <v>41127</v>
      </c>
      <c r="B569" s="2">
        <v>0.56708333333333327</v>
      </c>
      <c r="C569" s="33">
        <v>41127.567083333335</v>
      </c>
      <c r="D569" s="33">
        <v>41127.541666666664</v>
      </c>
      <c r="E569" s="37">
        <v>13</v>
      </c>
      <c r="F569" s="33">
        <v>41127.625</v>
      </c>
      <c r="G569" s="39" t="s">
        <v>16</v>
      </c>
      <c r="H569" s="66">
        <v>1</v>
      </c>
      <c r="I569" s="66">
        <v>2.4900000000000002</v>
      </c>
      <c r="J569" s="66">
        <v>83</v>
      </c>
      <c r="K569" s="66">
        <v>1</v>
      </c>
      <c r="L569" s="66">
        <v>2</v>
      </c>
      <c r="M569" s="66">
        <v>9.59</v>
      </c>
      <c r="N569" s="66">
        <v>10.42</v>
      </c>
      <c r="O569" s="66">
        <v>2</v>
      </c>
      <c r="P569" s="66" t="s">
        <v>38</v>
      </c>
    </row>
    <row r="570" spans="1:16" x14ac:dyDescent="0.25">
      <c r="A570" s="59">
        <v>41127</v>
      </c>
      <c r="B570" s="2">
        <v>0.57105324074074071</v>
      </c>
      <c r="C570" s="33">
        <v>41127.571053240739</v>
      </c>
      <c r="D570" s="33">
        <v>41127.541666666664</v>
      </c>
      <c r="E570" s="37">
        <v>13</v>
      </c>
      <c r="F570" s="33">
        <v>41127.625</v>
      </c>
      <c r="G570" s="39" t="s">
        <v>16</v>
      </c>
      <c r="H570" s="66">
        <v>1</v>
      </c>
      <c r="I570" s="66">
        <v>0</v>
      </c>
      <c r="J570" s="66">
        <v>91.6</v>
      </c>
      <c r="K570" s="66">
        <v>1</v>
      </c>
      <c r="L570" s="66">
        <v>2</v>
      </c>
      <c r="M570" s="66">
        <v>9.59</v>
      </c>
      <c r="N570" s="66">
        <v>10.42</v>
      </c>
      <c r="O570" s="66">
        <v>2</v>
      </c>
      <c r="P570" s="66" t="s">
        <v>38</v>
      </c>
    </row>
    <row r="571" spans="1:16" x14ac:dyDescent="0.25">
      <c r="A571" s="59">
        <v>41127</v>
      </c>
      <c r="B571" s="2">
        <v>0.5886689814814815</v>
      </c>
      <c r="C571" s="33">
        <v>41127.58866898148</v>
      </c>
      <c r="D571" s="33">
        <v>41127.583333333336</v>
      </c>
      <c r="E571" s="37">
        <v>14</v>
      </c>
      <c r="F571" s="33">
        <v>41127.625</v>
      </c>
      <c r="G571" s="39" t="s">
        <v>16</v>
      </c>
      <c r="H571" s="66">
        <v>1</v>
      </c>
      <c r="I571" s="66">
        <v>2.46</v>
      </c>
      <c r="J571" s="66">
        <v>77.400000000000006</v>
      </c>
      <c r="K571" s="66">
        <v>1</v>
      </c>
      <c r="L571" s="66">
        <v>2</v>
      </c>
      <c r="M571" s="66">
        <v>9.59</v>
      </c>
      <c r="N571" s="66">
        <v>10.42</v>
      </c>
      <c r="O571" s="66">
        <v>2</v>
      </c>
      <c r="P571" s="66" t="s">
        <v>38</v>
      </c>
    </row>
    <row r="572" spans="1:16" x14ac:dyDescent="0.25">
      <c r="A572" s="59">
        <v>41127</v>
      </c>
      <c r="B572" s="2">
        <v>0.59163194444444445</v>
      </c>
      <c r="C572" s="33">
        <v>41127.591631944444</v>
      </c>
      <c r="D572" s="33">
        <v>41127.583333333336</v>
      </c>
      <c r="E572" s="37">
        <v>14</v>
      </c>
      <c r="F572" s="33">
        <v>41127.625</v>
      </c>
      <c r="G572" s="39" t="s">
        <v>16</v>
      </c>
      <c r="H572" s="66">
        <v>1</v>
      </c>
      <c r="I572" s="66">
        <v>1.99</v>
      </c>
      <c r="J572" s="66">
        <v>110.4</v>
      </c>
      <c r="K572" s="66">
        <v>1</v>
      </c>
      <c r="L572" s="66">
        <v>2</v>
      </c>
      <c r="M572" s="66">
        <v>9.59</v>
      </c>
      <c r="N572" s="66">
        <v>10.42</v>
      </c>
      <c r="O572" s="66">
        <v>2</v>
      </c>
      <c r="P572" s="66" t="s">
        <v>38</v>
      </c>
    </row>
    <row r="573" spans="1:16" x14ac:dyDescent="0.25">
      <c r="A573" s="59">
        <v>41127</v>
      </c>
      <c r="B573" s="2">
        <v>0.59212962962962956</v>
      </c>
      <c r="C573" s="33">
        <v>41127.592129629629</v>
      </c>
      <c r="D573" s="33">
        <v>41127.583333333336</v>
      </c>
      <c r="E573" s="37">
        <v>14</v>
      </c>
      <c r="F573" s="33">
        <v>41127.625</v>
      </c>
      <c r="G573" s="39" t="s">
        <v>16</v>
      </c>
      <c r="H573" s="66">
        <v>1</v>
      </c>
      <c r="I573" s="66">
        <v>1.73</v>
      </c>
      <c r="J573" s="66">
        <v>65.599999999999994</v>
      </c>
      <c r="K573" s="66">
        <v>1</v>
      </c>
      <c r="L573" s="66">
        <v>2</v>
      </c>
      <c r="M573" s="66">
        <v>9.59</v>
      </c>
      <c r="N573" s="66">
        <v>10.42</v>
      </c>
      <c r="O573" s="66">
        <v>2</v>
      </c>
      <c r="P573" s="66" t="s">
        <v>38</v>
      </c>
    </row>
    <row r="574" spans="1:16" x14ac:dyDescent="0.25">
      <c r="A574" s="59">
        <v>41127</v>
      </c>
      <c r="B574" s="2">
        <v>0.59348379629629633</v>
      </c>
      <c r="C574" s="33">
        <v>41127.5934837963</v>
      </c>
      <c r="D574" s="33">
        <v>41127.583333333336</v>
      </c>
      <c r="E574" s="37">
        <v>14</v>
      </c>
      <c r="F574" s="33">
        <v>41127.625</v>
      </c>
      <c r="G574" s="39" t="s">
        <v>16</v>
      </c>
      <c r="H574" s="66">
        <v>1</v>
      </c>
      <c r="I574" s="66">
        <v>1.78</v>
      </c>
      <c r="J574" s="66">
        <v>96.1</v>
      </c>
      <c r="K574" s="66">
        <v>1</v>
      </c>
      <c r="L574" s="66">
        <v>2</v>
      </c>
      <c r="M574" s="66">
        <v>9.59</v>
      </c>
      <c r="N574" s="66">
        <v>10.42</v>
      </c>
      <c r="O574" s="66">
        <v>2</v>
      </c>
      <c r="P574" s="66" t="s">
        <v>38</v>
      </c>
    </row>
    <row r="575" spans="1:16" x14ac:dyDescent="0.25">
      <c r="A575" s="59">
        <v>41127</v>
      </c>
      <c r="B575" s="2">
        <v>0.60726851851851849</v>
      </c>
      <c r="C575" s="33">
        <v>41127.607268518521</v>
      </c>
      <c r="D575" s="33">
        <v>41127.583333333336</v>
      </c>
      <c r="E575" s="37">
        <v>14</v>
      </c>
      <c r="F575" s="33">
        <v>41127.625</v>
      </c>
      <c r="G575" s="39" t="s">
        <v>16</v>
      </c>
      <c r="H575" s="66">
        <v>1</v>
      </c>
      <c r="I575" s="66">
        <v>5.71</v>
      </c>
      <c r="J575" s="66">
        <v>60.2</v>
      </c>
      <c r="K575" s="66">
        <v>1</v>
      </c>
      <c r="L575" s="66">
        <v>2</v>
      </c>
      <c r="M575" s="66">
        <v>9.59</v>
      </c>
      <c r="N575" s="66">
        <v>10.42</v>
      </c>
      <c r="O575" s="66">
        <v>2</v>
      </c>
      <c r="P575" s="66" t="s">
        <v>38</v>
      </c>
    </row>
    <row r="576" spans="1:16" x14ac:dyDescent="0.25">
      <c r="A576" s="59">
        <v>41127</v>
      </c>
      <c r="B576" s="2">
        <v>0.61380787037037032</v>
      </c>
      <c r="C576" s="33">
        <v>41127.613807870373</v>
      </c>
      <c r="D576" s="33">
        <v>41127.583333333336</v>
      </c>
      <c r="E576" s="37">
        <v>14</v>
      </c>
      <c r="F576" s="33">
        <v>41127.625</v>
      </c>
      <c r="G576" s="39" t="s">
        <v>16</v>
      </c>
      <c r="H576" s="66">
        <v>1</v>
      </c>
      <c r="I576" s="66">
        <v>5.08</v>
      </c>
      <c r="J576" s="66">
        <v>73</v>
      </c>
      <c r="K576" s="66">
        <v>1</v>
      </c>
      <c r="L576" s="66">
        <v>2</v>
      </c>
      <c r="M576" s="66">
        <v>9.59</v>
      </c>
      <c r="N576" s="66">
        <v>10.42</v>
      </c>
      <c r="O576" s="66">
        <v>2</v>
      </c>
      <c r="P576" s="66" t="s">
        <v>38</v>
      </c>
    </row>
    <row r="577" spans="1:16" x14ac:dyDescent="0.25">
      <c r="A577" s="59">
        <v>41127</v>
      </c>
      <c r="B577" s="2">
        <v>0.61434027777777778</v>
      </c>
      <c r="C577" s="33">
        <v>41127.614340277774</v>
      </c>
      <c r="D577" s="33">
        <v>41127.583333333336</v>
      </c>
      <c r="E577" s="37">
        <v>14</v>
      </c>
      <c r="F577" s="33">
        <v>41127.625</v>
      </c>
      <c r="G577" s="39" t="s">
        <v>16</v>
      </c>
      <c r="H577" s="66">
        <v>1</v>
      </c>
      <c r="I577" s="66">
        <v>2.97</v>
      </c>
      <c r="J577" s="66">
        <v>84.1</v>
      </c>
      <c r="K577" s="66">
        <v>1</v>
      </c>
      <c r="L577" s="66">
        <v>2</v>
      </c>
      <c r="M577" s="66">
        <v>9.59</v>
      </c>
      <c r="N577" s="66">
        <v>10.42</v>
      </c>
      <c r="O577" s="66">
        <v>2</v>
      </c>
      <c r="P577" s="66" t="s">
        <v>38</v>
      </c>
    </row>
    <row r="578" spans="1:16" x14ac:dyDescent="0.25">
      <c r="A578" s="59">
        <v>41127</v>
      </c>
      <c r="B578" s="2">
        <v>0.62991898148148151</v>
      </c>
      <c r="C578" s="33">
        <v>41127.629918981482</v>
      </c>
      <c r="D578" s="33">
        <v>41127.625</v>
      </c>
      <c r="E578" s="37">
        <v>15</v>
      </c>
      <c r="F578" s="33">
        <v>41127.625</v>
      </c>
      <c r="G578" s="39" t="s">
        <v>16</v>
      </c>
      <c r="H578" s="66">
        <v>1</v>
      </c>
      <c r="I578" s="66">
        <v>2.4300000000000002</v>
      </c>
      <c r="J578" s="66">
        <v>85.2</v>
      </c>
      <c r="K578" s="66">
        <v>1</v>
      </c>
      <c r="L578" s="66">
        <v>2</v>
      </c>
      <c r="M578" s="66">
        <v>9.59</v>
      </c>
      <c r="N578" s="66">
        <v>10.42</v>
      </c>
      <c r="O578" s="66">
        <v>2</v>
      </c>
      <c r="P578" s="66" t="s">
        <v>38</v>
      </c>
    </row>
    <row r="579" spans="1:16" x14ac:dyDescent="0.25">
      <c r="A579" s="59">
        <v>41127</v>
      </c>
      <c r="B579" s="2">
        <v>0.64796296296296296</v>
      </c>
      <c r="C579" s="33">
        <v>41127.647962962961</v>
      </c>
      <c r="D579" s="33">
        <v>41127.625</v>
      </c>
      <c r="E579" s="37">
        <v>15</v>
      </c>
      <c r="F579" s="33">
        <v>41127.625</v>
      </c>
      <c r="G579" s="39" t="s">
        <v>16</v>
      </c>
      <c r="H579" s="66">
        <v>1</v>
      </c>
      <c r="I579" s="66">
        <v>2.7</v>
      </c>
      <c r="J579" s="66">
        <v>91.7</v>
      </c>
      <c r="K579" s="66">
        <v>1</v>
      </c>
      <c r="L579" s="66">
        <v>2</v>
      </c>
      <c r="M579" s="66">
        <v>9.59</v>
      </c>
      <c r="N579" s="66">
        <v>10.42</v>
      </c>
      <c r="O579" s="66">
        <v>2</v>
      </c>
      <c r="P579" s="66" t="s">
        <v>38</v>
      </c>
    </row>
    <row r="580" spans="1:16" x14ac:dyDescent="0.25">
      <c r="A580" s="59">
        <v>41127</v>
      </c>
      <c r="B580" s="2">
        <v>0.64956018518518521</v>
      </c>
      <c r="C580" s="33">
        <v>41127.649560185186</v>
      </c>
      <c r="D580" s="33">
        <v>41127.625</v>
      </c>
      <c r="E580" s="37">
        <v>15</v>
      </c>
      <c r="F580" s="33">
        <v>41127.625</v>
      </c>
      <c r="G580" s="39" t="s">
        <v>16</v>
      </c>
      <c r="H580" s="66">
        <v>1</v>
      </c>
      <c r="I580" s="66">
        <v>2.0299999999999998</v>
      </c>
      <c r="J580" s="66">
        <v>111.9</v>
      </c>
      <c r="K580" s="66">
        <v>1</v>
      </c>
      <c r="L580" s="66">
        <v>2</v>
      </c>
      <c r="M580" s="66">
        <v>9.59</v>
      </c>
      <c r="N580" s="66">
        <v>10.42</v>
      </c>
      <c r="O580" s="66">
        <v>2</v>
      </c>
      <c r="P580" s="66" t="s">
        <v>38</v>
      </c>
    </row>
    <row r="581" spans="1:16" x14ac:dyDescent="0.25">
      <c r="A581" s="59">
        <v>41127</v>
      </c>
      <c r="B581" s="2">
        <v>0.67045138888888889</v>
      </c>
      <c r="C581" s="33">
        <v>41127.670451388891</v>
      </c>
      <c r="D581" s="33">
        <v>41127.666666666664</v>
      </c>
      <c r="E581" s="37">
        <v>16</v>
      </c>
      <c r="F581" s="33">
        <v>41127.625</v>
      </c>
      <c r="G581" s="39" t="s">
        <v>16</v>
      </c>
      <c r="H581" s="66">
        <v>1</v>
      </c>
      <c r="I581" s="66">
        <v>2.81</v>
      </c>
      <c r="J581" s="66">
        <v>68.5</v>
      </c>
      <c r="K581" s="66">
        <v>1</v>
      </c>
      <c r="L581" s="66">
        <v>2</v>
      </c>
      <c r="M581" s="66">
        <v>9.59</v>
      </c>
      <c r="N581" s="66">
        <v>10.42</v>
      </c>
      <c r="O581" s="66">
        <v>2</v>
      </c>
      <c r="P581" s="66" t="s">
        <v>38</v>
      </c>
    </row>
    <row r="582" spans="1:16" x14ac:dyDescent="0.25">
      <c r="A582" s="59">
        <v>41127</v>
      </c>
      <c r="B582" s="2">
        <v>0.70836805555555549</v>
      </c>
      <c r="C582" s="33">
        <v>41127.708368055559</v>
      </c>
      <c r="D582" s="33">
        <v>41127.708333333336</v>
      </c>
      <c r="E582" s="37">
        <v>17</v>
      </c>
      <c r="F582" s="33">
        <v>41127.75</v>
      </c>
      <c r="G582" s="39" t="s">
        <v>16</v>
      </c>
      <c r="H582" s="66">
        <v>1</v>
      </c>
      <c r="I582" s="66">
        <v>2.71</v>
      </c>
      <c r="J582" s="66">
        <v>88.6</v>
      </c>
      <c r="K582" s="66">
        <v>1</v>
      </c>
      <c r="L582" s="66">
        <v>2</v>
      </c>
      <c r="M582" s="66">
        <v>9.59</v>
      </c>
      <c r="N582" s="66">
        <v>10.42</v>
      </c>
      <c r="O582" s="66">
        <v>2</v>
      </c>
      <c r="P582" s="66" t="s">
        <v>38</v>
      </c>
    </row>
    <row r="583" spans="1:16" x14ac:dyDescent="0.25">
      <c r="A583" s="59">
        <v>41127</v>
      </c>
      <c r="B583" s="2">
        <v>0.70848379629629632</v>
      </c>
      <c r="C583" s="33">
        <v>41127.708483796298</v>
      </c>
      <c r="D583" s="33">
        <v>41127.708333333336</v>
      </c>
      <c r="E583" s="37">
        <v>17</v>
      </c>
      <c r="F583" s="33">
        <v>41127.75</v>
      </c>
      <c r="G583" s="39" t="s">
        <v>16</v>
      </c>
      <c r="H583" s="66">
        <v>1</v>
      </c>
      <c r="I583" s="66">
        <v>2.1800000000000002</v>
      </c>
      <c r="J583" s="66">
        <v>43.3</v>
      </c>
      <c r="K583" s="66">
        <v>1</v>
      </c>
      <c r="L583" s="66">
        <v>2</v>
      </c>
      <c r="M583" s="66">
        <v>9.59</v>
      </c>
      <c r="N583" s="66">
        <v>10.42</v>
      </c>
      <c r="O583" s="66">
        <v>2</v>
      </c>
      <c r="P583" s="66" t="s">
        <v>38</v>
      </c>
    </row>
    <row r="584" spans="1:16" x14ac:dyDescent="0.25">
      <c r="A584" s="59">
        <v>41127</v>
      </c>
      <c r="B584" s="2">
        <v>0.70879629629629637</v>
      </c>
      <c r="C584" s="33">
        <v>41127.708796296298</v>
      </c>
      <c r="D584" s="33">
        <v>41127.708333333336</v>
      </c>
      <c r="E584" s="37">
        <v>17</v>
      </c>
      <c r="F584" s="33">
        <v>41127.75</v>
      </c>
      <c r="G584" s="39" t="s">
        <v>16</v>
      </c>
      <c r="H584" s="66">
        <v>1</v>
      </c>
      <c r="I584" s="66">
        <v>9.6199999999999992</v>
      </c>
      <c r="J584" s="66">
        <v>77.3</v>
      </c>
      <c r="K584" s="66">
        <v>1</v>
      </c>
      <c r="L584" s="66">
        <v>2</v>
      </c>
      <c r="M584" s="66">
        <v>9.59</v>
      </c>
      <c r="N584" s="66">
        <v>10.42</v>
      </c>
      <c r="O584" s="66">
        <v>1</v>
      </c>
      <c r="P584" s="66" t="s">
        <v>38</v>
      </c>
    </row>
    <row r="585" spans="1:16" x14ac:dyDescent="0.25">
      <c r="A585" s="59">
        <v>41127</v>
      </c>
      <c r="B585" s="2">
        <v>0.71554398148148157</v>
      </c>
      <c r="C585" s="33">
        <v>41127.715543981481</v>
      </c>
      <c r="D585" s="33">
        <v>41127.708333333336</v>
      </c>
      <c r="E585" s="37">
        <v>17</v>
      </c>
      <c r="F585" s="33">
        <v>41127.75</v>
      </c>
      <c r="G585" s="39" t="s">
        <v>16</v>
      </c>
      <c r="H585" s="66">
        <v>1</v>
      </c>
      <c r="I585" s="66">
        <v>2.08</v>
      </c>
      <c r="J585" s="66">
        <v>87.9</v>
      </c>
      <c r="K585" s="66">
        <v>1</v>
      </c>
      <c r="L585" s="66">
        <v>2</v>
      </c>
      <c r="M585" s="66">
        <v>9.59</v>
      </c>
      <c r="N585" s="66">
        <v>10.42</v>
      </c>
      <c r="O585" s="66">
        <v>2</v>
      </c>
      <c r="P585" s="66" t="s">
        <v>38</v>
      </c>
    </row>
    <row r="586" spans="1:16" x14ac:dyDescent="0.25">
      <c r="A586" s="59">
        <v>41127</v>
      </c>
      <c r="B586" s="2">
        <v>0.71575231481481483</v>
      </c>
      <c r="C586" s="33">
        <v>41127.715752314813</v>
      </c>
      <c r="D586" s="33">
        <v>41127.708333333336</v>
      </c>
      <c r="E586" s="37">
        <v>17</v>
      </c>
      <c r="F586" s="33">
        <v>41127.75</v>
      </c>
      <c r="G586" s="39" t="s">
        <v>16</v>
      </c>
      <c r="H586" s="66">
        <v>1</v>
      </c>
      <c r="I586" s="66">
        <v>2.13</v>
      </c>
      <c r="J586" s="66">
        <v>59.2</v>
      </c>
      <c r="K586" s="66">
        <v>1</v>
      </c>
      <c r="L586" s="66">
        <v>2</v>
      </c>
      <c r="M586" s="66">
        <v>9.59</v>
      </c>
      <c r="N586" s="66">
        <v>10.42</v>
      </c>
      <c r="O586" s="66">
        <v>2</v>
      </c>
      <c r="P586" s="66" t="s">
        <v>38</v>
      </c>
    </row>
    <row r="587" spans="1:16" x14ac:dyDescent="0.25">
      <c r="A587" s="59">
        <v>41127</v>
      </c>
      <c r="B587" s="2">
        <v>0.71748842592592599</v>
      </c>
      <c r="C587" s="33">
        <v>41127.717488425929</v>
      </c>
      <c r="D587" s="33">
        <v>41127.708333333336</v>
      </c>
      <c r="E587" s="37">
        <v>17</v>
      </c>
      <c r="F587" s="33">
        <v>41127.75</v>
      </c>
      <c r="G587" s="39" t="s">
        <v>16</v>
      </c>
      <c r="H587" s="66">
        <v>1</v>
      </c>
      <c r="I587" s="66">
        <v>2.08</v>
      </c>
      <c r="J587" s="66">
        <v>77.599999999999994</v>
      </c>
      <c r="K587" s="66">
        <v>1</v>
      </c>
      <c r="L587" s="66">
        <v>2</v>
      </c>
      <c r="M587" s="66">
        <v>9.59</v>
      </c>
      <c r="N587" s="66">
        <v>10.42</v>
      </c>
      <c r="O587" s="66">
        <v>2</v>
      </c>
      <c r="P587" s="66" t="s">
        <v>38</v>
      </c>
    </row>
    <row r="588" spans="1:16" x14ac:dyDescent="0.25">
      <c r="A588" s="59">
        <v>41127</v>
      </c>
      <c r="B588" s="2">
        <v>0.71851851851851845</v>
      </c>
      <c r="C588" s="33">
        <v>41127.718518518515</v>
      </c>
      <c r="D588" s="33">
        <v>41127.708333333336</v>
      </c>
      <c r="E588" s="37">
        <v>17</v>
      </c>
      <c r="F588" s="33">
        <v>41127.75</v>
      </c>
      <c r="G588" s="39" t="s">
        <v>16</v>
      </c>
      <c r="H588" s="66">
        <v>1</v>
      </c>
      <c r="I588" s="66">
        <v>2.0699999999999998</v>
      </c>
      <c r="J588" s="66">
        <v>99.6</v>
      </c>
      <c r="K588" s="66">
        <v>1</v>
      </c>
      <c r="L588" s="66">
        <v>2</v>
      </c>
      <c r="M588" s="66">
        <v>9.59</v>
      </c>
      <c r="N588" s="66">
        <v>10.42</v>
      </c>
      <c r="O588" s="66">
        <v>2</v>
      </c>
      <c r="P588" s="66" t="s">
        <v>38</v>
      </c>
    </row>
    <row r="589" spans="1:16" x14ac:dyDescent="0.25">
      <c r="A589" s="59">
        <v>41127</v>
      </c>
      <c r="B589" s="2">
        <v>0.73457175925925933</v>
      </c>
      <c r="C589" s="33">
        <v>41127.734571759262</v>
      </c>
      <c r="D589" s="33">
        <v>41127.708333333336</v>
      </c>
      <c r="E589" s="37">
        <v>17</v>
      </c>
      <c r="F589" s="33">
        <v>41127.75</v>
      </c>
      <c r="G589" s="39" t="s">
        <v>16</v>
      </c>
      <c r="H589" s="66">
        <v>1</v>
      </c>
      <c r="I589" s="66">
        <v>2.2400000000000002</v>
      </c>
      <c r="J589" s="66">
        <v>86.7</v>
      </c>
      <c r="K589" s="66">
        <v>1</v>
      </c>
      <c r="L589" s="66">
        <v>2</v>
      </c>
      <c r="M589" s="66">
        <v>9.59</v>
      </c>
      <c r="N589" s="66">
        <v>10.42</v>
      </c>
      <c r="O589" s="66">
        <v>2</v>
      </c>
      <c r="P589" s="66" t="s">
        <v>38</v>
      </c>
    </row>
    <row r="590" spans="1:16" x14ac:dyDescent="0.25">
      <c r="A590" s="59">
        <v>41127</v>
      </c>
      <c r="B590" s="2">
        <v>0.73693287037037036</v>
      </c>
      <c r="C590" s="33">
        <v>41127.736932870372</v>
      </c>
      <c r="D590" s="33">
        <v>41127.708333333336</v>
      </c>
      <c r="E590" s="37">
        <v>17</v>
      </c>
      <c r="F590" s="33">
        <v>41127.75</v>
      </c>
      <c r="G590" s="39" t="s">
        <v>16</v>
      </c>
      <c r="H590" s="66">
        <v>1</v>
      </c>
      <c r="I590" s="66">
        <v>1.72</v>
      </c>
      <c r="J590" s="66">
        <v>73.2</v>
      </c>
      <c r="K590" s="66">
        <v>1</v>
      </c>
      <c r="L590" s="66">
        <v>2</v>
      </c>
      <c r="M590" s="66">
        <v>9.59</v>
      </c>
      <c r="N590" s="66">
        <v>10.42</v>
      </c>
      <c r="O590" s="66">
        <v>2</v>
      </c>
      <c r="P590" s="66" t="s">
        <v>38</v>
      </c>
    </row>
    <row r="591" spans="1:16" x14ac:dyDescent="0.25">
      <c r="A591" s="59">
        <v>41127</v>
      </c>
      <c r="B591" s="2">
        <v>0.73709490740740735</v>
      </c>
      <c r="C591" s="33">
        <v>41127.73709490741</v>
      </c>
      <c r="D591" s="33">
        <v>41127.708333333336</v>
      </c>
      <c r="E591" s="37">
        <v>17</v>
      </c>
      <c r="F591" s="33">
        <v>41127.75</v>
      </c>
      <c r="G591" s="39" t="s">
        <v>16</v>
      </c>
      <c r="H591" s="66">
        <v>1</v>
      </c>
      <c r="I591" s="66">
        <v>2.09</v>
      </c>
      <c r="J591" s="66">
        <v>76.2</v>
      </c>
      <c r="K591" s="66">
        <v>1</v>
      </c>
      <c r="L591" s="66">
        <v>2</v>
      </c>
      <c r="M591" s="66">
        <v>9.59</v>
      </c>
      <c r="N591" s="66">
        <v>10.42</v>
      </c>
      <c r="O591" s="66">
        <v>2</v>
      </c>
      <c r="P591" s="66" t="s">
        <v>38</v>
      </c>
    </row>
    <row r="592" spans="1:16" x14ac:dyDescent="0.25">
      <c r="A592" s="59">
        <v>41127</v>
      </c>
      <c r="B592" s="2">
        <v>0.73773148148148149</v>
      </c>
      <c r="C592" s="33">
        <v>41127.73773148148</v>
      </c>
      <c r="D592" s="33">
        <v>41127.708333333336</v>
      </c>
      <c r="E592" s="37">
        <v>17</v>
      </c>
      <c r="F592" s="33">
        <v>41127.75</v>
      </c>
      <c r="G592" s="39" t="s">
        <v>16</v>
      </c>
      <c r="H592" s="66">
        <v>1</v>
      </c>
      <c r="I592" s="66">
        <v>1.97</v>
      </c>
      <c r="J592" s="66">
        <v>82.4</v>
      </c>
      <c r="K592" s="66">
        <v>1</v>
      </c>
      <c r="L592" s="66">
        <v>2</v>
      </c>
      <c r="M592" s="66">
        <v>9.59</v>
      </c>
      <c r="N592" s="66">
        <v>10.42</v>
      </c>
      <c r="O592" s="66">
        <v>2</v>
      </c>
      <c r="P592" s="66" t="s">
        <v>38</v>
      </c>
    </row>
    <row r="593" spans="1:16" x14ac:dyDescent="0.25">
      <c r="A593" s="59">
        <v>41127</v>
      </c>
      <c r="B593" s="2">
        <v>0.75144675925925919</v>
      </c>
      <c r="C593" s="33">
        <v>41127.751446759263</v>
      </c>
      <c r="D593" s="33">
        <v>41127.75</v>
      </c>
      <c r="E593" s="37">
        <v>18</v>
      </c>
      <c r="F593" s="33">
        <v>41127.75</v>
      </c>
      <c r="G593" s="39" t="s">
        <v>16</v>
      </c>
      <c r="H593" s="66">
        <v>1</v>
      </c>
      <c r="I593" s="66">
        <v>1.73</v>
      </c>
      <c r="J593" s="66">
        <v>83.1</v>
      </c>
      <c r="K593" s="66">
        <v>1</v>
      </c>
      <c r="L593" s="66">
        <v>2</v>
      </c>
      <c r="M593" s="66">
        <v>9.59</v>
      </c>
      <c r="N593" s="66">
        <v>10.42</v>
      </c>
      <c r="O593" s="66">
        <v>2</v>
      </c>
      <c r="P593" s="66" t="s">
        <v>38</v>
      </c>
    </row>
    <row r="594" spans="1:16" x14ac:dyDescent="0.25">
      <c r="A594" s="59">
        <v>41127</v>
      </c>
      <c r="B594" s="2">
        <v>0.75437500000000002</v>
      </c>
      <c r="C594" s="33">
        <v>41127.754374999997</v>
      </c>
      <c r="D594" s="33">
        <v>41127.75</v>
      </c>
      <c r="E594" s="37">
        <v>18</v>
      </c>
      <c r="F594" s="33">
        <v>41127.75</v>
      </c>
      <c r="G594" s="39" t="s">
        <v>16</v>
      </c>
      <c r="H594" s="66">
        <v>1</v>
      </c>
      <c r="I594" s="66">
        <v>1.77</v>
      </c>
      <c r="J594" s="66">
        <v>67.5</v>
      </c>
      <c r="K594" s="66">
        <v>1</v>
      </c>
      <c r="L594" s="66">
        <v>2</v>
      </c>
      <c r="M594" s="66">
        <v>9.59</v>
      </c>
      <c r="N594" s="66">
        <v>10.42</v>
      </c>
      <c r="O594" s="66">
        <v>2</v>
      </c>
      <c r="P594" s="66" t="s">
        <v>38</v>
      </c>
    </row>
    <row r="595" spans="1:16" x14ac:dyDescent="0.25">
      <c r="A595" s="59">
        <v>41127</v>
      </c>
      <c r="B595" s="2">
        <v>0.75707175925925929</v>
      </c>
      <c r="C595" s="33">
        <v>41127.757071759261</v>
      </c>
      <c r="D595" s="33">
        <v>41127.75</v>
      </c>
      <c r="E595" s="37">
        <v>18</v>
      </c>
      <c r="F595" s="33">
        <v>41127.75</v>
      </c>
      <c r="G595" s="39" t="s">
        <v>16</v>
      </c>
      <c r="H595" s="66">
        <v>1</v>
      </c>
      <c r="I595" s="66">
        <v>2.0699999999999998</v>
      </c>
      <c r="J595" s="66">
        <v>118</v>
      </c>
      <c r="K595" s="66">
        <v>1</v>
      </c>
      <c r="L595" s="66">
        <v>2</v>
      </c>
      <c r="M595" s="66">
        <v>9.59</v>
      </c>
      <c r="N595" s="66">
        <v>10.42</v>
      </c>
      <c r="O595" s="66">
        <v>2</v>
      </c>
      <c r="P595" s="66" t="s">
        <v>38</v>
      </c>
    </row>
    <row r="596" spans="1:16" x14ac:dyDescent="0.25">
      <c r="A596" s="59">
        <v>41127</v>
      </c>
      <c r="B596" s="2">
        <v>0.77241898148148147</v>
      </c>
      <c r="C596" s="33">
        <v>41127.772418981483</v>
      </c>
      <c r="D596" s="33">
        <v>41127.75</v>
      </c>
      <c r="E596" s="37">
        <v>18</v>
      </c>
      <c r="F596" s="33">
        <v>41127.75</v>
      </c>
      <c r="G596" s="39" t="s">
        <v>16</v>
      </c>
      <c r="H596" s="66">
        <v>1</v>
      </c>
      <c r="I596" s="66">
        <v>2.11</v>
      </c>
      <c r="J596" s="66">
        <v>79.7</v>
      </c>
      <c r="K596" s="66">
        <v>1</v>
      </c>
      <c r="L596" s="66">
        <v>2</v>
      </c>
      <c r="M596" s="66">
        <v>9.59</v>
      </c>
      <c r="N596" s="66">
        <v>10.42</v>
      </c>
      <c r="O596" s="66">
        <v>2</v>
      </c>
      <c r="P596" s="66" t="s">
        <v>38</v>
      </c>
    </row>
    <row r="597" spans="1:16" x14ac:dyDescent="0.25">
      <c r="A597" s="59">
        <v>41127</v>
      </c>
      <c r="B597" s="2">
        <v>0.77364583333333325</v>
      </c>
      <c r="C597" s="33">
        <v>41127.773645833331</v>
      </c>
      <c r="D597" s="33">
        <v>41127.75</v>
      </c>
      <c r="E597" s="37">
        <v>18</v>
      </c>
      <c r="F597" s="33">
        <v>41127.75</v>
      </c>
      <c r="G597" s="39" t="s">
        <v>16</v>
      </c>
      <c r="H597" s="66">
        <v>1</v>
      </c>
      <c r="I597" s="66">
        <v>2.02</v>
      </c>
      <c r="J597" s="66">
        <v>80.7</v>
      </c>
      <c r="K597" s="66">
        <v>1</v>
      </c>
      <c r="L597" s="66">
        <v>2</v>
      </c>
      <c r="M597" s="66">
        <v>9.59</v>
      </c>
      <c r="N597" s="66">
        <v>10.42</v>
      </c>
      <c r="O597" s="66">
        <v>2</v>
      </c>
      <c r="P597" s="66" t="s">
        <v>38</v>
      </c>
    </row>
    <row r="598" spans="1:16" x14ac:dyDescent="0.25">
      <c r="A598" s="59">
        <v>41127</v>
      </c>
      <c r="B598" s="2">
        <v>0.77429398148148154</v>
      </c>
      <c r="C598" s="33">
        <v>41127.774293981478</v>
      </c>
      <c r="D598" s="33">
        <v>41127.75</v>
      </c>
      <c r="E598" s="37">
        <v>18</v>
      </c>
      <c r="F598" s="33">
        <v>41127.75</v>
      </c>
      <c r="G598" s="39" t="s">
        <v>16</v>
      </c>
      <c r="H598" s="66">
        <v>1</v>
      </c>
      <c r="I598" s="66">
        <v>5.83</v>
      </c>
      <c r="J598" s="66">
        <v>61</v>
      </c>
      <c r="K598" s="66">
        <v>1</v>
      </c>
      <c r="L598" s="66">
        <v>2</v>
      </c>
      <c r="M598" s="66">
        <v>9.59</v>
      </c>
      <c r="N598" s="66">
        <v>10.42</v>
      </c>
      <c r="O598" s="66">
        <v>2</v>
      </c>
      <c r="P598" s="66" t="s">
        <v>38</v>
      </c>
    </row>
    <row r="599" spans="1:16" x14ac:dyDescent="0.25">
      <c r="A599" s="59">
        <v>41127</v>
      </c>
      <c r="B599" s="2">
        <v>0.78016203703703713</v>
      </c>
      <c r="C599" s="33">
        <v>41127.780162037037</v>
      </c>
      <c r="D599" s="33">
        <v>41127.75</v>
      </c>
      <c r="E599" s="37">
        <v>18</v>
      </c>
      <c r="F599" s="33">
        <v>41127.75</v>
      </c>
      <c r="G599" s="39" t="s">
        <v>16</v>
      </c>
      <c r="H599" s="66">
        <v>1</v>
      </c>
      <c r="I599" s="66">
        <v>1.63</v>
      </c>
      <c r="J599" s="66">
        <v>89.5</v>
      </c>
      <c r="K599" s="66">
        <v>1</v>
      </c>
      <c r="L599" s="66">
        <v>2</v>
      </c>
      <c r="M599" s="66">
        <v>9.59</v>
      </c>
      <c r="N599" s="66">
        <v>10.42</v>
      </c>
      <c r="O599" s="66">
        <v>2</v>
      </c>
      <c r="P599" s="66" t="s">
        <v>38</v>
      </c>
    </row>
    <row r="600" spans="1:16" x14ac:dyDescent="0.25">
      <c r="A600" s="59">
        <v>41127</v>
      </c>
      <c r="B600" s="2">
        <v>0.81863425925925926</v>
      </c>
      <c r="C600" s="33">
        <v>41127.81863425926</v>
      </c>
      <c r="D600" s="33">
        <v>41127.791666666664</v>
      </c>
      <c r="E600" s="37">
        <v>19</v>
      </c>
      <c r="F600" s="33">
        <v>41127.875</v>
      </c>
      <c r="G600" s="39" t="s">
        <v>16</v>
      </c>
      <c r="H600" s="66">
        <v>1</v>
      </c>
      <c r="I600" s="66">
        <v>1.76</v>
      </c>
      <c r="J600" s="66">
        <v>69.5</v>
      </c>
      <c r="K600" s="66">
        <v>1</v>
      </c>
      <c r="L600" s="66">
        <v>2</v>
      </c>
      <c r="M600" s="66">
        <v>9.59</v>
      </c>
      <c r="N600" s="66">
        <v>10.42</v>
      </c>
      <c r="O600" s="66">
        <v>2</v>
      </c>
      <c r="P600" s="66" t="s">
        <v>38</v>
      </c>
    </row>
    <row r="601" spans="1:16" x14ac:dyDescent="0.25">
      <c r="A601" s="59">
        <v>41127</v>
      </c>
      <c r="B601" s="2">
        <v>0.81863425925925926</v>
      </c>
      <c r="C601" s="33">
        <v>41127.81863425926</v>
      </c>
      <c r="D601" s="33">
        <v>41127.791666666664</v>
      </c>
      <c r="E601" s="37">
        <v>19</v>
      </c>
      <c r="F601" s="33">
        <v>41127.875</v>
      </c>
      <c r="G601" s="39" t="s">
        <v>16</v>
      </c>
      <c r="H601" s="66">
        <v>1</v>
      </c>
      <c r="I601" s="66">
        <v>1.93</v>
      </c>
      <c r="J601" s="66">
        <v>63</v>
      </c>
      <c r="K601" s="66">
        <v>1</v>
      </c>
      <c r="L601" s="66">
        <v>2</v>
      </c>
      <c r="M601" s="66">
        <v>9.59</v>
      </c>
      <c r="N601" s="66">
        <v>10.42</v>
      </c>
      <c r="O601" s="66">
        <v>2</v>
      </c>
      <c r="P601" s="66" t="s">
        <v>38</v>
      </c>
    </row>
    <row r="602" spans="1:16" x14ac:dyDescent="0.25">
      <c r="A602" s="59">
        <v>41127</v>
      </c>
      <c r="B602" s="2">
        <v>0.82021990740740736</v>
      </c>
      <c r="C602" s="33">
        <v>41127.820219907408</v>
      </c>
      <c r="D602" s="33">
        <v>41127.791666666664</v>
      </c>
      <c r="E602" s="37">
        <v>19</v>
      </c>
      <c r="F602" s="33">
        <v>41127.875</v>
      </c>
      <c r="G602" s="39" t="s">
        <v>16</v>
      </c>
      <c r="H602" s="66">
        <v>1</v>
      </c>
      <c r="I602" s="66">
        <v>2.2000000000000002</v>
      </c>
      <c r="J602" s="66">
        <v>83.6</v>
      </c>
      <c r="K602" s="66">
        <v>1</v>
      </c>
      <c r="L602" s="66">
        <v>2</v>
      </c>
      <c r="M602" s="66">
        <v>9.59</v>
      </c>
      <c r="N602" s="66">
        <v>10.42</v>
      </c>
      <c r="O602" s="66">
        <v>2</v>
      </c>
      <c r="P602" s="66" t="s">
        <v>38</v>
      </c>
    </row>
    <row r="603" spans="1:16" x14ac:dyDescent="0.25">
      <c r="A603" s="59">
        <v>41127</v>
      </c>
      <c r="B603" s="2">
        <v>0.8210763888888889</v>
      </c>
      <c r="C603" s="33">
        <v>41127.821076388886</v>
      </c>
      <c r="D603" s="33">
        <v>41127.791666666664</v>
      </c>
      <c r="E603" s="37">
        <v>19</v>
      </c>
      <c r="F603" s="33">
        <v>41127.875</v>
      </c>
      <c r="G603" s="39" t="s">
        <v>16</v>
      </c>
      <c r="H603" s="66">
        <v>1</v>
      </c>
      <c r="I603" s="66">
        <v>2.0499999999999998</v>
      </c>
      <c r="J603" s="66">
        <v>75.400000000000006</v>
      </c>
      <c r="K603" s="66">
        <v>1</v>
      </c>
      <c r="L603" s="66">
        <v>2</v>
      </c>
      <c r="M603" s="66">
        <v>9.59</v>
      </c>
      <c r="N603" s="66">
        <v>10.42</v>
      </c>
      <c r="O603" s="66">
        <v>2</v>
      </c>
      <c r="P603" s="66" t="s">
        <v>38</v>
      </c>
    </row>
    <row r="604" spans="1:16" x14ac:dyDescent="0.25">
      <c r="A604" s="59">
        <v>41127</v>
      </c>
      <c r="B604" s="2">
        <v>0.82209490740740743</v>
      </c>
      <c r="C604" s="33">
        <v>41127.822094907409</v>
      </c>
      <c r="D604" s="33">
        <v>41127.791666666664</v>
      </c>
      <c r="E604" s="37">
        <v>19</v>
      </c>
      <c r="F604" s="33">
        <v>41127.875</v>
      </c>
      <c r="G604" s="39" t="s">
        <v>16</v>
      </c>
      <c r="H604" s="66">
        <v>1</v>
      </c>
      <c r="I604" s="66">
        <v>2.1800000000000002</v>
      </c>
      <c r="J604" s="66">
        <v>75.599999999999994</v>
      </c>
      <c r="K604" s="66">
        <v>1</v>
      </c>
      <c r="L604" s="66">
        <v>2</v>
      </c>
      <c r="M604" s="66">
        <v>9.59</v>
      </c>
      <c r="N604" s="66">
        <v>10.42</v>
      </c>
      <c r="O604" s="66">
        <v>2</v>
      </c>
      <c r="P604" s="66" t="s">
        <v>38</v>
      </c>
    </row>
    <row r="605" spans="1:16" x14ac:dyDescent="0.25">
      <c r="A605" s="59">
        <v>41127</v>
      </c>
      <c r="B605" s="2">
        <v>0.83957175925925931</v>
      </c>
      <c r="C605" s="33">
        <v>41127.839571759258</v>
      </c>
      <c r="D605" s="33">
        <v>41127.833333333336</v>
      </c>
      <c r="E605" s="37">
        <v>20</v>
      </c>
      <c r="F605" s="33">
        <v>41127.875</v>
      </c>
      <c r="G605" s="39" t="s">
        <v>16</v>
      </c>
      <c r="H605" s="66">
        <v>1</v>
      </c>
      <c r="I605" s="66">
        <v>2.5299999999999998</v>
      </c>
      <c r="J605" s="66">
        <v>82</v>
      </c>
      <c r="K605" s="66">
        <v>1</v>
      </c>
      <c r="L605" s="66">
        <v>2</v>
      </c>
      <c r="M605" s="66">
        <v>9.59</v>
      </c>
      <c r="N605" s="66">
        <v>10.42</v>
      </c>
      <c r="O605" s="66">
        <v>2</v>
      </c>
      <c r="P605" s="66" t="s">
        <v>38</v>
      </c>
    </row>
    <row r="606" spans="1:16" x14ac:dyDescent="0.25">
      <c r="A606" s="59">
        <v>41127</v>
      </c>
      <c r="B606" s="2">
        <v>0.8419212962962962</v>
      </c>
      <c r="C606" s="33">
        <v>41127.841921296298</v>
      </c>
      <c r="D606" s="33">
        <v>41127.833333333336</v>
      </c>
      <c r="E606" s="37">
        <v>20</v>
      </c>
      <c r="F606" s="33">
        <v>41127.875</v>
      </c>
      <c r="G606" s="39" t="s">
        <v>16</v>
      </c>
      <c r="H606" s="66">
        <v>1</v>
      </c>
      <c r="I606" s="66">
        <v>8.19</v>
      </c>
      <c r="J606" s="66">
        <v>82.2</v>
      </c>
      <c r="K606" s="66">
        <v>1</v>
      </c>
      <c r="L606" s="66">
        <v>2</v>
      </c>
      <c r="M606" s="66">
        <v>9.59</v>
      </c>
      <c r="N606" s="66">
        <v>10.42</v>
      </c>
      <c r="O606" s="66">
        <v>2</v>
      </c>
      <c r="P606" s="66" t="s">
        <v>38</v>
      </c>
    </row>
    <row r="607" spans="1:16" x14ac:dyDescent="0.25">
      <c r="A607" s="59">
        <v>41127</v>
      </c>
      <c r="B607" s="2">
        <v>0.84223379629629624</v>
      </c>
      <c r="C607" s="33">
        <v>41127.842233796298</v>
      </c>
      <c r="D607" s="33">
        <v>41127.833333333336</v>
      </c>
      <c r="E607" s="37">
        <v>20</v>
      </c>
      <c r="F607" s="33">
        <v>41127.875</v>
      </c>
      <c r="G607" s="39" t="s">
        <v>16</v>
      </c>
      <c r="H607" s="66">
        <v>1</v>
      </c>
      <c r="I607" s="66">
        <v>3.03</v>
      </c>
      <c r="J607" s="66">
        <v>88.1</v>
      </c>
      <c r="K607" s="66">
        <v>1</v>
      </c>
      <c r="L607" s="66">
        <v>2</v>
      </c>
      <c r="M607" s="66">
        <v>9.59</v>
      </c>
      <c r="N607" s="66">
        <v>10.42</v>
      </c>
      <c r="O607" s="66">
        <v>2</v>
      </c>
      <c r="P607" s="66" t="s">
        <v>38</v>
      </c>
    </row>
    <row r="608" spans="1:16" x14ac:dyDescent="0.25">
      <c r="A608" s="59">
        <v>41127</v>
      </c>
      <c r="B608" s="2">
        <v>0.86378472222222225</v>
      </c>
      <c r="C608" s="33">
        <v>41127.86378472222</v>
      </c>
      <c r="D608" s="33">
        <v>41127.833333333336</v>
      </c>
      <c r="E608" s="37">
        <v>20</v>
      </c>
      <c r="F608" s="33">
        <v>41127.875</v>
      </c>
      <c r="G608" s="39" t="s">
        <v>16</v>
      </c>
      <c r="H608" s="66">
        <v>1</v>
      </c>
      <c r="I608" s="66">
        <v>3.9</v>
      </c>
      <c r="J608" s="66">
        <v>67.5</v>
      </c>
      <c r="K608" s="66">
        <v>1</v>
      </c>
      <c r="L608" s="66">
        <v>2</v>
      </c>
      <c r="M608" s="66">
        <v>9.59</v>
      </c>
      <c r="N608" s="66">
        <v>10.42</v>
      </c>
      <c r="O608" s="66">
        <v>2</v>
      </c>
      <c r="P608" s="66" t="s">
        <v>38</v>
      </c>
    </row>
    <row r="609" spans="1:16" x14ac:dyDescent="0.25">
      <c r="A609" s="59">
        <v>41127</v>
      </c>
      <c r="B609" s="2">
        <v>0.87579861111111112</v>
      </c>
      <c r="C609" s="33">
        <v>41127.875798611109</v>
      </c>
      <c r="D609" s="33">
        <v>41127.875</v>
      </c>
      <c r="E609" s="37">
        <v>21</v>
      </c>
      <c r="F609" s="33">
        <v>41127.875</v>
      </c>
      <c r="G609" s="39" t="s">
        <v>16</v>
      </c>
      <c r="H609" s="66">
        <v>1</v>
      </c>
      <c r="I609" s="66">
        <v>2.38</v>
      </c>
      <c r="J609" s="66">
        <v>62.7</v>
      </c>
      <c r="K609" s="66">
        <v>1</v>
      </c>
      <c r="L609" s="66">
        <v>2</v>
      </c>
      <c r="M609" s="66">
        <v>9.59</v>
      </c>
      <c r="N609" s="66">
        <v>10.42</v>
      </c>
      <c r="O609" s="66">
        <v>2</v>
      </c>
      <c r="P609" s="66" t="s">
        <v>38</v>
      </c>
    </row>
    <row r="610" spans="1:16" x14ac:dyDescent="0.25">
      <c r="A610" s="59">
        <v>41127</v>
      </c>
      <c r="B610" s="2">
        <v>0.87592592592592589</v>
      </c>
      <c r="C610" s="33">
        <v>41127.875925925924</v>
      </c>
      <c r="D610" s="33">
        <v>41127.875</v>
      </c>
      <c r="E610" s="37">
        <v>21</v>
      </c>
      <c r="F610" s="33">
        <v>41127.875</v>
      </c>
      <c r="G610" s="39" t="s">
        <v>16</v>
      </c>
      <c r="H610" s="66">
        <v>1</v>
      </c>
      <c r="I610" s="66">
        <v>2.0299999999999998</v>
      </c>
      <c r="J610" s="66">
        <v>79.099999999999994</v>
      </c>
      <c r="K610" s="66">
        <v>1</v>
      </c>
      <c r="L610" s="66">
        <v>2</v>
      </c>
      <c r="M610" s="66">
        <v>9.59</v>
      </c>
      <c r="N610" s="66">
        <v>10.42</v>
      </c>
      <c r="O610" s="66">
        <v>2</v>
      </c>
      <c r="P610" s="66" t="s">
        <v>38</v>
      </c>
    </row>
    <row r="611" spans="1:16" x14ac:dyDescent="0.25">
      <c r="A611" s="59">
        <v>41127</v>
      </c>
      <c r="B611" s="2">
        <v>0.87876157407407407</v>
      </c>
      <c r="C611" s="33">
        <v>41127.878761574073</v>
      </c>
      <c r="D611" s="33">
        <v>41127.875</v>
      </c>
      <c r="E611" s="37">
        <v>21</v>
      </c>
      <c r="F611" s="33">
        <v>41127.875</v>
      </c>
      <c r="G611" s="39" t="s">
        <v>16</v>
      </c>
      <c r="H611" s="66">
        <v>1</v>
      </c>
      <c r="I611" s="66">
        <v>2.66</v>
      </c>
      <c r="J611" s="66">
        <v>101.9</v>
      </c>
      <c r="K611" s="66">
        <v>1</v>
      </c>
      <c r="L611" s="66">
        <v>2</v>
      </c>
      <c r="M611" s="66">
        <v>9.59</v>
      </c>
      <c r="N611" s="66">
        <v>10.42</v>
      </c>
      <c r="O611" s="66">
        <v>2</v>
      </c>
      <c r="P611" s="66" t="s">
        <v>38</v>
      </c>
    </row>
    <row r="612" spans="1:16" x14ac:dyDescent="0.25">
      <c r="A612" s="59">
        <v>41127</v>
      </c>
      <c r="B612" s="2">
        <v>0.87988425925925917</v>
      </c>
      <c r="C612" s="33">
        <v>41127.879884259259</v>
      </c>
      <c r="D612" s="33">
        <v>41127.875</v>
      </c>
      <c r="E612" s="37">
        <v>21</v>
      </c>
      <c r="F612" s="33">
        <v>41127.875</v>
      </c>
      <c r="G612" s="39" t="s">
        <v>16</v>
      </c>
      <c r="H612" s="66">
        <v>1</v>
      </c>
      <c r="I612" s="66">
        <v>1.96</v>
      </c>
      <c r="J612" s="66">
        <v>58.7</v>
      </c>
      <c r="K612" s="66">
        <v>1</v>
      </c>
      <c r="L612" s="66">
        <v>2</v>
      </c>
      <c r="M612" s="66">
        <v>9.59</v>
      </c>
      <c r="N612" s="66">
        <v>10.42</v>
      </c>
      <c r="O612" s="66">
        <v>2</v>
      </c>
      <c r="P612" s="66" t="s">
        <v>38</v>
      </c>
    </row>
    <row r="613" spans="1:16" x14ac:dyDescent="0.25">
      <c r="A613" s="59">
        <v>41127</v>
      </c>
      <c r="B613" s="2">
        <v>0.88168981481481479</v>
      </c>
      <c r="C613" s="33">
        <v>41127.881689814814</v>
      </c>
      <c r="D613" s="33">
        <v>41127.875</v>
      </c>
      <c r="E613" s="37">
        <v>21</v>
      </c>
      <c r="F613" s="33">
        <v>41127.875</v>
      </c>
      <c r="G613" s="39" t="s">
        <v>16</v>
      </c>
      <c r="H613" s="66">
        <v>1</v>
      </c>
      <c r="I613" s="66">
        <v>2.16</v>
      </c>
      <c r="J613" s="66">
        <v>67</v>
      </c>
      <c r="K613" s="66">
        <v>1</v>
      </c>
      <c r="L613" s="66">
        <v>2</v>
      </c>
      <c r="M613" s="66">
        <v>9.59</v>
      </c>
      <c r="N613" s="66">
        <v>10.42</v>
      </c>
      <c r="O613" s="66">
        <v>2</v>
      </c>
      <c r="P613" s="66" t="s">
        <v>38</v>
      </c>
    </row>
    <row r="614" spans="1:16" x14ac:dyDescent="0.25">
      <c r="A614" s="59">
        <v>41127</v>
      </c>
      <c r="B614" s="2">
        <v>0.9021527777777778</v>
      </c>
      <c r="C614" s="33">
        <v>41127.90215277778</v>
      </c>
      <c r="D614" s="33">
        <v>41127.875</v>
      </c>
      <c r="E614" s="37">
        <v>21</v>
      </c>
      <c r="F614" s="33">
        <v>41127.875</v>
      </c>
      <c r="G614" s="39" t="s">
        <v>16</v>
      </c>
      <c r="H614" s="66">
        <v>1</v>
      </c>
      <c r="I614" s="66">
        <v>2.58</v>
      </c>
      <c r="J614" s="66">
        <v>96</v>
      </c>
      <c r="K614" s="66">
        <v>1</v>
      </c>
      <c r="L614" s="66">
        <v>2</v>
      </c>
      <c r="M614" s="66">
        <v>9.59</v>
      </c>
      <c r="N614" s="66">
        <v>10.42</v>
      </c>
      <c r="O614" s="66">
        <v>2</v>
      </c>
      <c r="P614" s="66" t="s">
        <v>38</v>
      </c>
    </row>
    <row r="615" spans="1:16" x14ac:dyDescent="0.25">
      <c r="A615" s="59">
        <v>41127</v>
      </c>
      <c r="B615" s="2">
        <v>0.9211111111111111</v>
      </c>
      <c r="C615" s="33">
        <v>41127.921111111114</v>
      </c>
      <c r="D615" s="33">
        <v>41127.916666666664</v>
      </c>
      <c r="E615" s="37">
        <v>22</v>
      </c>
      <c r="F615" s="33">
        <v>41127.875</v>
      </c>
      <c r="G615" s="39" t="s">
        <v>16</v>
      </c>
      <c r="H615" s="66">
        <v>1</v>
      </c>
      <c r="I615" s="66">
        <v>2.15</v>
      </c>
      <c r="J615" s="66">
        <v>68.3</v>
      </c>
      <c r="K615" s="66">
        <v>1</v>
      </c>
      <c r="L615" s="66">
        <v>2</v>
      </c>
      <c r="M615" s="66">
        <v>9.59</v>
      </c>
      <c r="N615" s="66">
        <v>10.42</v>
      </c>
      <c r="O615" s="66">
        <v>2</v>
      </c>
      <c r="P615" s="66" t="s">
        <v>38</v>
      </c>
    </row>
    <row r="616" spans="1:16" x14ac:dyDescent="0.25">
      <c r="A616" s="59">
        <v>41127</v>
      </c>
      <c r="B616" s="2">
        <v>0.92409722222222224</v>
      </c>
      <c r="C616" s="33">
        <v>41127.924097222225</v>
      </c>
      <c r="D616" s="33">
        <v>41127.916666666664</v>
      </c>
      <c r="E616" s="37">
        <v>22</v>
      </c>
      <c r="F616" s="33">
        <v>41127.875</v>
      </c>
      <c r="G616" s="39" t="s">
        <v>16</v>
      </c>
      <c r="H616" s="66">
        <v>1</v>
      </c>
      <c r="I616" s="66">
        <v>2.1</v>
      </c>
      <c r="J616" s="66">
        <v>84.9</v>
      </c>
      <c r="K616" s="66">
        <v>1</v>
      </c>
      <c r="L616" s="66">
        <v>2</v>
      </c>
      <c r="M616" s="66">
        <v>9.59</v>
      </c>
      <c r="N616" s="66">
        <v>10.42</v>
      </c>
      <c r="O616" s="66">
        <v>2</v>
      </c>
      <c r="P616" s="66" t="s">
        <v>38</v>
      </c>
    </row>
    <row r="617" spans="1:16" x14ac:dyDescent="0.25">
      <c r="A617" s="59">
        <v>41127</v>
      </c>
      <c r="B617" s="2">
        <v>0.92679398148148151</v>
      </c>
      <c r="C617" s="33">
        <v>41127.926793981482</v>
      </c>
      <c r="D617" s="33">
        <v>41127.916666666664</v>
      </c>
      <c r="E617" s="37">
        <v>22</v>
      </c>
      <c r="F617" s="33">
        <v>41127.875</v>
      </c>
      <c r="G617" s="39" t="s">
        <v>16</v>
      </c>
      <c r="H617" s="66">
        <v>1</v>
      </c>
      <c r="I617" s="66">
        <v>2.14</v>
      </c>
      <c r="J617" s="66">
        <v>74</v>
      </c>
      <c r="K617" s="66">
        <v>1</v>
      </c>
      <c r="L617" s="66">
        <v>2</v>
      </c>
      <c r="M617" s="66">
        <v>9.59</v>
      </c>
      <c r="N617" s="66">
        <v>10.42</v>
      </c>
      <c r="O617" s="66">
        <v>2</v>
      </c>
      <c r="P617" s="66" t="s">
        <v>38</v>
      </c>
    </row>
    <row r="618" spans="1:16" x14ac:dyDescent="0.25">
      <c r="A618" s="59">
        <v>41127</v>
      </c>
      <c r="B618" s="2">
        <v>0.93890046296296292</v>
      </c>
      <c r="C618" s="33">
        <v>41127.938900462963</v>
      </c>
      <c r="D618" s="33">
        <v>41127.916666666664</v>
      </c>
      <c r="E618" s="37">
        <v>22</v>
      </c>
      <c r="F618" s="33">
        <v>41128</v>
      </c>
      <c r="G618" s="39" t="s">
        <v>16</v>
      </c>
      <c r="H618" s="66">
        <v>1</v>
      </c>
      <c r="I618" s="66">
        <v>1.91</v>
      </c>
      <c r="J618" s="66">
        <v>83.9</v>
      </c>
      <c r="K618" s="66">
        <v>1</v>
      </c>
      <c r="L618" s="66">
        <v>2</v>
      </c>
      <c r="M618" s="66">
        <v>9.59</v>
      </c>
      <c r="N618" s="66">
        <v>10.42</v>
      </c>
      <c r="O618" s="66">
        <v>2</v>
      </c>
      <c r="P618" s="66" t="s">
        <v>38</v>
      </c>
    </row>
    <row r="619" spans="1:16" x14ac:dyDescent="0.25">
      <c r="A619" s="59">
        <v>41127</v>
      </c>
      <c r="B619" s="2">
        <v>0.94725694444444442</v>
      </c>
      <c r="C619" s="33">
        <v>41127.947256944448</v>
      </c>
      <c r="D619" s="33">
        <v>41127.916666666664</v>
      </c>
      <c r="E619" s="37">
        <v>22</v>
      </c>
      <c r="F619" s="33">
        <v>41128</v>
      </c>
      <c r="G619" s="39" t="s">
        <v>16</v>
      </c>
      <c r="H619" s="66">
        <v>1</v>
      </c>
      <c r="I619" s="66">
        <v>2.65</v>
      </c>
      <c r="J619" s="66">
        <v>75.900000000000006</v>
      </c>
      <c r="K619" s="66">
        <v>1</v>
      </c>
      <c r="L619" s="66">
        <v>2</v>
      </c>
      <c r="M619" s="66">
        <v>9.59</v>
      </c>
      <c r="N619" s="66">
        <v>10.42</v>
      </c>
      <c r="O619" s="66">
        <v>2</v>
      </c>
      <c r="P619" s="66" t="s">
        <v>38</v>
      </c>
    </row>
    <row r="620" spans="1:16" x14ac:dyDescent="0.25">
      <c r="A620" s="59">
        <v>41127</v>
      </c>
      <c r="B620" s="2">
        <v>0.95931712962962967</v>
      </c>
      <c r="C620" s="33">
        <v>41127.959317129629</v>
      </c>
      <c r="D620" s="33">
        <v>41127.958333333336</v>
      </c>
      <c r="E620" s="37">
        <v>23</v>
      </c>
      <c r="F620" s="33">
        <v>41128</v>
      </c>
      <c r="G620" s="39" t="s">
        <v>16</v>
      </c>
      <c r="H620" s="66">
        <v>1</v>
      </c>
      <c r="I620" s="66">
        <v>5.19</v>
      </c>
      <c r="J620" s="66">
        <v>65.099999999999994</v>
      </c>
      <c r="K620" s="66">
        <v>1</v>
      </c>
      <c r="L620" s="66">
        <v>2</v>
      </c>
      <c r="M620" s="66">
        <v>9.59</v>
      </c>
      <c r="N620" s="66">
        <v>10.42</v>
      </c>
      <c r="O620" s="66">
        <v>2</v>
      </c>
      <c r="P620" s="66" t="s">
        <v>38</v>
      </c>
    </row>
    <row r="621" spans="1:16" x14ac:dyDescent="0.25">
      <c r="A621" s="59">
        <v>41127</v>
      </c>
      <c r="B621" s="2">
        <v>0.95993055555555562</v>
      </c>
      <c r="C621" s="33">
        <v>41127.959930555553</v>
      </c>
      <c r="D621" s="33">
        <v>41127.958333333336</v>
      </c>
      <c r="E621" s="37">
        <v>23</v>
      </c>
      <c r="F621" s="33">
        <v>41128</v>
      </c>
      <c r="G621" s="39" t="s">
        <v>16</v>
      </c>
      <c r="H621" s="66">
        <v>1</v>
      </c>
      <c r="I621" s="66">
        <v>2.13</v>
      </c>
      <c r="J621" s="66">
        <v>76.599999999999994</v>
      </c>
      <c r="K621" s="66">
        <v>1</v>
      </c>
      <c r="L621" s="66">
        <v>2</v>
      </c>
      <c r="M621" s="66">
        <v>9.59</v>
      </c>
      <c r="N621" s="66">
        <v>10.42</v>
      </c>
      <c r="O621" s="66">
        <v>2</v>
      </c>
      <c r="P621" s="66" t="s">
        <v>38</v>
      </c>
    </row>
    <row r="622" spans="1:16" x14ac:dyDescent="0.25">
      <c r="A622" s="59">
        <v>41127</v>
      </c>
      <c r="B622" s="2">
        <v>0.96030092592592586</v>
      </c>
      <c r="C622" s="33">
        <v>41127.960300925923</v>
      </c>
      <c r="D622" s="33">
        <v>41127.958333333336</v>
      </c>
      <c r="E622" s="37">
        <v>23</v>
      </c>
      <c r="F622" s="33">
        <v>41128</v>
      </c>
      <c r="G622" s="39" t="s">
        <v>16</v>
      </c>
      <c r="H622" s="66">
        <v>1</v>
      </c>
      <c r="I622" s="66">
        <v>2.19</v>
      </c>
      <c r="J622" s="66">
        <v>79.2</v>
      </c>
      <c r="K622" s="66">
        <v>1</v>
      </c>
      <c r="L622" s="66">
        <v>2</v>
      </c>
      <c r="M622" s="66">
        <v>9.59</v>
      </c>
      <c r="N622" s="66">
        <v>10.42</v>
      </c>
      <c r="O622" s="66">
        <v>2</v>
      </c>
      <c r="P622" s="66" t="s">
        <v>38</v>
      </c>
    </row>
    <row r="623" spans="1:16" x14ac:dyDescent="0.25">
      <c r="A623" s="59">
        <v>41127</v>
      </c>
      <c r="B623" s="2">
        <v>0.96085648148148151</v>
      </c>
      <c r="C623" s="33">
        <v>41127.960856481484</v>
      </c>
      <c r="D623" s="33">
        <v>41127.958333333336</v>
      </c>
      <c r="E623" s="37">
        <v>23</v>
      </c>
      <c r="F623" s="33">
        <v>41128</v>
      </c>
      <c r="G623" s="39" t="s">
        <v>16</v>
      </c>
      <c r="H623" s="66">
        <v>1</v>
      </c>
      <c r="I623" s="66">
        <v>2.16</v>
      </c>
      <c r="J623" s="66">
        <v>73.900000000000006</v>
      </c>
      <c r="K623" s="66">
        <v>1</v>
      </c>
      <c r="L623" s="66">
        <v>2</v>
      </c>
      <c r="M623" s="66">
        <v>9.59</v>
      </c>
      <c r="N623" s="66">
        <v>10.42</v>
      </c>
      <c r="O623" s="66">
        <v>2</v>
      </c>
      <c r="P623" s="66" t="s">
        <v>38</v>
      </c>
    </row>
    <row r="624" spans="1:16" x14ac:dyDescent="0.25">
      <c r="A624" s="59">
        <v>41127</v>
      </c>
      <c r="B624" s="2">
        <v>0.9609375</v>
      </c>
      <c r="C624" s="33">
        <v>41127.9609375</v>
      </c>
      <c r="D624" s="33">
        <v>41127.958333333336</v>
      </c>
      <c r="E624" s="37">
        <v>23</v>
      </c>
      <c r="F624" s="33">
        <v>41128</v>
      </c>
      <c r="G624" s="39" t="s">
        <v>16</v>
      </c>
      <c r="H624" s="66">
        <v>1</v>
      </c>
      <c r="I624" s="66">
        <v>5</v>
      </c>
      <c r="J624" s="66">
        <v>55</v>
      </c>
      <c r="K624" s="66">
        <v>1</v>
      </c>
      <c r="L624" s="66">
        <v>2</v>
      </c>
      <c r="M624" s="66">
        <v>9.59</v>
      </c>
      <c r="N624" s="66">
        <v>10.42</v>
      </c>
      <c r="O624" s="66">
        <v>2</v>
      </c>
      <c r="P624" s="66" t="s">
        <v>38</v>
      </c>
    </row>
    <row r="625" spans="1:16" x14ac:dyDescent="0.25">
      <c r="A625" s="59">
        <v>41127</v>
      </c>
      <c r="B625" s="2">
        <v>0.96174768518518527</v>
      </c>
      <c r="C625" s="33">
        <v>41127.961747685185</v>
      </c>
      <c r="D625" s="33">
        <v>41127.958333333336</v>
      </c>
      <c r="E625" s="37">
        <v>23</v>
      </c>
      <c r="F625" s="33">
        <v>41128</v>
      </c>
      <c r="G625" s="39" t="s">
        <v>16</v>
      </c>
      <c r="H625" s="66">
        <v>1</v>
      </c>
      <c r="I625" s="66">
        <v>2.0299999999999998</v>
      </c>
      <c r="J625" s="66">
        <v>94.5</v>
      </c>
      <c r="K625" s="66">
        <v>1</v>
      </c>
      <c r="L625" s="66">
        <v>2</v>
      </c>
      <c r="M625" s="66">
        <v>9.59</v>
      </c>
      <c r="N625" s="66">
        <v>10.42</v>
      </c>
      <c r="O625" s="66">
        <v>2</v>
      </c>
      <c r="P625" s="66" t="s">
        <v>38</v>
      </c>
    </row>
    <row r="626" spans="1:16" x14ac:dyDescent="0.25">
      <c r="A626" s="59">
        <v>41127</v>
      </c>
      <c r="B626" s="2">
        <v>0.962824074074074</v>
      </c>
      <c r="C626" s="33">
        <v>41127.962824074071</v>
      </c>
      <c r="D626" s="33">
        <v>41127.958333333336</v>
      </c>
      <c r="E626" s="37">
        <v>23</v>
      </c>
      <c r="F626" s="33">
        <v>41128</v>
      </c>
      <c r="G626" s="39" t="s">
        <v>16</v>
      </c>
      <c r="H626" s="66">
        <v>1</v>
      </c>
      <c r="I626" s="66">
        <v>3.01</v>
      </c>
      <c r="J626" s="66">
        <v>54.7</v>
      </c>
      <c r="K626" s="66">
        <v>1</v>
      </c>
      <c r="L626" s="66">
        <v>2</v>
      </c>
      <c r="M626" s="66">
        <v>9.59</v>
      </c>
      <c r="N626" s="66">
        <v>10.42</v>
      </c>
      <c r="O626" s="66">
        <v>2</v>
      </c>
      <c r="P626" s="66" t="s">
        <v>38</v>
      </c>
    </row>
    <row r="627" spans="1:16" x14ac:dyDescent="0.25">
      <c r="A627" s="59">
        <v>41127</v>
      </c>
      <c r="B627" s="2">
        <v>0.96283564814814815</v>
      </c>
      <c r="C627" s="33">
        <v>41127.962835648148</v>
      </c>
      <c r="D627" s="33">
        <v>41127.958333333336</v>
      </c>
      <c r="E627" s="37">
        <v>23</v>
      </c>
      <c r="F627" s="33">
        <v>41128</v>
      </c>
      <c r="G627" s="39" t="s">
        <v>16</v>
      </c>
      <c r="H627" s="66">
        <v>1</v>
      </c>
      <c r="I627" s="66">
        <v>2.25</v>
      </c>
      <c r="J627" s="66">
        <v>100.3</v>
      </c>
      <c r="K627" s="66">
        <v>1</v>
      </c>
      <c r="L627" s="66">
        <v>2</v>
      </c>
      <c r="M627" s="66">
        <v>9.59</v>
      </c>
      <c r="N627" s="66">
        <v>10.42</v>
      </c>
      <c r="O627" s="66">
        <v>2</v>
      </c>
      <c r="P627" s="66" t="s">
        <v>38</v>
      </c>
    </row>
    <row r="628" spans="1:16" x14ac:dyDescent="0.25">
      <c r="A628" s="59">
        <v>41127</v>
      </c>
      <c r="B628" s="2">
        <v>0.9628472222222223</v>
      </c>
      <c r="C628" s="33">
        <v>41127.962847222225</v>
      </c>
      <c r="D628" s="33">
        <v>41127.958333333336</v>
      </c>
      <c r="E628" s="37">
        <v>23</v>
      </c>
      <c r="F628" s="33">
        <v>41128</v>
      </c>
      <c r="G628" s="39" t="s">
        <v>16</v>
      </c>
      <c r="H628" s="66">
        <v>1</v>
      </c>
      <c r="I628" s="66">
        <v>2.93</v>
      </c>
      <c r="J628" s="66">
        <v>59.9</v>
      </c>
      <c r="K628" s="66">
        <v>1</v>
      </c>
      <c r="L628" s="66">
        <v>2</v>
      </c>
      <c r="M628" s="66">
        <v>9.59</v>
      </c>
      <c r="N628" s="66">
        <v>10.42</v>
      </c>
      <c r="O628" s="66">
        <v>2</v>
      </c>
      <c r="P628" s="66" t="s">
        <v>38</v>
      </c>
    </row>
    <row r="629" spans="1:16" x14ac:dyDescent="0.25">
      <c r="A629" s="59">
        <v>41127</v>
      </c>
      <c r="B629" s="2">
        <v>0.96288194444444442</v>
      </c>
      <c r="C629" s="33">
        <v>41127.962881944448</v>
      </c>
      <c r="D629" s="33">
        <v>41127.958333333336</v>
      </c>
      <c r="E629" s="37">
        <v>23</v>
      </c>
      <c r="F629" s="33">
        <v>41128</v>
      </c>
      <c r="G629" s="39" t="s">
        <v>16</v>
      </c>
      <c r="H629" s="66">
        <v>1</v>
      </c>
      <c r="I629" s="66">
        <v>2.06</v>
      </c>
      <c r="J629" s="66">
        <v>61.2</v>
      </c>
      <c r="K629" s="66">
        <v>1</v>
      </c>
      <c r="L629" s="66">
        <v>2</v>
      </c>
      <c r="M629" s="66">
        <v>9.59</v>
      </c>
      <c r="N629" s="66">
        <v>10.42</v>
      </c>
      <c r="O629" s="66">
        <v>2</v>
      </c>
      <c r="P629" s="66" t="s">
        <v>38</v>
      </c>
    </row>
    <row r="630" spans="1:16" x14ac:dyDescent="0.25">
      <c r="A630" s="59">
        <v>41127</v>
      </c>
      <c r="B630" s="2">
        <v>0.96628472222222228</v>
      </c>
      <c r="C630" s="33">
        <v>41127.966284722221</v>
      </c>
      <c r="D630" s="33">
        <v>41127.958333333336</v>
      </c>
      <c r="E630" s="37">
        <v>23</v>
      </c>
      <c r="F630" s="33">
        <v>41128</v>
      </c>
      <c r="G630" s="39" t="s">
        <v>16</v>
      </c>
      <c r="H630" s="66">
        <v>1</v>
      </c>
      <c r="I630" s="66">
        <v>2.52</v>
      </c>
      <c r="J630" s="66">
        <v>84.7</v>
      </c>
      <c r="K630" s="66">
        <v>1</v>
      </c>
      <c r="L630" s="66">
        <v>2</v>
      </c>
      <c r="M630" s="66">
        <v>9.59</v>
      </c>
      <c r="N630" s="66">
        <v>10.42</v>
      </c>
      <c r="O630" s="66">
        <v>2</v>
      </c>
      <c r="P630" s="66" t="s">
        <v>38</v>
      </c>
    </row>
    <row r="631" spans="1:16" x14ac:dyDescent="0.25">
      <c r="A631" s="59">
        <v>41127</v>
      </c>
      <c r="B631" s="2">
        <v>0.97991898148148149</v>
      </c>
      <c r="C631" s="33">
        <v>41127.97991898148</v>
      </c>
      <c r="D631" s="33">
        <v>41127.958333333336</v>
      </c>
      <c r="E631" s="37">
        <v>23</v>
      </c>
      <c r="F631" s="33">
        <v>41128</v>
      </c>
      <c r="G631" s="39" t="s">
        <v>16</v>
      </c>
      <c r="H631" s="66">
        <v>1</v>
      </c>
      <c r="I631" s="66">
        <v>2.39</v>
      </c>
      <c r="J631" s="66">
        <v>84</v>
      </c>
      <c r="K631" s="66">
        <v>1</v>
      </c>
      <c r="L631" s="66">
        <v>2</v>
      </c>
      <c r="M631" s="66">
        <v>9.59</v>
      </c>
      <c r="N631" s="66">
        <v>10.42</v>
      </c>
      <c r="O631" s="66">
        <v>2</v>
      </c>
      <c r="P631" s="66" t="s">
        <v>38</v>
      </c>
    </row>
    <row r="632" spans="1:16" x14ac:dyDescent="0.25">
      <c r="A632" s="59">
        <v>41128</v>
      </c>
      <c r="B632" s="2">
        <v>2.0868055555555556E-2</v>
      </c>
      <c r="C632" s="33">
        <v>41128.020868055559</v>
      </c>
      <c r="D632" s="33">
        <v>41128</v>
      </c>
      <c r="E632" s="37">
        <v>0</v>
      </c>
      <c r="F632" s="33">
        <v>41128</v>
      </c>
      <c r="G632" s="39" t="s">
        <v>16</v>
      </c>
      <c r="H632" s="66">
        <v>1</v>
      </c>
      <c r="I632" s="66">
        <v>3.79</v>
      </c>
      <c r="J632" s="66">
        <v>70.099999999999994</v>
      </c>
      <c r="K632" s="66">
        <v>1</v>
      </c>
      <c r="L632" s="66">
        <v>2</v>
      </c>
      <c r="M632" s="66">
        <v>9.59</v>
      </c>
      <c r="N632" s="66">
        <v>10.42</v>
      </c>
      <c r="O632" s="66">
        <v>2</v>
      </c>
      <c r="P632" s="66" t="s">
        <v>38</v>
      </c>
    </row>
    <row r="633" spans="1:16" x14ac:dyDescent="0.25">
      <c r="A633" s="59">
        <v>41128</v>
      </c>
      <c r="B633" s="2">
        <v>2.2939814814814816E-2</v>
      </c>
      <c r="C633" s="33">
        <v>41128.022939814815</v>
      </c>
      <c r="D633" s="33">
        <v>41128</v>
      </c>
      <c r="E633" s="37">
        <v>0</v>
      </c>
      <c r="F633" s="33">
        <v>41128</v>
      </c>
      <c r="G633" s="39" t="s">
        <v>16</v>
      </c>
      <c r="H633" s="66">
        <v>1</v>
      </c>
      <c r="I633" s="66">
        <v>2.5099999999999998</v>
      </c>
      <c r="J633" s="66">
        <v>72.7</v>
      </c>
      <c r="K633" s="66">
        <v>1</v>
      </c>
      <c r="L633" s="66">
        <v>2</v>
      </c>
      <c r="M633" s="66">
        <v>9.59</v>
      </c>
      <c r="N633" s="66">
        <v>10.42</v>
      </c>
      <c r="O633" s="66">
        <v>2</v>
      </c>
      <c r="P633" s="66" t="s">
        <v>38</v>
      </c>
    </row>
    <row r="634" spans="1:16" x14ac:dyDescent="0.25">
      <c r="A634" s="59">
        <v>41128</v>
      </c>
      <c r="B634" s="2">
        <v>6.8043981481481483E-2</v>
      </c>
      <c r="C634" s="33">
        <v>41128.068043981482</v>
      </c>
      <c r="D634" s="33">
        <v>41128.041666666664</v>
      </c>
      <c r="E634" s="37">
        <v>1</v>
      </c>
      <c r="F634" s="33">
        <v>41128.125</v>
      </c>
      <c r="G634" s="39" t="s">
        <v>16</v>
      </c>
      <c r="H634" s="66">
        <v>1</v>
      </c>
      <c r="I634" s="66">
        <v>1.81</v>
      </c>
      <c r="J634" s="66">
        <v>92.1</v>
      </c>
      <c r="K634" s="66">
        <v>1</v>
      </c>
      <c r="L634" s="66">
        <v>2</v>
      </c>
      <c r="M634" s="66">
        <v>9.59</v>
      </c>
      <c r="N634" s="66">
        <v>10.42</v>
      </c>
      <c r="O634" s="66">
        <v>2</v>
      </c>
      <c r="P634" s="66" t="s">
        <v>38</v>
      </c>
    </row>
    <row r="635" spans="1:16" x14ac:dyDescent="0.25">
      <c r="A635" s="59">
        <v>41128</v>
      </c>
      <c r="B635" s="2">
        <v>9.2835648148148153E-2</v>
      </c>
      <c r="C635" s="33">
        <v>41128.092835648145</v>
      </c>
      <c r="D635" s="33">
        <v>41128.083333333336</v>
      </c>
      <c r="E635" s="37">
        <v>2</v>
      </c>
      <c r="F635" s="33">
        <v>41128.125</v>
      </c>
      <c r="G635" s="39" t="s">
        <v>16</v>
      </c>
      <c r="H635" s="66">
        <v>1</v>
      </c>
      <c r="I635" s="66">
        <v>2.69</v>
      </c>
      <c r="J635" s="66">
        <v>78.8</v>
      </c>
      <c r="K635" s="66">
        <v>1</v>
      </c>
      <c r="L635" s="66">
        <v>2</v>
      </c>
      <c r="M635" s="66">
        <v>9.59</v>
      </c>
      <c r="N635" s="66">
        <v>10.42</v>
      </c>
      <c r="O635" s="66">
        <v>2</v>
      </c>
      <c r="P635" s="66" t="s">
        <v>38</v>
      </c>
    </row>
    <row r="636" spans="1:16" x14ac:dyDescent="0.25">
      <c r="A636" s="59">
        <v>41128</v>
      </c>
      <c r="B636" s="2">
        <v>0.10623842592592592</v>
      </c>
      <c r="C636" s="33">
        <v>41128.106238425928</v>
      </c>
      <c r="D636" s="33">
        <v>41128.083333333336</v>
      </c>
      <c r="E636" s="37">
        <v>2</v>
      </c>
      <c r="F636" s="33">
        <v>41128.125</v>
      </c>
      <c r="G636" s="39" t="s">
        <v>16</v>
      </c>
      <c r="H636" s="66">
        <v>1</v>
      </c>
      <c r="I636" s="66">
        <v>9.85</v>
      </c>
      <c r="J636" s="66">
        <v>68.2</v>
      </c>
      <c r="K636" s="66">
        <v>1</v>
      </c>
      <c r="L636" s="66">
        <v>2</v>
      </c>
      <c r="M636" s="66">
        <v>9.59</v>
      </c>
      <c r="N636" s="66">
        <v>10.42</v>
      </c>
      <c r="O636" s="66">
        <v>1</v>
      </c>
      <c r="P636" s="66" t="s">
        <v>38</v>
      </c>
    </row>
    <row r="637" spans="1:16" x14ac:dyDescent="0.25">
      <c r="A637" s="59">
        <v>41128</v>
      </c>
      <c r="B637" s="2">
        <v>0.11336805555555556</v>
      </c>
      <c r="C637" s="33">
        <v>41128.113368055558</v>
      </c>
      <c r="D637" s="33">
        <v>41128.083333333336</v>
      </c>
      <c r="E637" s="37">
        <v>2</v>
      </c>
      <c r="F637" s="33">
        <v>41128.125</v>
      </c>
      <c r="G637" s="39" t="s">
        <v>16</v>
      </c>
      <c r="H637" s="66">
        <v>1</v>
      </c>
      <c r="I637" s="66">
        <v>2.39</v>
      </c>
      <c r="J637" s="66">
        <v>68.099999999999994</v>
      </c>
      <c r="K637" s="66">
        <v>1</v>
      </c>
      <c r="L637" s="66">
        <v>2</v>
      </c>
      <c r="M637" s="66">
        <v>9.59</v>
      </c>
      <c r="N637" s="66">
        <v>10.42</v>
      </c>
      <c r="O637" s="66">
        <v>2</v>
      </c>
      <c r="P637" s="66" t="s">
        <v>38</v>
      </c>
    </row>
    <row r="638" spans="1:16" x14ac:dyDescent="0.25">
      <c r="A638" s="59">
        <v>41128</v>
      </c>
      <c r="B638" s="2">
        <v>0.12760416666666666</v>
      </c>
      <c r="C638" s="33">
        <v>41128.127604166664</v>
      </c>
      <c r="D638" s="33">
        <v>41128.125</v>
      </c>
      <c r="E638" s="37">
        <v>3</v>
      </c>
      <c r="F638" s="33">
        <v>41128.125</v>
      </c>
      <c r="G638" s="39" t="s">
        <v>16</v>
      </c>
      <c r="H638" s="66">
        <v>1</v>
      </c>
      <c r="I638" s="66">
        <v>3.61</v>
      </c>
      <c r="J638" s="66">
        <v>79.3</v>
      </c>
      <c r="K638" s="66">
        <v>1</v>
      </c>
      <c r="L638" s="66">
        <v>2</v>
      </c>
      <c r="M638" s="66">
        <v>9.59</v>
      </c>
      <c r="N638" s="66">
        <v>10.42</v>
      </c>
      <c r="O638" s="66">
        <v>2</v>
      </c>
      <c r="P638" s="66" t="s">
        <v>38</v>
      </c>
    </row>
    <row r="639" spans="1:16" x14ac:dyDescent="0.25">
      <c r="A639" s="59">
        <v>41128</v>
      </c>
      <c r="B639" s="2">
        <v>0.16717592592592592</v>
      </c>
      <c r="C639" s="33">
        <v>41128.167175925926</v>
      </c>
      <c r="D639" s="33">
        <v>41128.166666666664</v>
      </c>
      <c r="E639" s="37">
        <v>4</v>
      </c>
      <c r="F639" s="33">
        <v>41128.125</v>
      </c>
      <c r="G639" s="39" t="s">
        <v>16</v>
      </c>
      <c r="H639" s="66">
        <v>1</v>
      </c>
      <c r="I639" s="66">
        <v>4.29</v>
      </c>
      <c r="J639" s="66">
        <v>66.3</v>
      </c>
      <c r="K639" s="66">
        <v>1</v>
      </c>
      <c r="L639" s="66">
        <v>2</v>
      </c>
      <c r="M639" s="66">
        <v>9.59</v>
      </c>
      <c r="N639" s="66">
        <v>10.42</v>
      </c>
      <c r="O639" s="66">
        <v>2</v>
      </c>
      <c r="P639" s="66" t="s">
        <v>38</v>
      </c>
    </row>
    <row r="640" spans="1:16" x14ac:dyDescent="0.25">
      <c r="A640" s="59">
        <v>41128</v>
      </c>
      <c r="B640" s="2">
        <v>0.1699074074074074</v>
      </c>
      <c r="C640" s="33">
        <v>41128.169907407406</v>
      </c>
      <c r="D640" s="33">
        <v>41128.166666666664</v>
      </c>
      <c r="E640" s="37">
        <v>4</v>
      </c>
      <c r="F640" s="33">
        <v>41128.125</v>
      </c>
      <c r="G640" s="39" t="s">
        <v>16</v>
      </c>
      <c r="H640" s="66">
        <v>1</v>
      </c>
      <c r="I640" s="66">
        <v>2.9</v>
      </c>
      <c r="J640" s="66">
        <v>73.5</v>
      </c>
      <c r="K640" s="66">
        <v>1</v>
      </c>
      <c r="L640" s="66">
        <v>2</v>
      </c>
      <c r="M640" s="66">
        <v>9.59</v>
      </c>
      <c r="N640" s="66">
        <v>10.42</v>
      </c>
      <c r="O640" s="66">
        <v>2</v>
      </c>
      <c r="P640" s="66" t="s">
        <v>38</v>
      </c>
    </row>
    <row r="641" spans="1:16" x14ac:dyDescent="0.25">
      <c r="A641" s="59">
        <v>41128</v>
      </c>
      <c r="B641" s="2">
        <v>0.19149305555555554</v>
      </c>
      <c r="C641" s="33">
        <v>41128.191493055558</v>
      </c>
      <c r="D641" s="33">
        <v>41128.166666666664</v>
      </c>
      <c r="E641" s="37">
        <v>4</v>
      </c>
      <c r="F641" s="33">
        <v>41128.25</v>
      </c>
      <c r="G641" s="39" t="s">
        <v>16</v>
      </c>
      <c r="H641" s="66">
        <v>1</v>
      </c>
      <c r="I641" s="66">
        <v>1.99</v>
      </c>
      <c r="J641" s="66">
        <v>96.7</v>
      </c>
      <c r="K641" s="66">
        <v>1</v>
      </c>
      <c r="L641" s="66">
        <v>2</v>
      </c>
      <c r="M641" s="66">
        <v>9.59</v>
      </c>
      <c r="N641" s="66">
        <v>10.42</v>
      </c>
      <c r="O641" s="66">
        <v>2</v>
      </c>
      <c r="P641" s="66" t="s">
        <v>38</v>
      </c>
    </row>
    <row r="642" spans="1:16" x14ac:dyDescent="0.25">
      <c r="A642" s="59">
        <v>41128</v>
      </c>
      <c r="B642" s="2">
        <v>0.20962962962962964</v>
      </c>
      <c r="C642" s="33">
        <v>41128.209629629629</v>
      </c>
      <c r="D642" s="33">
        <v>41128.208333333336</v>
      </c>
      <c r="E642" s="37">
        <v>5</v>
      </c>
      <c r="F642" s="33">
        <v>41128.25</v>
      </c>
      <c r="G642" s="39" t="s">
        <v>16</v>
      </c>
      <c r="H642" s="66">
        <v>1</v>
      </c>
      <c r="I642" s="66">
        <v>2.13</v>
      </c>
      <c r="J642" s="66">
        <v>101.9</v>
      </c>
      <c r="K642" s="66">
        <v>1</v>
      </c>
      <c r="L642" s="66">
        <v>2</v>
      </c>
      <c r="M642" s="66">
        <v>9.59</v>
      </c>
      <c r="N642" s="66">
        <v>10.42</v>
      </c>
      <c r="O642" s="66">
        <v>2</v>
      </c>
      <c r="P642" s="66" t="s">
        <v>38</v>
      </c>
    </row>
    <row r="643" spans="1:16" x14ac:dyDescent="0.25">
      <c r="A643" s="59">
        <v>41128</v>
      </c>
      <c r="B643" s="2">
        <v>0.2182638888888889</v>
      </c>
      <c r="C643" s="33">
        <v>41128.218263888892</v>
      </c>
      <c r="D643" s="33">
        <v>41128.208333333336</v>
      </c>
      <c r="E643" s="37">
        <v>5</v>
      </c>
      <c r="F643" s="33">
        <v>41128.25</v>
      </c>
      <c r="G643" s="39" t="s">
        <v>16</v>
      </c>
      <c r="H643" s="66">
        <v>1</v>
      </c>
      <c r="I643" s="66">
        <v>2.87</v>
      </c>
      <c r="J643" s="66">
        <v>85.2</v>
      </c>
      <c r="K643" s="66">
        <v>1</v>
      </c>
      <c r="L643" s="66">
        <v>2</v>
      </c>
      <c r="M643" s="66">
        <v>9.59</v>
      </c>
      <c r="N643" s="66">
        <v>10.42</v>
      </c>
      <c r="O643" s="66">
        <v>2</v>
      </c>
      <c r="P643" s="66" t="s">
        <v>38</v>
      </c>
    </row>
    <row r="644" spans="1:16" x14ac:dyDescent="0.25">
      <c r="A644" s="59">
        <v>41128</v>
      </c>
      <c r="B644" s="2">
        <v>0.22944444444444445</v>
      </c>
      <c r="C644" s="33">
        <v>41128.229444444441</v>
      </c>
      <c r="D644" s="33">
        <v>41128.208333333336</v>
      </c>
      <c r="E644" s="37">
        <v>5</v>
      </c>
      <c r="F644" s="33">
        <v>41128.25</v>
      </c>
      <c r="G644" s="39" t="s">
        <v>16</v>
      </c>
      <c r="H644" s="66">
        <v>1</v>
      </c>
      <c r="I644" s="66">
        <v>1.79</v>
      </c>
      <c r="J644" s="66">
        <v>76.5</v>
      </c>
      <c r="K644" s="66">
        <v>1</v>
      </c>
      <c r="L644" s="66">
        <v>2</v>
      </c>
      <c r="M644" s="66">
        <v>9.59</v>
      </c>
      <c r="N644" s="66">
        <v>10.42</v>
      </c>
      <c r="O644" s="66">
        <v>2</v>
      </c>
      <c r="P644" s="66" t="s">
        <v>38</v>
      </c>
    </row>
    <row r="645" spans="1:16" x14ac:dyDescent="0.25">
      <c r="A645" s="59">
        <v>41128</v>
      </c>
      <c r="B645" s="2">
        <v>0.23577546296296295</v>
      </c>
      <c r="C645" s="33">
        <v>41128.235775462963</v>
      </c>
      <c r="D645" s="33">
        <v>41128.208333333336</v>
      </c>
      <c r="E645" s="37">
        <v>5</v>
      </c>
      <c r="F645" s="33">
        <v>41128.25</v>
      </c>
      <c r="G645" s="39" t="s">
        <v>16</v>
      </c>
      <c r="H645" s="66">
        <v>1</v>
      </c>
      <c r="I645" s="66">
        <v>2.66</v>
      </c>
      <c r="J645" s="66">
        <v>89.5</v>
      </c>
      <c r="K645" s="66">
        <v>1</v>
      </c>
      <c r="L645" s="66">
        <v>2</v>
      </c>
      <c r="M645" s="66">
        <v>9.59</v>
      </c>
      <c r="N645" s="66">
        <v>10.42</v>
      </c>
      <c r="O645" s="66">
        <v>2</v>
      </c>
      <c r="P645" s="66" t="s">
        <v>38</v>
      </c>
    </row>
    <row r="646" spans="1:16" x14ac:dyDescent="0.25">
      <c r="A646" s="59">
        <v>41128</v>
      </c>
      <c r="B646" s="2">
        <v>0.25929398148148147</v>
      </c>
      <c r="C646" s="33">
        <v>41128.259293981479</v>
      </c>
      <c r="D646" s="33">
        <v>41128.25</v>
      </c>
      <c r="E646" s="37">
        <v>6</v>
      </c>
      <c r="F646" s="33">
        <v>41128.25</v>
      </c>
      <c r="G646" s="39" t="s">
        <v>16</v>
      </c>
      <c r="H646" s="66">
        <v>1</v>
      </c>
      <c r="I646" s="66">
        <v>6.67</v>
      </c>
      <c r="J646" s="66">
        <v>64.400000000000006</v>
      </c>
      <c r="K646" s="66">
        <v>1</v>
      </c>
      <c r="L646" s="66">
        <v>2</v>
      </c>
      <c r="M646" s="66">
        <v>9.59</v>
      </c>
      <c r="N646" s="66">
        <v>10.42</v>
      </c>
      <c r="O646" s="66">
        <v>2</v>
      </c>
      <c r="P646" s="66" t="s">
        <v>38</v>
      </c>
    </row>
    <row r="647" spans="1:16" x14ac:dyDescent="0.25">
      <c r="A647" s="59">
        <v>41128</v>
      </c>
      <c r="B647" s="2">
        <v>0.27208333333333334</v>
      </c>
      <c r="C647" s="33">
        <v>41128.272083333337</v>
      </c>
      <c r="D647" s="33">
        <v>41128.25</v>
      </c>
      <c r="E647" s="37">
        <v>6</v>
      </c>
      <c r="F647" s="33">
        <v>41128.25</v>
      </c>
      <c r="G647" s="39" t="s">
        <v>16</v>
      </c>
      <c r="H647" s="66">
        <v>1</v>
      </c>
      <c r="I647" s="66">
        <v>2.15</v>
      </c>
      <c r="J647" s="66">
        <v>97.2</v>
      </c>
      <c r="K647" s="66">
        <v>1</v>
      </c>
      <c r="L647" s="66">
        <v>2</v>
      </c>
      <c r="M647" s="66">
        <v>9.59</v>
      </c>
      <c r="N647" s="66">
        <v>10.42</v>
      </c>
      <c r="O647" s="66">
        <v>2</v>
      </c>
      <c r="P647" s="66" t="s">
        <v>38</v>
      </c>
    </row>
    <row r="648" spans="1:16" x14ac:dyDescent="0.25">
      <c r="A648" s="59">
        <v>41128</v>
      </c>
      <c r="B648" s="2">
        <v>0.29277777777777775</v>
      </c>
      <c r="C648" s="33">
        <v>41128.29277777778</v>
      </c>
      <c r="D648" s="33">
        <v>41128.291666666664</v>
      </c>
      <c r="E648" s="37">
        <v>7</v>
      </c>
      <c r="F648" s="33">
        <v>41128.25</v>
      </c>
      <c r="G648" s="39" t="s">
        <v>16</v>
      </c>
      <c r="H648" s="66">
        <v>1</v>
      </c>
      <c r="I648" s="66">
        <v>1.88</v>
      </c>
      <c r="J648" s="66">
        <v>89.1</v>
      </c>
      <c r="K648" s="66">
        <v>1</v>
      </c>
      <c r="L648" s="66">
        <v>2</v>
      </c>
      <c r="M648" s="66">
        <v>9.59</v>
      </c>
      <c r="N648" s="66">
        <v>10.42</v>
      </c>
      <c r="O648" s="66">
        <v>2</v>
      </c>
      <c r="P648" s="66" t="s">
        <v>38</v>
      </c>
    </row>
    <row r="649" spans="1:16" x14ac:dyDescent="0.25">
      <c r="A649" s="59">
        <v>41128</v>
      </c>
      <c r="B649" s="2">
        <v>0.29366898148148152</v>
      </c>
      <c r="C649" s="33">
        <v>41128.293668981481</v>
      </c>
      <c r="D649" s="33">
        <v>41128.291666666664</v>
      </c>
      <c r="E649" s="37">
        <v>7</v>
      </c>
      <c r="F649" s="33">
        <v>41128.25</v>
      </c>
      <c r="G649" s="39" t="s">
        <v>16</v>
      </c>
      <c r="H649" s="66">
        <v>1</v>
      </c>
      <c r="I649" s="66">
        <v>2.08</v>
      </c>
      <c r="J649" s="66">
        <v>106.6</v>
      </c>
      <c r="K649" s="66">
        <v>1</v>
      </c>
      <c r="L649" s="66">
        <v>2</v>
      </c>
      <c r="M649" s="66">
        <v>9.59</v>
      </c>
      <c r="N649" s="66">
        <v>10.42</v>
      </c>
      <c r="O649" s="66">
        <v>2</v>
      </c>
      <c r="P649" s="66" t="s">
        <v>38</v>
      </c>
    </row>
    <row r="650" spans="1:16" x14ac:dyDescent="0.25">
      <c r="A650" s="59">
        <v>41128</v>
      </c>
      <c r="B650" s="2">
        <v>0.3009027777777778</v>
      </c>
      <c r="C650" s="33">
        <v>41128.300902777781</v>
      </c>
      <c r="D650" s="33">
        <v>41128.291666666664</v>
      </c>
      <c r="E650" s="37">
        <v>7</v>
      </c>
      <c r="F650" s="33">
        <v>41128.25</v>
      </c>
      <c r="G650" s="39" t="s">
        <v>16</v>
      </c>
      <c r="H650" s="66">
        <v>1</v>
      </c>
      <c r="I650" s="66">
        <v>1.71</v>
      </c>
      <c r="J650" s="66">
        <v>53.3</v>
      </c>
      <c r="K650" s="66">
        <v>1</v>
      </c>
      <c r="L650" s="66">
        <v>2</v>
      </c>
      <c r="M650" s="66">
        <v>9.59</v>
      </c>
      <c r="N650" s="66">
        <v>10.42</v>
      </c>
      <c r="O650" s="66">
        <v>2</v>
      </c>
      <c r="P650" s="66" t="s">
        <v>38</v>
      </c>
    </row>
    <row r="651" spans="1:16" x14ac:dyDescent="0.25">
      <c r="A651" s="59">
        <v>41128</v>
      </c>
      <c r="B651" s="2">
        <v>0.33622685185185186</v>
      </c>
      <c r="C651" s="33">
        <v>41128.336226851854</v>
      </c>
      <c r="D651" s="33">
        <v>41128.333333333336</v>
      </c>
      <c r="E651" s="37">
        <v>8</v>
      </c>
      <c r="F651" s="33">
        <v>41128.375</v>
      </c>
      <c r="G651" s="39" t="s">
        <v>16</v>
      </c>
      <c r="H651" s="66">
        <v>1</v>
      </c>
      <c r="I651" s="66">
        <v>2.14</v>
      </c>
      <c r="J651" s="66">
        <v>83.1</v>
      </c>
      <c r="K651" s="66">
        <v>1</v>
      </c>
      <c r="L651" s="66">
        <v>2</v>
      </c>
      <c r="M651" s="66">
        <v>9.59</v>
      </c>
      <c r="N651" s="66">
        <v>10.42</v>
      </c>
      <c r="O651" s="66">
        <v>2</v>
      </c>
      <c r="P651" s="66" t="s">
        <v>38</v>
      </c>
    </row>
    <row r="652" spans="1:16" x14ac:dyDescent="0.25">
      <c r="A652" s="59">
        <v>41128</v>
      </c>
      <c r="B652" s="2">
        <v>0.3435185185185185</v>
      </c>
      <c r="C652" s="33">
        <v>41128.343518518515</v>
      </c>
      <c r="D652" s="33">
        <v>41128.333333333336</v>
      </c>
      <c r="E652" s="37">
        <v>8</v>
      </c>
      <c r="F652" s="33">
        <v>41128.375</v>
      </c>
      <c r="G652" s="39" t="s">
        <v>16</v>
      </c>
      <c r="H652" s="66">
        <v>1</v>
      </c>
      <c r="I652" s="66">
        <v>2.25</v>
      </c>
      <c r="J652" s="66">
        <v>87.2</v>
      </c>
      <c r="K652" s="66">
        <v>1</v>
      </c>
      <c r="L652" s="66">
        <v>2</v>
      </c>
      <c r="M652" s="66">
        <v>9.59</v>
      </c>
      <c r="N652" s="66">
        <v>10.42</v>
      </c>
      <c r="O652" s="66">
        <v>2</v>
      </c>
      <c r="P652" s="66" t="s">
        <v>38</v>
      </c>
    </row>
    <row r="653" spans="1:16" x14ac:dyDescent="0.25">
      <c r="A653" s="59">
        <v>41128</v>
      </c>
      <c r="B653" s="2">
        <v>0.35996527777777776</v>
      </c>
      <c r="C653" s="33">
        <v>41128.359965277778</v>
      </c>
      <c r="D653" s="33">
        <v>41128.333333333336</v>
      </c>
      <c r="E653" s="37">
        <v>8</v>
      </c>
      <c r="F653" s="33">
        <v>41128.375</v>
      </c>
      <c r="G653" s="39" t="s">
        <v>16</v>
      </c>
      <c r="H653" s="66">
        <v>1</v>
      </c>
      <c r="I653" s="66">
        <v>1.81</v>
      </c>
      <c r="J653" s="66">
        <v>77.400000000000006</v>
      </c>
      <c r="K653" s="66">
        <v>1</v>
      </c>
      <c r="L653" s="66">
        <v>2</v>
      </c>
      <c r="M653" s="66">
        <v>9.59</v>
      </c>
      <c r="N653" s="66">
        <v>10.42</v>
      </c>
      <c r="O653" s="66">
        <v>2</v>
      </c>
      <c r="P653" s="66" t="s">
        <v>38</v>
      </c>
    </row>
    <row r="654" spans="1:16" x14ac:dyDescent="0.25">
      <c r="A654" s="59">
        <v>41128</v>
      </c>
      <c r="B654" s="2">
        <v>0.41761574074074076</v>
      </c>
      <c r="C654" s="33">
        <v>41128.417615740742</v>
      </c>
      <c r="D654" s="33">
        <v>41128.416666666664</v>
      </c>
      <c r="E654" s="37">
        <v>10</v>
      </c>
      <c r="F654" s="33">
        <v>41128.375</v>
      </c>
      <c r="G654" s="39" t="s">
        <v>16</v>
      </c>
      <c r="H654" s="66">
        <v>1</v>
      </c>
      <c r="I654" s="66">
        <v>2.21</v>
      </c>
      <c r="J654" s="66">
        <v>73.7</v>
      </c>
      <c r="K654" s="66">
        <v>1</v>
      </c>
      <c r="L654" s="66">
        <v>2</v>
      </c>
      <c r="M654" s="66">
        <v>9.59</v>
      </c>
      <c r="N654" s="66">
        <v>10.42</v>
      </c>
      <c r="O654" s="66">
        <v>2</v>
      </c>
      <c r="P654" s="66" t="s">
        <v>38</v>
      </c>
    </row>
    <row r="655" spans="1:16" x14ac:dyDescent="0.25">
      <c r="A655" s="59">
        <v>41128</v>
      </c>
      <c r="B655" s="2">
        <v>0.54256944444444444</v>
      </c>
      <c r="C655" s="33">
        <v>41128.542569444442</v>
      </c>
      <c r="D655" s="33">
        <v>41128.541666666664</v>
      </c>
      <c r="E655" s="37">
        <v>13</v>
      </c>
      <c r="F655" s="33">
        <v>41128.5</v>
      </c>
      <c r="G655" s="39" t="s">
        <v>16</v>
      </c>
      <c r="H655" s="66">
        <v>1</v>
      </c>
      <c r="I655" s="66">
        <v>2.0699999999999998</v>
      </c>
      <c r="J655" s="66">
        <v>86.3</v>
      </c>
      <c r="K655" s="66">
        <v>1</v>
      </c>
      <c r="L655" s="66">
        <v>2</v>
      </c>
      <c r="M655" s="66">
        <v>9.59</v>
      </c>
      <c r="N655" s="66">
        <v>10.42</v>
      </c>
      <c r="O655" s="66">
        <v>2</v>
      </c>
      <c r="P655" s="66" t="s">
        <v>38</v>
      </c>
    </row>
    <row r="656" spans="1:16" x14ac:dyDescent="0.25">
      <c r="A656" s="59">
        <v>41128</v>
      </c>
      <c r="B656" s="2">
        <v>0.56306712962962957</v>
      </c>
      <c r="C656" s="33">
        <v>41128.563067129631</v>
      </c>
      <c r="D656" s="33">
        <v>41128.541666666664</v>
      </c>
      <c r="E656" s="37">
        <v>13</v>
      </c>
      <c r="F656" s="33">
        <v>41128.625</v>
      </c>
      <c r="G656" s="39" t="s">
        <v>16</v>
      </c>
      <c r="H656" s="66">
        <v>1</v>
      </c>
      <c r="I656" s="66">
        <v>2.44</v>
      </c>
      <c r="J656" s="66">
        <v>80</v>
      </c>
      <c r="K656" s="66">
        <v>1</v>
      </c>
      <c r="L656" s="66">
        <v>2</v>
      </c>
      <c r="M656" s="66">
        <v>9.59</v>
      </c>
      <c r="N656" s="66">
        <v>10.42</v>
      </c>
      <c r="O656" s="66">
        <v>2</v>
      </c>
      <c r="P656" s="66" t="s">
        <v>38</v>
      </c>
    </row>
    <row r="657" spans="1:16" x14ac:dyDescent="0.25">
      <c r="A657" s="59">
        <v>41128</v>
      </c>
      <c r="B657" s="2">
        <v>0.59015046296296292</v>
      </c>
      <c r="C657" s="33">
        <v>41128.590150462966</v>
      </c>
      <c r="D657" s="33">
        <v>41128.583333333336</v>
      </c>
      <c r="E657" s="37">
        <v>14</v>
      </c>
      <c r="F657" s="33">
        <v>41128.625</v>
      </c>
      <c r="G657" s="39" t="s">
        <v>16</v>
      </c>
      <c r="H657" s="66">
        <v>1</v>
      </c>
      <c r="I657" s="66">
        <v>2.11</v>
      </c>
      <c r="J657" s="66">
        <v>80.7</v>
      </c>
      <c r="K657" s="66">
        <v>1</v>
      </c>
      <c r="L657" s="66">
        <v>2</v>
      </c>
      <c r="M657" s="66">
        <v>9.59</v>
      </c>
      <c r="N657" s="66">
        <v>10.42</v>
      </c>
      <c r="O657" s="66">
        <v>2</v>
      </c>
      <c r="P657" s="66" t="s">
        <v>38</v>
      </c>
    </row>
    <row r="658" spans="1:16" x14ac:dyDescent="0.25">
      <c r="A658" s="59">
        <v>41128</v>
      </c>
      <c r="B658" s="2">
        <v>0.59112268518518518</v>
      </c>
      <c r="C658" s="33">
        <v>41128.591122685182</v>
      </c>
      <c r="D658" s="33">
        <v>41128.583333333336</v>
      </c>
      <c r="E658" s="37">
        <v>14</v>
      </c>
      <c r="F658" s="33">
        <v>41128.625</v>
      </c>
      <c r="G658" s="39" t="s">
        <v>16</v>
      </c>
      <c r="H658" s="66">
        <v>1</v>
      </c>
      <c r="I658" s="66">
        <v>2.3199999999999998</v>
      </c>
      <c r="J658" s="66">
        <v>64.7</v>
      </c>
      <c r="K658" s="66">
        <v>1</v>
      </c>
      <c r="L658" s="66">
        <v>2</v>
      </c>
      <c r="M658" s="66">
        <v>9.59</v>
      </c>
      <c r="N658" s="66">
        <v>10.42</v>
      </c>
      <c r="O658" s="66">
        <v>2</v>
      </c>
      <c r="P658" s="66" t="s">
        <v>38</v>
      </c>
    </row>
    <row r="659" spans="1:16" x14ac:dyDescent="0.25">
      <c r="A659" s="59">
        <v>41128</v>
      </c>
      <c r="B659" s="2">
        <v>0.60428240740740746</v>
      </c>
      <c r="C659" s="33">
        <v>41128.60428240741</v>
      </c>
      <c r="D659" s="33">
        <v>41128.583333333336</v>
      </c>
      <c r="E659" s="37">
        <v>14</v>
      </c>
      <c r="F659" s="33">
        <v>41128.625</v>
      </c>
      <c r="G659" s="39" t="s">
        <v>16</v>
      </c>
      <c r="H659" s="66">
        <v>1</v>
      </c>
      <c r="I659" s="66">
        <v>9.33</v>
      </c>
      <c r="J659" s="66">
        <v>73.099999999999994</v>
      </c>
      <c r="K659" s="66">
        <v>1</v>
      </c>
      <c r="L659" s="66">
        <v>2</v>
      </c>
      <c r="M659" s="66">
        <v>9.59</v>
      </c>
      <c r="N659" s="66">
        <v>10.42</v>
      </c>
      <c r="O659" s="66">
        <v>2</v>
      </c>
      <c r="P659" s="66" t="s">
        <v>38</v>
      </c>
    </row>
    <row r="660" spans="1:16" x14ac:dyDescent="0.25">
      <c r="A660" s="59">
        <v>41128</v>
      </c>
      <c r="B660" s="2">
        <v>0.60707175925925927</v>
      </c>
      <c r="C660" s="33">
        <v>41128.607071759259</v>
      </c>
      <c r="D660" s="33">
        <v>41128.583333333336</v>
      </c>
      <c r="E660" s="37">
        <v>14</v>
      </c>
      <c r="F660" s="33">
        <v>41128.625</v>
      </c>
      <c r="G660" s="39" t="s">
        <v>16</v>
      </c>
      <c r="H660" s="66">
        <v>1</v>
      </c>
      <c r="I660" s="66">
        <v>2.2400000000000002</v>
      </c>
      <c r="J660" s="66">
        <v>105.3</v>
      </c>
      <c r="K660" s="66">
        <v>1</v>
      </c>
      <c r="L660" s="66">
        <v>2</v>
      </c>
      <c r="M660" s="66">
        <v>9.59</v>
      </c>
      <c r="N660" s="66">
        <v>10.42</v>
      </c>
      <c r="O660" s="66">
        <v>2</v>
      </c>
      <c r="P660" s="66" t="s">
        <v>38</v>
      </c>
    </row>
    <row r="661" spans="1:16" x14ac:dyDescent="0.25">
      <c r="A661" s="59">
        <v>41128</v>
      </c>
      <c r="B661" s="2">
        <v>0.61011574074074071</v>
      </c>
      <c r="C661" s="33">
        <v>41128.610115740739</v>
      </c>
      <c r="D661" s="33">
        <v>41128.583333333336</v>
      </c>
      <c r="E661" s="37">
        <v>14</v>
      </c>
      <c r="F661" s="33">
        <v>41128.625</v>
      </c>
      <c r="G661" s="39" t="s">
        <v>16</v>
      </c>
      <c r="H661" s="66">
        <v>1</v>
      </c>
      <c r="I661" s="66">
        <v>1.79</v>
      </c>
      <c r="J661" s="66">
        <v>69.5</v>
      </c>
      <c r="K661" s="66">
        <v>1</v>
      </c>
      <c r="L661" s="66">
        <v>2</v>
      </c>
      <c r="M661" s="66">
        <v>9.59</v>
      </c>
      <c r="N661" s="66">
        <v>10.42</v>
      </c>
      <c r="O661" s="66">
        <v>2</v>
      </c>
      <c r="P661" s="66" t="s">
        <v>38</v>
      </c>
    </row>
    <row r="662" spans="1:16" x14ac:dyDescent="0.25">
      <c r="A662" s="59">
        <v>41128</v>
      </c>
      <c r="B662" s="2">
        <v>0.6269675925925926</v>
      </c>
      <c r="C662" s="33">
        <v>41128.626967592594</v>
      </c>
      <c r="D662" s="33">
        <v>41128.625</v>
      </c>
      <c r="E662" s="37">
        <v>15</v>
      </c>
      <c r="F662" s="33">
        <v>41128.625</v>
      </c>
      <c r="G662" s="39" t="s">
        <v>16</v>
      </c>
      <c r="H662" s="66">
        <v>1</v>
      </c>
      <c r="I662" s="66">
        <v>1.97</v>
      </c>
      <c r="J662" s="66">
        <v>93.2</v>
      </c>
      <c r="K662" s="66">
        <v>1</v>
      </c>
      <c r="L662" s="66">
        <v>2</v>
      </c>
      <c r="M662" s="66">
        <v>9.59</v>
      </c>
      <c r="N662" s="66">
        <v>10.42</v>
      </c>
      <c r="O662" s="66">
        <v>2</v>
      </c>
      <c r="P662" s="66" t="s">
        <v>38</v>
      </c>
    </row>
    <row r="663" spans="1:16" x14ac:dyDescent="0.25">
      <c r="A663" s="59">
        <v>41128</v>
      </c>
      <c r="B663" s="2">
        <v>0.64864583333333337</v>
      </c>
      <c r="C663" s="33">
        <v>41128.648645833331</v>
      </c>
      <c r="D663" s="33">
        <v>41128.625</v>
      </c>
      <c r="E663" s="37">
        <v>15</v>
      </c>
      <c r="F663" s="33">
        <v>41128.625</v>
      </c>
      <c r="G663" s="39" t="s">
        <v>16</v>
      </c>
      <c r="H663" s="66">
        <v>1</v>
      </c>
      <c r="I663" s="66">
        <v>2.37</v>
      </c>
      <c r="J663" s="66">
        <v>82.4</v>
      </c>
      <c r="K663" s="66">
        <v>1</v>
      </c>
      <c r="L663" s="66">
        <v>2</v>
      </c>
      <c r="M663" s="66">
        <v>9.59</v>
      </c>
      <c r="N663" s="66">
        <v>10.42</v>
      </c>
      <c r="O663" s="66">
        <v>2</v>
      </c>
      <c r="P663" s="66" t="s">
        <v>38</v>
      </c>
    </row>
    <row r="664" spans="1:16" x14ac:dyDescent="0.25">
      <c r="A664" s="59">
        <v>41128</v>
      </c>
      <c r="B664" s="2">
        <v>0.67038194444444443</v>
      </c>
      <c r="C664" s="33">
        <v>41128.670381944445</v>
      </c>
      <c r="D664" s="33">
        <v>41128.666666666664</v>
      </c>
      <c r="E664" s="37">
        <v>16</v>
      </c>
      <c r="F664" s="33">
        <v>41128.625</v>
      </c>
      <c r="G664" s="39" t="s">
        <v>16</v>
      </c>
      <c r="H664" s="66">
        <v>1</v>
      </c>
      <c r="I664" s="66">
        <v>2.95</v>
      </c>
      <c r="J664" s="66">
        <v>59.7</v>
      </c>
      <c r="K664" s="66">
        <v>1</v>
      </c>
      <c r="L664" s="66">
        <v>2</v>
      </c>
      <c r="M664" s="66">
        <v>9.59</v>
      </c>
      <c r="N664" s="66">
        <v>10.42</v>
      </c>
      <c r="O664" s="66">
        <v>2</v>
      </c>
      <c r="P664" s="66" t="s">
        <v>38</v>
      </c>
    </row>
    <row r="665" spans="1:16" x14ac:dyDescent="0.25">
      <c r="A665" s="59">
        <v>41128</v>
      </c>
      <c r="B665" s="2">
        <v>0.67041666666666666</v>
      </c>
      <c r="C665" s="33">
        <v>41128.670416666668</v>
      </c>
      <c r="D665" s="33">
        <v>41128.666666666664</v>
      </c>
      <c r="E665" s="37">
        <v>16</v>
      </c>
      <c r="F665" s="33">
        <v>41128.625</v>
      </c>
      <c r="G665" s="39" t="s">
        <v>16</v>
      </c>
      <c r="H665" s="66">
        <v>1</v>
      </c>
      <c r="I665" s="66">
        <v>1.85</v>
      </c>
      <c r="J665" s="66">
        <v>73.599999999999994</v>
      </c>
      <c r="K665" s="66">
        <v>1</v>
      </c>
      <c r="L665" s="66">
        <v>2</v>
      </c>
      <c r="M665" s="66">
        <v>9.59</v>
      </c>
      <c r="N665" s="66">
        <v>10.42</v>
      </c>
      <c r="O665" s="66">
        <v>2</v>
      </c>
      <c r="P665" s="66" t="s">
        <v>38</v>
      </c>
    </row>
    <row r="666" spans="1:16" x14ac:dyDescent="0.25">
      <c r="A666" s="59">
        <v>41128</v>
      </c>
      <c r="B666" s="2">
        <v>0.69008101851851855</v>
      </c>
      <c r="C666" s="33">
        <v>41128.690081018518</v>
      </c>
      <c r="D666" s="33">
        <v>41128.666666666664</v>
      </c>
      <c r="E666" s="37">
        <v>16</v>
      </c>
      <c r="F666" s="33">
        <v>41128.75</v>
      </c>
      <c r="G666" s="39" t="s">
        <v>16</v>
      </c>
      <c r="H666" s="66">
        <v>1</v>
      </c>
      <c r="I666" s="66">
        <v>2.06</v>
      </c>
      <c r="J666" s="66">
        <v>87.8</v>
      </c>
      <c r="K666" s="66">
        <v>1</v>
      </c>
      <c r="L666" s="66">
        <v>2</v>
      </c>
      <c r="M666" s="66">
        <v>9.59</v>
      </c>
      <c r="N666" s="66">
        <v>10.42</v>
      </c>
      <c r="O666" s="66">
        <v>2</v>
      </c>
      <c r="P666" s="66" t="s">
        <v>38</v>
      </c>
    </row>
    <row r="667" spans="1:16" x14ac:dyDescent="0.25">
      <c r="A667" s="59">
        <v>41128</v>
      </c>
      <c r="B667" s="2">
        <v>0.69278935185185186</v>
      </c>
      <c r="C667" s="33">
        <v>41128.692789351851</v>
      </c>
      <c r="D667" s="33">
        <v>41128.666666666664</v>
      </c>
      <c r="E667" s="37">
        <v>16</v>
      </c>
      <c r="F667" s="33">
        <v>41128.75</v>
      </c>
      <c r="G667" s="39" t="s">
        <v>16</v>
      </c>
      <c r="H667" s="66">
        <v>1</v>
      </c>
      <c r="I667" s="66">
        <v>1.63</v>
      </c>
      <c r="J667" s="66">
        <v>76.2</v>
      </c>
      <c r="K667" s="66">
        <v>1</v>
      </c>
      <c r="L667" s="66">
        <v>2</v>
      </c>
      <c r="M667" s="66">
        <v>9.59</v>
      </c>
      <c r="N667" s="66">
        <v>10.42</v>
      </c>
      <c r="O667" s="66">
        <v>2</v>
      </c>
      <c r="P667" s="66" t="s">
        <v>38</v>
      </c>
    </row>
    <row r="668" spans="1:16" x14ac:dyDescent="0.25">
      <c r="A668" s="59">
        <v>41128</v>
      </c>
      <c r="B668" s="2">
        <v>0.69299768518518512</v>
      </c>
      <c r="C668" s="33">
        <v>41128.692997685182</v>
      </c>
      <c r="D668" s="33">
        <v>41128.666666666664</v>
      </c>
      <c r="E668" s="37">
        <v>16</v>
      </c>
      <c r="F668" s="33">
        <v>41128.75</v>
      </c>
      <c r="G668" s="39" t="s">
        <v>16</v>
      </c>
      <c r="H668" s="66">
        <v>1</v>
      </c>
      <c r="I668" s="66">
        <v>2.72</v>
      </c>
      <c r="J668" s="66">
        <v>84.8</v>
      </c>
      <c r="K668" s="66">
        <v>1</v>
      </c>
      <c r="L668" s="66">
        <v>2</v>
      </c>
      <c r="M668" s="66">
        <v>9.59</v>
      </c>
      <c r="N668" s="66">
        <v>10.42</v>
      </c>
      <c r="O668" s="66">
        <v>2</v>
      </c>
      <c r="P668" s="66" t="s">
        <v>38</v>
      </c>
    </row>
    <row r="669" spans="1:16" x14ac:dyDescent="0.25">
      <c r="A669" s="59">
        <v>41128</v>
      </c>
      <c r="B669" s="2">
        <v>0.71724537037037039</v>
      </c>
      <c r="C669" s="33">
        <v>41128.717245370368</v>
      </c>
      <c r="D669" s="33">
        <v>41128.708333333336</v>
      </c>
      <c r="E669" s="37">
        <v>17</v>
      </c>
      <c r="F669" s="33">
        <v>41128.75</v>
      </c>
      <c r="G669" s="39" t="s">
        <v>16</v>
      </c>
      <c r="H669" s="66">
        <v>1</v>
      </c>
      <c r="I669" s="66">
        <v>1.86</v>
      </c>
      <c r="J669" s="66">
        <v>81.400000000000006</v>
      </c>
      <c r="K669" s="66">
        <v>1</v>
      </c>
      <c r="L669" s="66">
        <v>2</v>
      </c>
      <c r="M669" s="66">
        <v>9.59</v>
      </c>
      <c r="N669" s="66">
        <v>10.42</v>
      </c>
      <c r="O669" s="66">
        <v>2</v>
      </c>
      <c r="P669" s="66" t="s">
        <v>38</v>
      </c>
    </row>
    <row r="670" spans="1:16" x14ac:dyDescent="0.25">
      <c r="A670" s="59">
        <v>41128</v>
      </c>
      <c r="B670" s="2">
        <v>0.7249537037037036</v>
      </c>
      <c r="C670" s="33">
        <v>41128.724953703706</v>
      </c>
      <c r="D670" s="33">
        <v>41128.708333333336</v>
      </c>
      <c r="E670" s="37">
        <v>17</v>
      </c>
      <c r="F670" s="33">
        <v>41128.75</v>
      </c>
      <c r="G670" s="39" t="s">
        <v>16</v>
      </c>
      <c r="H670" s="66">
        <v>1</v>
      </c>
      <c r="I670" s="66">
        <v>9.82</v>
      </c>
      <c r="J670" s="66">
        <v>75.900000000000006</v>
      </c>
      <c r="K670" s="66">
        <v>1</v>
      </c>
      <c r="L670" s="66">
        <v>2</v>
      </c>
      <c r="M670" s="66">
        <v>9.59</v>
      </c>
      <c r="N670" s="66">
        <v>10.42</v>
      </c>
      <c r="O670" s="66">
        <v>1</v>
      </c>
      <c r="P670" s="66" t="s">
        <v>38</v>
      </c>
    </row>
    <row r="671" spans="1:16" x14ac:dyDescent="0.25">
      <c r="A671" s="59">
        <v>41128</v>
      </c>
      <c r="B671" s="2">
        <v>0.73572916666666666</v>
      </c>
      <c r="C671" s="33">
        <v>41128.735729166663</v>
      </c>
      <c r="D671" s="33">
        <v>41128.708333333336</v>
      </c>
      <c r="E671" s="37">
        <v>17</v>
      </c>
      <c r="F671" s="33">
        <v>41128.75</v>
      </c>
      <c r="G671" s="39" t="s">
        <v>16</v>
      </c>
      <c r="H671" s="66">
        <v>1</v>
      </c>
      <c r="I671" s="66">
        <v>1.94</v>
      </c>
      <c r="J671" s="66">
        <v>80.099999999999994</v>
      </c>
      <c r="K671" s="66">
        <v>1</v>
      </c>
      <c r="L671" s="66">
        <v>2</v>
      </c>
      <c r="M671" s="66">
        <v>9.59</v>
      </c>
      <c r="N671" s="66">
        <v>10.42</v>
      </c>
      <c r="O671" s="66">
        <v>2</v>
      </c>
      <c r="P671" s="66" t="s">
        <v>38</v>
      </c>
    </row>
    <row r="672" spans="1:16" x14ac:dyDescent="0.25">
      <c r="A672" s="59">
        <v>41128</v>
      </c>
      <c r="B672" s="2">
        <v>0.75043981481481481</v>
      </c>
      <c r="C672" s="33">
        <v>41128.750439814816</v>
      </c>
      <c r="D672" s="33">
        <v>41128.75</v>
      </c>
      <c r="E672" s="37">
        <v>18</v>
      </c>
      <c r="F672" s="33">
        <v>41128.75</v>
      </c>
      <c r="G672" s="39" t="s">
        <v>16</v>
      </c>
      <c r="H672" s="66">
        <v>1</v>
      </c>
      <c r="I672" s="66">
        <v>2.13</v>
      </c>
      <c r="J672" s="66">
        <v>85.3</v>
      </c>
      <c r="K672" s="66">
        <v>1</v>
      </c>
      <c r="L672" s="66">
        <v>2</v>
      </c>
      <c r="M672" s="66">
        <v>9.59</v>
      </c>
      <c r="N672" s="66">
        <v>10.42</v>
      </c>
      <c r="O672" s="66">
        <v>2</v>
      </c>
      <c r="P672" s="66" t="s">
        <v>38</v>
      </c>
    </row>
    <row r="673" spans="1:16" x14ac:dyDescent="0.25">
      <c r="A673" s="59">
        <v>41128</v>
      </c>
      <c r="B673" s="2">
        <v>0.75596064814814812</v>
      </c>
      <c r="C673" s="33">
        <v>41128.755960648145</v>
      </c>
      <c r="D673" s="33">
        <v>41128.75</v>
      </c>
      <c r="E673" s="37">
        <v>18</v>
      </c>
      <c r="F673" s="33">
        <v>41128.75</v>
      </c>
      <c r="G673" s="39" t="s">
        <v>16</v>
      </c>
      <c r="H673" s="66">
        <v>1</v>
      </c>
      <c r="I673" s="66">
        <v>4.0199999999999996</v>
      </c>
      <c r="J673" s="66">
        <v>92.2</v>
      </c>
      <c r="K673" s="66">
        <v>1</v>
      </c>
      <c r="L673" s="66">
        <v>2</v>
      </c>
      <c r="M673" s="66">
        <v>9.59</v>
      </c>
      <c r="N673" s="66">
        <v>10.42</v>
      </c>
      <c r="O673" s="66">
        <v>2</v>
      </c>
      <c r="P673" s="66" t="s">
        <v>38</v>
      </c>
    </row>
    <row r="674" spans="1:16" x14ac:dyDescent="0.25">
      <c r="A674" s="59">
        <v>41128</v>
      </c>
      <c r="B674" s="2">
        <v>0.77539351851851857</v>
      </c>
      <c r="C674" s="33">
        <v>41128.775393518517</v>
      </c>
      <c r="D674" s="33">
        <v>41128.75</v>
      </c>
      <c r="E674" s="37">
        <v>18</v>
      </c>
      <c r="F674" s="33">
        <v>41128.75</v>
      </c>
      <c r="G674" s="39" t="s">
        <v>16</v>
      </c>
      <c r="H674" s="66">
        <v>1</v>
      </c>
      <c r="I674" s="66">
        <v>1.85</v>
      </c>
      <c r="J674" s="66">
        <v>66.400000000000006</v>
      </c>
      <c r="K674" s="66">
        <v>1</v>
      </c>
      <c r="L674" s="66">
        <v>2</v>
      </c>
      <c r="M674" s="66">
        <v>9.59</v>
      </c>
      <c r="N674" s="66">
        <v>10.42</v>
      </c>
      <c r="O674" s="66">
        <v>2</v>
      </c>
      <c r="P674" s="66" t="s">
        <v>38</v>
      </c>
    </row>
    <row r="675" spans="1:16" x14ac:dyDescent="0.25">
      <c r="A675" s="59">
        <v>41128</v>
      </c>
      <c r="B675" s="2">
        <v>0.77613425925925927</v>
      </c>
      <c r="C675" s="33">
        <v>41128.776134259257</v>
      </c>
      <c r="D675" s="33">
        <v>41128.75</v>
      </c>
      <c r="E675" s="37">
        <v>18</v>
      </c>
      <c r="F675" s="33">
        <v>41128.75</v>
      </c>
      <c r="G675" s="39" t="s">
        <v>16</v>
      </c>
      <c r="H675" s="66">
        <v>1</v>
      </c>
      <c r="I675" s="66">
        <v>2</v>
      </c>
      <c r="J675" s="66">
        <v>68.7</v>
      </c>
      <c r="K675" s="66">
        <v>1</v>
      </c>
      <c r="L675" s="66">
        <v>2</v>
      </c>
      <c r="M675" s="66">
        <v>9.59</v>
      </c>
      <c r="N675" s="66">
        <v>10.42</v>
      </c>
      <c r="O675" s="66">
        <v>2</v>
      </c>
      <c r="P675" s="66" t="s">
        <v>38</v>
      </c>
    </row>
    <row r="676" spans="1:16" x14ac:dyDescent="0.25">
      <c r="A676" s="59">
        <v>41128</v>
      </c>
      <c r="B676" s="2">
        <v>0.79891203703703706</v>
      </c>
      <c r="C676" s="33">
        <v>41128.79891203704</v>
      </c>
      <c r="D676" s="33">
        <v>41128.791666666664</v>
      </c>
      <c r="E676" s="37">
        <v>19</v>
      </c>
      <c r="F676" s="33">
        <v>41128.75</v>
      </c>
      <c r="G676" s="39" t="s">
        <v>16</v>
      </c>
      <c r="H676" s="66">
        <v>1</v>
      </c>
      <c r="I676" s="66">
        <v>2.02</v>
      </c>
      <c r="J676" s="66">
        <v>106.7</v>
      </c>
      <c r="K676" s="66">
        <v>1</v>
      </c>
      <c r="L676" s="66">
        <v>2</v>
      </c>
      <c r="M676" s="66">
        <v>9.59</v>
      </c>
      <c r="N676" s="66">
        <v>10.42</v>
      </c>
      <c r="O676" s="66">
        <v>2</v>
      </c>
      <c r="P676" s="66" t="s">
        <v>38</v>
      </c>
    </row>
    <row r="677" spans="1:16" x14ac:dyDescent="0.25">
      <c r="A677" s="59">
        <v>41128</v>
      </c>
      <c r="B677" s="2">
        <v>0.80157407407407411</v>
      </c>
      <c r="C677" s="33">
        <v>41128.801574074074</v>
      </c>
      <c r="D677" s="33">
        <v>41128.791666666664</v>
      </c>
      <c r="E677" s="37">
        <v>19</v>
      </c>
      <c r="F677" s="33">
        <v>41128.75</v>
      </c>
      <c r="G677" s="39" t="s">
        <v>16</v>
      </c>
      <c r="H677" s="66">
        <v>1</v>
      </c>
      <c r="I677" s="66">
        <v>2.08</v>
      </c>
      <c r="J677" s="66">
        <v>87.4</v>
      </c>
      <c r="K677" s="66">
        <v>1</v>
      </c>
      <c r="L677" s="66">
        <v>2</v>
      </c>
      <c r="M677" s="66">
        <v>9.59</v>
      </c>
      <c r="N677" s="66">
        <v>10.42</v>
      </c>
      <c r="O677" s="66">
        <v>2</v>
      </c>
      <c r="P677" s="66" t="s">
        <v>38</v>
      </c>
    </row>
    <row r="678" spans="1:16" x14ac:dyDescent="0.25">
      <c r="A678" s="59">
        <v>41128</v>
      </c>
      <c r="B678" s="2">
        <v>0.8200115740740741</v>
      </c>
      <c r="C678" s="33">
        <v>41128.820011574076</v>
      </c>
      <c r="D678" s="33">
        <v>41128.791666666664</v>
      </c>
      <c r="E678" s="37">
        <v>19</v>
      </c>
      <c r="F678" s="33">
        <v>41128.875</v>
      </c>
      <c r="G678" s="39" t="s">
        <v>16</v>
      </c>
      <c r="H678" s="66">
        <v>1</v>
      </c>
      <c r="I678" s="66">
        <v>2.54</v>
      </c>
      <c r="J678" s="66">
        <v>94.7</v>
      </c>
      <c r="K678" s="66">
        <v>1</v>
      </c>
      <c r="L678" s="66">
        <v>2</v>
      </c>
      <c r="M678" s="66">
        <v>9.59</v>
      </c>
      <c r="N678" s="66">
        <v>10.42</v>
      </c>
      <c r="O678" s="66">
        <v>2</v>
      </c>
      <c r="P678" s="66" t="s">
        <v>38</v>
      </c>
    </row>
    <row r="679" spans="1:16" x14ac:dyDescent="0.25">
      <c r="A679" s="59">
        <v>41128</v>
      </c>
      <c r="B679" s="2">
        <v>0.83626157407407409</v>
      </c>
      <c r="C679" s="33">
        <v>41128.836261574077</v>
      </c>
      <c r="D679" s="33">
        <v>41128.833333333336</v>
      </c>
      <c r="E679" s="37">
        <v>20</v>
      </c>
      <c r="F679" s="33">
        <v>41128.875</v>
      </c>
      <c r="G679" s="39" t="s">
        <v>16</v>
      </c>
      <c r="H679" s="66">
        <v>1</v>
      </c>
      <c r="I679" s="66">
        <v>2.08</v>
      </c>
      <c r="J679" s="66">
        <v>97.1</v>
      </c>
      <c r="K679" s="66">
        <v>1</v>
      </c>
      <c r="L679" s="66">
        <v>2</v>
      </c>
      <c r="M679" s="66">
        <v>9.59</v>
      </c>
      <c r="N679" s="66">
        <v>10.42</v>
      </c>
      <c r="O679" s="66">
        <v>2</v>
      </c>
      <c r="P679" s="66" t="s">
        <v>38</v>
      </c>
    </row>
    <row r="680" spans="1:16" x14ac:dyDescent="0.25">
      <c r="A680" s="59">
        <v>41128</v>
      </c>
      <c r="B680" s="2">
        <v>0.84364583333333332</v>
      </c>
      <c r="C680" s="33">
        <v>41128.843645833331</v>
      </c>
      <c r="D680" s="33">
        <v>41128.833333333336</v>
      </c>
      <c r="E680" s="37">
        <v>20</v>
      </c>
      <c r="F680" s="33">
        <v>41128.875</v>
      </c>
      <c r="G680" s="39" t="s">
        <v>16</v>
      </c>
      <c r="H680" s="66">
        <v>1</v>
      </c>
      <c r="I680" s="66">
        <v>2.91</v>
      </c>
      <c r="J680" s="66">
        <v>91</v>
      </c>
      <c r="K680" s="66">
        <v>1</v>
      </c>
      <c r="L680" s="66">
        <v>2</v>
      </c>
      <c r="M680" s="66">
        <v>9.59</v>
      </c>
      <c r="N680" s="66">
        <v>10.42</v>
      </c>
      <c r="O680" s="66">
        <v>2</v>
      </c>
      <c r="P680" s="66" t="s">
        <v>38</v>
      </c>
    </row>
    <row r="681" spans="1:16" x14ac:dyDescent="0.25">
      <c r="A681" s="59">
        <v>41128</v>
      </c>
      <c r="B681" s="2">
        <v>0.87586805555555547</v>
      </c>
      <c r="C681" s="33">
        <v>41128.875868055555</v>
      </c>
      <c r="D681" s="33">
        <v>41128.875</v>
      </c>
      <c r="E681" s="37">
        <v>21</v>
      </c>
      <c r="F681" s="33">
        <v>41128.875</v>
      </c>
      <c r="G681" s="39" t="s">
        <v>16</v>
      </c>
      <c r="H681" s="66">
        <v>1</v>
      </c>
      <c r="I681" s="66">
        <v>5.29</v>
      </c>
      <c r="J681" s="66">
        <v>67.5</v>
      </c>
      <c r="K681" s="66">
        <v>1</v>
      </c>
      <c r="L681" s="66">
        <v>2</v>
      </c>
      <c r="M681" s="66">
        <v>9.59</v>
      </c>
      <c r="N681" s="66">
        <v>10.42</v>
      </c>
      <c r="O681" s="66">
        <v>2</v>
      </c>
      <c r="P681" s="66" t="s">
        <v>38</v>
      </c>
    </row>
    <row r="682" spans="1:16" x14ac:dyDescent="0.25">
      <c r="A682" s="59">
        <v>41128</v>
      </c>
      <c r="B682" s="2">
        <v>0.88106481481481491</v>
      </c>
      <c r="C682" s="33">
        <v>41128.881064814814</v>
      </c>
      <c r="D682" s="33">
        <v>41128.875</v>
      </c>
      <c r="E682" s="37">
        <v>21</v>
      </c>
      <c r="F682" s="33">
        <v>41128.875</v>
      </c>
      <c r="G682" s="39" t="s">
        <v>16</v>
      </c>
      <c r="H682" s="66">
        <v>1</v>
      </c>
      <c r="I682" s="66">
        <v>2.04</v>
      </c>
      <c r="J682" s="66">
        <v>94.7</v>
      </c>
      <c r="K682" s="66">
        <v>1</v>
      </c>
      <c r="L682" s="66">
        <v>2</v>
      </c>
      <c r="M682" s="66">
        <v>9.59</v>
      </c>
      <c r="N682" s="66">
        <v>10.42</v>
      </c>
      <c r="O682" s="66">
        <v>2</v>
      </c>
      <c r="P682" s="66" t="s">
        <v>38</v>
      </c>
    </row>
    <row r="683" spans="1:16" x14ac:dyDescent="0.25">
      <c r="A683" s="59">
        <v>41128</v>
      </c>
      <c r="B683" s="2">
        <v>0.90297453703703701</v>
      </c>
      <c r="C683" s="33">
        <v>41128.902974537035</v>
      </c>
      <c r="D683" s="33">
        <v>41128.875</v>
      </c>
      <c r="E683" s="37">
        <v>21</v>
      </c>
      <c r="F683" s="33">
        <v>41128.875</v>
      </c>
      <c r="G683" s="39" t="s">
        <v>16</v>
      </c>
      <c r="H683" s="66">
        <v>1</v>
      </c>
      <c r="I683" s="66">
        <v>2.11</v>
      </c>
      <c r="J683" s="66">
        <v>92.8</v>
      </c>
      <c r="K683" s="66">
        <v>1</v>
      </c>
      <c r="L683" s="66">
        <v>2</v>
      </c>
      <c r="M683" s="66">
        <v>9.59</v>
      </c>
      <c r="N683" s="66">
        <v>10.42</v>
      </c>
      <c r="O683" s="66">
        <v>2</v>
      </c>
      <c r="P683" s="66" t="s">
        <v>38</v>
      </c>
    </row>
    <row r="684" spans="1:16" x14ac:dyDescent="0.25">
      <c r="A684" s="59">
        <v>41128</v>
      </c>
      <c r="B684" s="2">
        <v>0.92355324074074074</v>
      </c>
      <c r="C684" s="33">
        <v>41128.92355324074</v>
      </c>
      <c r="D684" s="33">
        <v>41128.916666666664</v>
      </c>
      <c r="E684" s="37">
        <v>22</v>
      </c>
      <c r="F684" s="33">
        <v>41128.875</v>
      </c>
      <c r="G684" s="39" t="s">
        <v>16</v>
      </c>
      <c r="H684" s="66">
        <v>1</v>
      </c>
      <c r="I684" s="66">
        <v>4.43</v>
      </c>
      <c r="J684" s="66">
        <v>66.7</v>
      </c>
      <c r="K684" s="66">
        <v>1</v>
      </c>
      <c r="L684" s="66">
        <v>2</v>
      </c>
      <c r="M684" s="66">
        <v>9.59</v>
      </c>
      <c r="N684" s="66">
        <v>10.42</v>
      </c>
      <c r="O684" s="66">
        <v>2</v>
      </c>
      <c r="P684" s="66" t="s">
        <v>38</v>
      </c>
    </row>
    <row r="685" spans="1:16" x14ac:dyDescent="0.25">
      <c r="A685" s="59">
        <v>41128</v>
      </c>
      <c r="B685" s="2">
        <v>0.94003472222222229</v>
      </c>
      <c r="C685" s="33">
        <v>41128.940034722225</v>
      </c>
      <c r="D685" s="33">
        <v>41128.916666666664</v>
      </c>
      <c r="E685" s="37">
        <v>22</v>
      </c>
      <c r="F685" s="33">
        <v>41129</v>
      </c>
      <c r="G685" s="39" t="s">
        <v>16</v>
      </c>
      <c r="H685" s="66">
        <v>1</v>
      </c>
      <c r="I685" s="66">
        <v>2.16</v>
      </c>
      <c r="J685" s="66">
        <v>61</v>
      </c>
      <c r="K685" s="66">
        <v>1</v>
      </c>
      <c r="L685" s="66">
        <v>2</v>
      </c>
      <c r="M685" s="66">
        <v>9.59</v>
      </c>
      <c r="N685" s="66">
        <v>10.42</v>
      </c>
      <c r="O685" s="66">
        <v>2</v>
      </c>
      <c r="P685" s="66" t="s">
        <v>38</v>
      </c>
    </row>
    <row r="686" spans="1:16" x14ac:dyDescent="0.25">
      <c r="A686" s="59">
        <v>41128</v>
      </c>
      <c r="B686" s="2">
        <v>0.94158564814814805</v>
      </c>
      <c r="C686" s="33">
        <v>41128.94158564815</v>
      </c>
      <c r="D686" s="33">
        <v>41128.916666666664</v>
      </c>
      <c r="E686" s="37">
        <v>22</v>
      </c>
      <c r="F686" s="33">
        <v>41129</v>
      </c>
      <c r="G686" s="39" t="s">
        <v>16</v>
      </c>
      <c r="H686" s="66">
        <v>1</v>
      </c>
      <c r="I686" s="66">
        <v>2.0699999999999998</v>
      </c>
      <c r="J686" s="66">
        <v>92.4</v>
      </c>
      <c r="K686" s="66">
        <v>1</v>
      </c>
      <c r="L686" s="66">
        <v>2</v>
      </c>
      <c r="M686" s="66">
        <v>9.59</v>
      </c>
      <c r="N686" s="66">
        <v>10.42</v>
      </c>
      <c r="O686" s="66">
        <v>2</v>
      </c>
      <c r="P686" s="66" t="s">
        <v>38</v>
      </c>
    </row>
    <row r="687" spans="1:16" x14ac:dyDescent="0.25">
      <c r="A687" s="59">
        <v>41128</v>
      </c>
      <c r="B687" s="2">
        <v>0.94307870370370372</v>
      </c>
      <c r="C687" s="33">
        <v>41128.943078703705</v>
      </c>
      <c r="D687" s="33">
        <v>41128.916666666664</v>
      </c>
      <c r="E687" s="37">
        <v>22</v>
      </c>
      <c r="F687" s="33">
        <v>41129</v>
      </c>
      <c r="G687" s="39" t="s">
        <v>16</v>
      </c>
      <c r="H687" s="66">
        <v>1</v>
      </c>
      <c r="I687" s="66">
        <v>2.12</v>
      </c>
      <c r="J687" s="66">
        <v>82.2</v>
      </c>
      <c r="K687" s="66">
        <v>1</v>
      </c>
      <c r="L687" s="66">
        <v>2</v>
      </c>
      <c r="M687" s="66">
        <v>9.59</v>
      </c>
      <c r="N687" s="66">
        <v>10.42</v>
      </c>
      <c r="O687" s="66">
        <v>2</v>
      </c>
      <c r="P687" s="66" t="s">
        <v>38</v>
      </c>
    </row>
    <row r="688" spans="1:16" x14ac:dyDescent="0.25">
      <c r="A688" s="59">
        <v>41128</v>
      </c>
      <c r="B688" s="2">
        <v>0.94332175925925921</v>
      </c>
      <c r="C688" s="33">
        <v>41128.94332175926</v>
      </c>
      <c r="D688" s="33">
        <v>41128.916666666664</v>
      </c>
      <c r="E688" s="37">
        <v>22</v>
      </c>
      <c r="F688" s="33">
        <v>41129</v>
      </c>
      <c r="G688" s="39" t="s">
        <v>16</v>
      </c>
      <c r="H688" s="66">
        <v>1</v>
      </c>
      <c r="I688" s="66">
        <v>2.21</v>
      </c>
      <c r="J688" s="66">
        <v>89.7</v>
      </c>
      <c r="K688" s="66">
        <v>1</v>
      </c>
      <c r="L688" s="66">
        <v>2</v>
      </c>
      <c r="M688" s="66">
        <v>9.59</v>
      </c>
      <c r="N688" s="66">
        <v>10.42</v>
      </c>
      <c r="O688" s="66">
        <v>2</v>
      </c>
      <c r="P688" s="66" t="s">
        <v>38</v>
      </c>
    </row>
    <row r="689" spans="1:16" x14ac:dyDescent="0.25">
      <c r="A689" s="59">
        <v>41128</v>
      </c>
      <c r="B689" s="2">
        <v>0.94354166666666661</v>
      </c>
      <c r="C689" s="33">
        <v>41128.943541666667</v>
      </c>
      <c r="D689" s="33">
        <v>41128.916666666664</v>
      </c>
      <c r="E689" s="37">
        <v>22</v>
      </c>
      <c r="F689" s="33">
        <v>41129</v>
      </c>
      <c r="G689" s="39" t="s">
        <v>16</v>
      </c>
      <c r="H689" s="66">
        <v>1</v>
      </c>
      <c r="I689" s="66">
        <v>2.86</v>
      </c>
      <c r="J689" s="66">
        <v>60.2</v>
      </c>
      <c r="K689" s="66">
        <v>1</v>
      </c>
      <c r="L689" s="66">
        <v>2</v>
      </c>
      <c r="M689" s="66">
        <v>9.59</v>
      </c>
      <c r="N689" s="66">
        <v>10.42</v>
      </c>
      <c r="O689" s="66">
        <v>2</v>
      </c>
      <c r="P689" s="66" t="s">
        <v>38</v>
      </c>
    </row>
    <row r="690" spans="1:16" x14ac:dyDescent="0.25">
      <c r="A690" s="59">
        <v>41128</v>
      </c>
      <c r="B690" s="2">
        <v>0.94371527777777775</v>
      </c>
      <c r="C690" s="33">
        <v>41128.943715277775</v>
      </c>
      <c r="D690" s="33">
        <v>41128.916666666664</v>
      </c>
      <c r="E690" s="37">
        <v>22</v>
      </c>
      <c r="F690" s="33">
        <v>41129</v>
      </c>
      <c r="G690" s="39" t="s">
        <v>16</v>
      </c>
      <c r="H690" s="66">
        <v>1</v>
      </c>
      <c r="I690" s="66">
        <v>1.85</v>
      </c>
      <c r="J690" s="66">
        <v>85.2</v>
      </c>
      <c r="K690" s="66">
        <v>1</v>
      </c>
      <c r="L690" s="66">
        <v>2</v>
      </c>
      <c r="M690" s="66">
        <v>9.59</v>
      </c>
      <c r="N690" s="66">
        <v>10.42</v>
      </c>
      <c r="O690" s="66">
        <v>2</v>
      </c>
      <c r="P690" s="66" t="s">
        <v>38</v>
      </c>
    </row>
    <row r="691" spans="1:16" x14ac:dyDescent="0.25">
      <c r="A691" s="59">
        <v>41128</v>
      </c>
      <c r="B691" s="2">
        <v>0.94447916666666665</v>
      </c>
      <c r="C691" s="33">
        <v>41128.944479166668</v>
      </c>
      <c r="D691" s="33">
        <v>41128.916666666664</v>
      </c>
      <c r="E691" s="37">
        <v>22</v>
      </c>
      <c r="F691" s="33">
        <v>41129</v>
      </c>
      <c r="G691" s="39" t="s">
        <v>16</v>
      </c>
      <c r="H691" s="66">
        <v>1</v>
      </c>
      <c r="I691" s="66">
        <v>3.41</v>
      </c>
      <c r="J691" s="66">
        <v>78.599999999999994</v>
      </c>
      <c r="K691" s="66">
        <v>1</v>
      </c>
      <c r="L691" s="66">
        <v>2</v>
      </c>
      <c r="M691" s="66">
        <v>9.59</v>
      </c>
      <c r="N691" s="66">
        <v>10.42</v>
      </c>
      <c r="O691" s="66">
        <v>2</v>
      </c>
      <c r="P691" s="66" t="s">
        <v>38</v>
      </c>
    </row>
    <row r="692" spans="1:16" x14ac:dyDescent="0.25">
      <c r="A692" s="59">
        <v>41128</v>
      </c>
      <c r="B692" s="2">
        <v>0.94519675925925928</v>
      </c>
      <c r="C692" s="33">
        <v>41128.945196759261</v>
      </c>
      <c r="D692" s="33">
        <v>41128.916666666664</v>
      </c>
      <c r="E692" s="37">
        <v>22</v>
      </c>
      <c r="F692" s="33">
        <v>41129</v>
      </c>
      <c r="G692" s="39" t="s">
        <v>16</v>
      </c>
      <c r="H692" s="66">
        <v>1</v>
      </c>
      <c r="I692" s="66">
        <v>1.99</v>
      </c>
      <c r="J692" s="66">
        <v>84.4</v>
      </c>
      <c r="K692" s="66">
        <v>1</v>
      </c>
      <c r="L692" s="66">
        <v>2</v>
      </c>
      <c r="M692" s="66">
        <v>9.59</v>
      </c>
      <c r="N692" s="66">
        <v>10.42</v>
      </c>
      <c r="O692" s="66">
        <v>2</v>
      </c>
      <c r="P692" s="66" t="s">
        <v>38</v>
      </c>
    </row>
    <row r="693" spans="1:16" x14ac:dyDescent="0.25">
      <c r="A693" s="59">
        <v>41128</v>
      </c>
      <c r="B693" s="2">
        <v>0.95943287037037039</v>
      </c>
      <c r="C693" s="33">
        <v>41128.959432870368</v>
      </c>
      <c r="D693" s="33">
        <v>41128.958333333336</v>
      </c>
      <c r="E693" s="37">
        <v>23</v>
      </c>
      <c r="F693" s="33">
        <v>41129</v>
      </c>
      <c r="G693" s="39" t="s">
        <v>16</v>
      </c>
      <c r="H693" s="66">
        <v>1</v>
      </c>
      <c r="I693" s="66">
        <v>1.84</v>
      </c>
      <c r="J693" s="66">
        <v>83.6</v>
      </c>
      <c r="K693" s="66">
        <v>1</v>
      </c>
      <c r="L693" s="66">
        <v>2</v>
      </c>
      <c r="M693" s="66">
        <v>9.59</v>
      </c>
      <c r="N693" s="66">
        <v>10.42</v>
      </c>
      <c r="O693" s="66">
        <v>2</v>
      </c>
      <c r="P693" s="66" t="s">
        <v>38</v>
      </c>
    </row>
    <row r="694" spans="1:16" x14ac:dyDescent="0.25">
      <c r="A694" s="59">
        <v>41128</v>
      </c>
      <c r="B694" s="2">
        <v>0.96548611111111116</v>
      </c>
      <c r="C694" s="33">
        <v>41128.965486111112</v>
      </c>
      <c r="D694" s="33">
        <v>41128.958333333336</v>
      </c>
      <c r="E694" s="37">
        <v>23</v>
      </c>
      <c r="F694" s="33">
        <v>41129</v>
      </c>
      <c r="G694" s="39" t="s">
        <v>16</v>
      </c>
      <c r="H694" s="66">
        <v>1</v>
      </c>
      <c r="I694" s="66">
        <v>2.12</v>
      </c>
      <c r="J694" s="66">
        <v>65</v>
      </c>
      <c r="K694" s="66">
        <v>1</v>
      </c>
      <c r="L694" s="66">
        <v>2</v>
      </c>
      <c r="M694" s="66">
        <v>9.59</v>
      </c>
      <c r="N694" s="66">
        <v>10.42</v>
      </c>
      <c r="O694" s="66">
        <v>2</v>
      </c>
      <c r="P694" s="66" t="s">
        <v>38</v>
      </c>
    </row>
    <row r="695" spans="1:16" x14ac:dyDescent="0.25">
      <c r="A695" s="59">
        <v>41128</v>
      </c>
      <c r="B695" s="2">
        <v>0.98474537037037047</v>
      </c>
      <c r="C695" s="33">
        <v>41128.98474537037</v>
      </c>
      <c r="D695" s="33">
        <v>41128.958333333336</v>
      </c>
      <c r="E695" s="37">
        <v>23</v>
      </c>
      <c r="F695" s="33">
        <v>41129</v>
      </c>
      <c r="G695" s="39" t="s">
        <v>16</v>
      </c>
      <c r="H695" s="66">
        <v>1</v>
      </c>
      <c r="I695" s="66">
        <v>3.51</v>
      </c>
      <c r="J695" s="66">
        <v>96.3</v>
      </c>
      <c r="K695" s="66">
        <v>1</v>
      </c>
      <c r="L695" s="66">
        <v>2</v>
      </c>
      <c r="M695" s="66">
        <v>9.59</v>
      </c>
      <c r="N695" s="66">
        <v>10.42</v>
      </c>
      <c r="O695" s="66">
        <v>2</v>
      </c>
      <c r="P695" s="66" t="s">
        <v>38</v>
      </c>
    </row>
    <row r="696" spans="1:16" x14ac:dyDescent="0.25">
      <c r="A696" s="59">
        <v>41128</v>
      </c>
      <c r="B696" s="2">
        <v>0.98733796296296295</v>
      </c>
      <c r="C696" s="33">
        <v>41128.987337962964</v>
      </c>
      <c r="D696" s="33">
        <v>41128.958333333336</v>
      </c>
      <c r="E696" s="37">
        <v>23</v>
      </c>
      <c r="F696" s="33">
        <v>41129</v>
      </c>
      <c r="G696" s="39" t="s">
        <v>16</v>
      </c>
      <c r="H696" s="66">
        <v>1</v>
      </c>
      <c r="I696" s="66">
        <v>1.79</v>
      </c>
      <c r="J696" s="66">
        <v>62.5</v>
      </c>
      <c r="K696" s="66">
        <v>1</v>
      </c>
      <c r="L696" s="66">
        <v>2</v>
      </c>
      <c r="M696" s="66">
        <v>9.59</v>
      </c>
      <c r="N696" s="66">
        <v>10.42</v>
      </c>
      <c r="O696" s="66">
        <v>2</v>
      </c>
      <c r="P696" s="66" t="s">
        <v>38</v>
      </c>
    </row>
    <row r="697" spans="1:16" x14ac:dyDescent="0.25">
      <c r="A697" s="59">
        <v>41129</v>
      </c>
      <c r="B697" s="2">
        <v>1.1805555555555556E-3</v>
      </c>
      <c r="C697" s="33">
        <v>41129.001180555555</v>
      </c>
      <c r="D697" s="33">
        <v>41129</v>
      </c>
      <c r="E697" s="37">
        <v>0</v>
      </c>
      <c r="F697" s="33">
        <v>41129</v>
      </c>
      <c r="G697" s="39" t="s">
        <v>16</v>
      </c>
      <c r="H697" s="66">
        <v>1</v>
      </c>
      <c r="I697" s="66">
        <v>2.0299999999999998</v>
      </c>
      <c r="J697" s="66">
        <v>62.5</v>
      </c>
      <c r="K697" s="66">
        <v>1</v>
      </c>
      <c r="L697" s="66">
        <v>2</v>
      </c>
      <c r="M697" s="66">
        <v>9.59</v>
      </c>
      <c r="N697" s="66">
        <v>10.42</v>
      </c>
      <c r="O697" s="66">
        <v>2</v>
      </c>
      <c r="P697" s="66" t="s">
        <v>38</v>
      </c>
    </row>
    <row r="698" spans="1:16" x14ac:dyDescent="0.25">
      <c r="A698" s="59">
        <v>41129</v>
      </c>
      <c r="B698" s="2">
        <v>2.8240740740740739E-3</v>
      </c>
      <c r="C698" s="33">
        <v>41129.002824074072</v>
      </c>
      <c r="D698" s="33">
        <v>41129</v>
      </c>
      <c r="E698" s="37">
        <v>0</v>
      </c>
      <c r="F698" s="33">
        <v>41129</v>
      </c>
      <c r="G698" s="39" t="s">
        <v>16</v>
      </c>
      <c r="H698" s="66">
        <v>1</v>
      </c>
      <c r="I698" s="66">
        <v>3.54</v>
      </c>
      <c r="J698" s="66">
        <v>74.099999999999994</v>
      </c>
      <c r="K698" s="66">
        <v>1</v>
      </c>
      <c r="L698" s="66">
        <v>2</v>
      </c>
      <c r="M698" s="66">
        <v>9.59</v>
      </c>
      <c r="N698" s="66">
        <v>10.42</v>
      </c>
      <c r="O698" s="66">
        <v>2</v>
      </c>
      <c r="P698" s="66" t="s">
        <v>38</v>
      </c>
    </row>
    <row r="699" spans="1:16" x14ac:dyDescent="0.25">
      <c r="A699" s="59">
        <v>41129</v>
      </c>
      <c r="B699" s="2">
        <v>4.9421296296296288E-3</v>
      </c>
      <c r="C699" s="33">
        <v>41129.004942129628</v>
      </c>
      <c r="D699" s="33">
        <v>41129</v>
      </c>
      <c r="E699" s="37">
        <v>0</v>
      </c>
      <c r="F699" s="33">
        <v>41129</v>
      </c>
      <c r="G699" s="39" t="s">
        <v>16</v>
      </c>
      <c r="H699" s="66">
        <v>1</v>
      </c>
      <c r="I699" s="66">
        <v>3.32</v>
      </c>
      <c r="J699" s="66">
        <v>82.5</v>
      </c>
      <c r="K699" s="66">
        <v>1</v>
      </c>
      <c r="L699" s="66">
        <v>2</v>
      </c>
      <c r="M699" s="66">
        <v>9.59</v>
      </c>
      <c r="N699" s="66">
        <v>10.42</v>
      </c>
      <c r="O699" s="66">
        <v>2</v>
      </c>
      <c r="P699" s="66" t="s">
        <v>38</v>
      </c>
    </row>
    <row r="700" spans="1:16" x14ac:dyDescent="0.25">
      <c r="A700" s="59">
        <v>41129</v>
      </c>
      <c r="B700" s="2">
        <v>2.3715277777777776E-2</v>
      </c>
      <c r="C700" s="33">
        <v>41129.023715277777</v>
      </c>
      <c r="D700" s="33">
        <v>41129</v>
      </c>
      <c r="E700" s="37">
        <v>0</v>
      </c>
      <c r="F700" s="33">
        <v>41129</v>
      </c>
      <c r="G700" s="39" t="s">
        <v>16</v>
      </c>
      <c r="H700" s="66">
        <v>1</v>
      </c>
      <c r="I700" s="66">
        <v>2.08</v>
      </c>
      <c r="J700" s="66">
        <v>76.599999999999994</v>
      </c>
      <c r="K700" s="66">
        <v>1</v>
      </c>
      <c r="L700" s="66">
        <v>2</v>
      </c>
      <c r="M700" s="66">
        <v>9.59</v>
      </c>
      <c r="N700" s="66">
        <v>10.42</v>
      </c>
      <c r="O700" s="66">
        <v>2</v>
      </c>
      <c r="P700" s="66" t="s">
        <v>38</v>
      </c>
    </row>
    <row r="701" spans="1:16" x14ac:dyDescent="0.25">
      <c r="A701" s="59">
        <v>41129</v>
      </c>
      <c r="B701" s="2">
        <v>2.3761574074074074E-2</v>
      </c>
      <c r="C701" s="33">
        <v>41129.023761574077</v>
      </c>
      <c r="D701" s="33">
        <v>41129</v>
      </c>
      <c r="E701" s="37">
        <v>0</v>
      </c>
      <c r="F701" s="33">
        <v>41129</v>
      </c>
      <c r="G701" s="39" t="s">
        <v>16</v>
      </c>
      <c r="H701" s="66">
        <v>1</v>
      </c>
      <c r="I701" s="66">
        <v>2.8</v>
      </c>
      <c r="J701" s="66">
        <v>81.2</v>
      </c>
      <c r="K701" s="66">
        <v>1</v>
      </c>
      <c r="L701" s="66">
        <v>2</v>
      </c>
      <c r="M701" s="66">
        <v>9.59</v>
      </c>
      <c r="N701" s="66">
        <v>10.42</v>
      </c>
      <c r="O701" s="66">
        <v>2</v>
      </c>
      <c r="P701" s="66" t="s">
        <v>38</v>
      </c>
    </row>
    <row r="702" spans="1:16" x14ac:dyDescent="0.25">
      <c r="A702" s="59">
        <v>41129</v>
      </c>
      <c r="B702" s="2">
        <v>0.10435185185185185</v>
      </c>
      <c r="C702" s="33">
        <v>41129.104351851849</v>
      </c>
      <c r="D702" s="33">
        <v>41129.083333333336</v>
      </c>
      <c r="E702" s="37">
        <v>2</v>
      </c>
      <c r="F702" s="33">
        <v>41129.125</v>
      </c>
      <c r="G702" s="39" t="s">
        <v>16</v>
      </c>
      <c r="H702" s="66">
        <v>1</v>
      </c>
      <c r="I702" s="66">
        <v>5.77</v>
      </c>
      <c r="J702" s="66">
        <v>56.2</v>
      </c>
      <c r="K702" s="66">
        <v>1</v>
      </c>
      <c r="L702" s="66">
        <v>2</v>
      </c>
      <c r="M702" s="66">
        <v>9.59</v>
      </c>
      <c r="N702" s="66">
        <v>10.42</v>
      </c>
      <c r="O702" s="66">
        <v>2</v>
      </c>
      <c r="P702" s="66" t="s">
        <v>38</v>
      </c>
    </row>
    <row r="703" spans="1:16" x14ac:dyDescent="0.25">
      <c r="A703" s="59">
        <v>41129</v>
      </c>
      <c r="B703" s="2">
        <v>0.10498842592592593</v>
      </c>
      <c r="C703" s="33">
        <v>41129.104988425926</v>
      </c>
      <c r="D703" s="33">
        <v>41129.083333333336</v>
      </c>
      <c r="E703" s="37">
        <v>2</v>
      </c>
      <c r="F703" s="33">
        <v>41129.125</v>
      </c>
      <c r="G703" s="39" t="s">
        <v>16</v>
      </c>
      <c r="H703" s="66">
        <v>1</v>
      </c>
      <c r="I703" s="66">
        <v>1.82</v>
      </c>
      <c r="J703" s="66">
        <v>87.7</v>
      </c>
      <c r="K703" s="66">
        <v>1</v>
      </c>
      <c r="L703" s="66">
        <v>2</v>
      </c>
      <c r="M703" s="66">
        <v>9.59</v>
      </c>
      <c r="N703" s="66">
        <v>10.42</v>
      </c>
      <c r="O703" s="66">
        <v>2</v>
      </c>
      <c r="P703" s="66" t="s">
        <v>38</v>
      </c>
    </row>
    <row r="704" spans="1:16" x14ac:dyDescent="0.25">
      <c r="A704" s="59">
        <v>41129</v>
      </c>
      <c r="B704" s="2">
        <v>0.10631944444444445</v>
      </c>
      <c r="C704" s="33">
        <v>41129.106319444443</v>
      </c>
      <c r="D704" s="33">
        <v>41129.083333333336</v>
      </c>
      <c r="E704" s="37">
        <v>2</v>
      </c>
      <c r="F704" s="33">
        <v>41129.125</v>
      </c>
      <c r="G704" s="39" t="s">
        <v>16</v>
      </c>
      <c r="H704" s="66">
        <v>1</v>
      </c>
      <c r="I704" s="66">
        <v>2.42</v>
      </c>
      <c r="J704" s="66">
        <v>93.9</v>
      </c>
      <c r="K704" s="66">
        <v>1</v>
      </c>
      <c r="L704" s="66">
        <v>2</v>
      </c>
      <c r="M704" s="66">
        <v>9.59</v>
      </c>
      <c r="N704" s="66">
        <v>10.42</v>
      </c>
      <c r="O704" s="66">
        <v>2</v>
      </c>
      <c r="P704" s="66" t="s">
        <v>38</v>
      </c>
    </row>
    <row r="705" spans="1:16" x14ac:dyDescent="0.25">
      <c r="A705" s="59">
        <v>41129</v>
      </c>
      <c r="B705" s="2">
        <v>0.11208333333333333</v>
      </c>
      <c r="C705" s="33">
        <v>41129.112083333333</v>
      </c>
      <c r="D705" s="33">
        <v>41129.083333333336</v>
      </c>
      <c r="E705" s="37">
        <v>2</v>
      </c>
      <c r="F705" s="33">
        <v>41129.125</v>
      </c>
      <c r="G705" s="39" t="s">
        <v>16</v>
      </c>
      <c r="H705" s="66">
        <v>1</v>
      </c>
      <c r="I705" s="66">
        <v>2.5499999999999998</v>
      </c>
      <c r="J705" s="66">
        <v>105.9</v>
      </c>
      <c r="K705" s="66">
        <v>1</v>
      </c>
      <c r="L705" s="66">
        <v>2</v>
      </c>
      <c r="M705" s="66">
        <v>9.59</v>
      </c>
      <c r="N705" s="66">
        <v>10.42</v>
      </c>
      <c r="O705" s="66">
        <v>2</v>
      </c>
      <c r="P705" s="66" t="s">
        <v>38</v>
      </c>
    </row>
    <row r="706" spans="1:16" x14ac:dyDescent="0.25">
      <c r="A706" s="59">
        <v>41129</v>
      </c>
      <c r="B706" s="2">
        <v>0.12743055555555555</v>
      </c>
      <c r="C706" s="33">
        <v>41129.127430555556</v>
      </c>
      <c r="D706" s="33">
        <v>41129.125</v>
      </c>
      <c r="E706" s="37">
        <v>3</v>
      </c>
      <c r="F706" s="33">
        <v>41129.125</v>
      </c>
      <c r="G706" s="39" t="s">
        <v>16</v>
      </c>
      <c r="H706" s="66">
        <v>1</v>
      </c>
      <c r="I706" s="66">
        <v>3.02</v>
      </c>
      <c r="J706" s="66">
        <v>95.2</v>
      </c>
      <c r="K706" s="66">
        <v>1</v>
      </c>
      <c r="L706" s="66">
        <v>2</v>
      </c>
      <c r="M706" s="66">
        <v>9.59</v>
      </c>
      <c r="N706" s="66">
        <v>10.42</v>
      </c>
      <c r="O706" s="66">
        <v>2</v>
      </c>
      <c r="P706" s="66" t="s">
        <v>38</v>
      </c>
    </row>
    <row r="707" spans="1:16" x14ac:dyDescent="0.25">
      <c r="A707" s="59">
        <v>41129</v>
      </c>
      <c r="B707" s="2">
        <v>0.16893518518518516</v>
      </c>
      <c r="C707" s="33">
        <v>41129.168935185182</v>
      </c>
      <c r="D707" s="33">
        <v>41129.166666666664</v>
      </c>
      <c r="E707" s="37">
        <v>4</v>
      </c>
      <c r="F707" s="33">
        <v>41129.125</v>
      </c>
      <c r="G707" s="39" t="s">
        <v>16</v>
      </c>
      <c r="H707" s="66">
        <v>1</v>
      </c>
      <c r="I707" s="66">
        <v>3.51</v>
      </c>
      <c r="J707" s="66">
        <v>64.400000000000006</v>
      </c>
      <c r="K707" s="66">
        <v>1</v>
      </c>
      <c r="L707" s="66">
        <v>2</v>
      </c>
      <c r="M707" s="66">
        <v>9.59</v>
      </c>
      <c r="N707" s="66">
        <v>10.42</v>
      </c>
      <c r="O707" s="66">
        <v>2</v>
      </c>
      <c r="P707" s="66" t="s">
        <v>38</v>
      </c>
    </row>
    <row r="708" spans="1:16" x14ac:dyDescent="0.25">
      <c r="A708" s="59">
        <v>41129</v>
      </c>
      <c r="B708" s="2">
        <v>0.17681712962962962</v>
      </c>
      <c r="C708" s="33">
        <v>41129.176817129628</v>
      </c>
      <c r="D708" s="33">
        <v>41129.166666666664</v>
      </c>
      <c r="E708" s="37">
        <v>4</v>
      </c>
      <c r="F708" s="33">
        <v>41129.125</v>
      </c>
      <c r="G708" s="39" t="s">
        <v>16</v>
      </c>
      <c r="H708" s="66">
        <v>1</v>
      </c>
      <c r="I708" s="66">
        <v>2.38</v>
      </c>
      <c r="J708" s="66">
        <v>69.2</v>
      </c>
      <c r="K708" s="66">
        <v>1</v>
      </c>
      <c r="L708" s="66">
        <v>2</v>
      </c>
      <c r="M708" s="66">
        <v>9.59</v>
      </c>
      <c r="N708" s="66">
        <v>10.42</v>
      </c>
      <c r="O708" s="66">
        <v>2</v>
      </c>
      <c r="P708" s="66" t="s">
        <v>38</v>
      </c>
    </row>
    <row r="709" spans="1:16" x14ac:dyDescent="0.25">
      <c r="A709" s="59">
        <v>41129</v>
      </c>
      <c r="B709" s="2">
        <v>0.18770833333333334</v>
      </c>
      <c r="C709" s="33">
        <v>41129.187708333331</v>
      </c>
      <c r="D709" s="33">
        <v>41129.166666666664</v>
      </c>
      <c r="E709" s="37">
        <v>4</v>
      </c>
      <c r="F709" s="33">
        <v>41129.25</v>
      </c>
      <c r="G709" s="39" t="s">
        <v>16</v>
      </c>
      <c r="H709" s="66">
        <v>1</v>
      </c>
      <c r="I709" s="66">
        <v>2.0299999999999998</v>
      </c>
      <c r="J709" s="66">
        <v>94</v>
      </c>
      <c r="K709" s="66">
        <v>1</v>
      </c>
      <c r="L709" s="66">
        <v>2</v>
      </c>
      <c r="M709" s="66">
        <v>9.59</v>
      </c>
      <c r="N709" s="66">
        <v>10.42</v>
      </c>
      <c r="O709" s="66">
        <v>2</v>
      </c>
      <c r="P709" s="66" t="s">
        <v>38</v>
      </c>
    </row>
    <row r="710" spans="1:16" x14ac:dyDescent="0.25">
      <c r="A710" s="59">
        <v>41129</v>
      </c>
      <c r="B710" s="2">
        <v>0.19615740740740742</v>
      </c>
      <c r="C710" s="33">
        <v>41129.196157407408</v>
      </c>
      <c r="D710" s="33">
        <v>41129.166666666664</v>
      </c>
      <c r="E710" s="37">
        <v>4</v>
      </c>
      <c r="F710" s="33">
        <v>41129.25</v>
      </c>
      <c r="G710" s="39" t="s">
        <v>16</v>
      </c>
      <c r="H710" s="66">
        <v>1</v>
      </c>
      <c r="I710" s="66">
        <v>2.56</v>
      </c>
      <c r="J710" s="66">
        <v>79.5</v>
      </c>
      <c r="K710" s="66">
        <v>1</v>
      </c>
      <c r="L710" s="66">
        <v>2</v>
      </c>
      <c r="M710" s="66">
        <v>9.59</v>
      </c>
      <c r="N710" s="66">
        <v>10.42</v>
      </c>
      <c r="O710" s="66">
        <v>2</v>
      </c>
      <c r="P710" s="66" t="s">
        <v>38</v>
      </c>
    </row>
    <row r="711" spans="1:16" x14ac:dyDescent="0.25">
      <c r="A711" s="59">
        <v>41129</v>
      </c>
      <c r="B711" s="2">
        <v>0.21392361111111111</v>
      </c>
      <c r="C711" s="33">
        <v>41129.213923611111</v>
      </c>
      <c r="D711" s="33">
        <v>41129.208333333336</v>
      </c>
      <c r="E711" s="37">
        <v>5</v>
      </c>
      <c r="F711" s="33">
        <v>41129.25</v>
      </c>
      <c r="G711" s="39" t="s">
        <v>16</v>
      </c>
      <c r="H711" s="66">
        <v>1</v>
      </c>
      <c r="I711" s="66">
        <v>6.55</v>
      </c>
      <c r="J711" s="66">
        <v>50.9</v>
      </c>
      <c r="K711" s="66">
        <v>1</v>
      </c>
      <c r="L711" s="66">
        <v>2</v>
      </c>
      <c r="M711" s="66">
        <v>9.59</v>
      </c>
      <c r="N711" s="66">
        <v>10.42</v>
      </c>
      <c r="O711" s="66">
        <v>2</v>
      </c>
      <c r="P711" s="66" t="s">
        <v>38</v>
      </c>
    </row>
    <row r="712" spans="1:16" x14ac:dyDescent="0.25">
      <c r="A712" s="59">
        <v>41129</v>
      </c>
      <c r="B712" s="2">
        <v>0.25164351851851852</v>
      </c>
      <c r="C712" s="33">
        <v>41129.251643518517</v>
      </c>
      <c r="D712" s="33">
        <v>41129.25</v>
      </c>
      <c r="E712" s="37">
        <v>6</v>
      </c>
      <c r="F712" s="33">
        <v>41129.25</v>
      </c>
      <c r="G712" s="39" t="s">
        <v>16</v>
      </c>
      <c r="H712" s="66">
        <v>1</v>
      </c>
      <c r="I712" s="66">
        <v>2.17</v>
      </c>
      <c r="J712" s="66">
        <v>103.9</v>
      </c>
      <c r="K712" s="66">
        <v>1</v>
      </c>
      <c r="L712" s="66">
        <v>2</v>
      </c>
      <c r="M712" s="66">
        <v>9.59</v>
      </c>
      <c r="N712" s="66">
        <v>10.42</v>
      </c>
      <c r="O712" s="66">
        <v>2</v>
      </c>
      <c r="P712" s="66" t="s">
        <v>38</v>
      </c>
    </row>
    <row r="713" spans="1:16" x14ac:dyDescent="0.25">
      <c r="A713" s="59">
        <v>41129</v>
      </c>
      <c r="B713" s="2">
        <v>0.25413194444444448</v>
      </c>
      <c r="C713" s="33">
        <v>41129.254131944443</v>
      </c>
      <c r="D713" s="33">
        <v>41129.25</v>
      </c>
      <c r="E713" s="37">
        <v>6</v>
      </c>
      <c r="F713" s="33">
        <v>41129.25</v>
      </c>
      <c r="G713" s="39" t="s">
        <v>16</v>
      </c>
      <c r="H713" s="66">
        <v>1</v>
      </c>
      <c r="I713" s="66">
        <v>1.91</v>
      </c>
      <c r="J713" s="66">
        <v>97.9</v>
      </c>
      <c r="K713" s="66">
        <v>1</v>
      </c>
      <c r="L713" s="66">
        <v>2</v>
      </c>
      <c r="M713" s="66">
        <v>9.59</v>
      </c>
      <c r="N713" s="66">
        <v>10.42</v>
      </c>
      <c r="O713" s="66">
        <v>2</v>
      </c>
      <c r="P713" s="66" t="s">
        <v>38</v>
      </c>
    </row>
    <row r="714" spans="1:16" x14ac:dyDescent="0.25">
      <c r="A714" s="59">
        <v>41129</v>
      </c>
      <c r="B714" s="2">
        <v>0.27762731481481479</v>
      </c>
      <c r="C714" s="33">
        <v>41129.277627314812</v>
      </c>
      <c r="D714" s="33">
        <v>41129.25</v>
      </c>
      <c r="E714" s="37">
        <v>6</v>
      </c>
      <c r="F714" s="33">
        <v>41129.25</v>
      </c>
      <c r="G714" s="39" t="s">
        <v>16</v>
      </c>
      <c r="H714" s="66">
        <v>1</v>
      </c>
      <c r="I714" s="66">
        <v>2.56</v>
      </c>
      <c r="J714" s="66">
        <v>75.900000000000006</v>
      </c>
      <c r="K714" s="66">
        <v>1</v>
      </c>
      <c r="L714" s="66">
        <v>2</v>
      </c>
      <c r="M714" s="66">
        <v>9.59</v>
      </c>
      <c r="N714" s="66">
        <v>10.42</v>
      </c>
      <c r="O714" s="66">
        <v>2</v>
      </c>
      <c r="P714" s="66" t="s">
        <v>38</v>
      </c>
    </row>
    <row r="715" spans="1:16" x14ac:dyDescent="0.25">
      <c r="A715" s="59">
        <v>41129</v>
      </c>
      <c r="B715" s="2">
        <v>0.30093750000000002</v>
      </c>
      <c r="C715" s="33">
        <v>41129.300937499997</v>
      </c>
      <c r="D715" s="33">
        <v>41129.291666666664</v>
      </c>
      <c r="E715" s="37">
        <v>7</v>
      </c>
      <c r="F715" s="33">
        <v>41129.25</v>
      </c>
      <c r="G715" s="39" t="s">
        <v>16</v>
      </c>
      <c r="H715" s="66">
        <v>1</v>
      </c>
      <c r="I715" s="66">
        <v>2.33</v>
      </c>
      <c r="J715" s="66">
        <v>101.9</v>
      </c>
      <c r="K715" s="66">
        <v>1</v>
      </c>
      <c r="L715" s="66">
        <v>2</v>
      </c>
      <c r="M715" s="66">
        <v>9.59</v>
      </c>
      <c r="N715" s="66">
        <v>10.42</v>
      </c>
      <c r="O715" s="66">
        <v>2</v>
      </c>
      <c r="P715" s="66" t="s">
        <v>38</v>
      </c>
    </row>
    <row r="716" spans="1:16" x14ac:dyDescent="0.25">
      <c r="A716" s="59">
        <v>41129</v>
      </c>
      <c r="B716" s="2">
        <v>0.32245370370370369</v>
      </c>
      <c r="C716" s="33">
        <v>41129.322453703702</v>
      </c>
      <c r="D716" s="33">
        <v>41129.291666666664</v>
      </c>
      <c r="E716" s="37">
        <v>7</v>
      </c>
      <c r="F716" s="33">
        <v>41129.375</v>
      </c>
      <c r="G716" s="39" t="s">
        <v>16</v>
      </c>
      <c r="H716" s="66">
        <v>1</v>
      </c>
      <c r="I716" s="66">
        <v>2.76</v>
      </c>
      <c r="J716" s="66">
        <v>64.5</v>
      </c>
      <c r="K716" s="66">
        <v>1</v>
      </c>
      <c r="L716" s="66">
        <v>2</v>
      </c>
      <c r="M716" s="66">
        <v>9.59</v>
      </c>
      <c r="N716" s="66">
        <v>10.42</v>
      </c>
      <c r="O716" s="66">
        <v>2</v>
      </c>
      <c r="P716" s="66" t="s">
        <v>38</v>
      </c>
    </row>
    <row r="717" spans="1:16" x14ac:dyDescent="0.25">
      <c r="A717" s="59">
        <v>41129</v>
      </c>
      <c r="B717" s="2">
        <v>0.40119212962962963</v>
      </c>
      <c r="C717" s="33">
        <v>41129.401192129626</v>
      </c>
      <c r="D717" s="33">
        <v>41129.375</v>
      </c>
      <c r="E717" s="37">
        <v>9</v>
      </c>
      <c r="F717" s="33">
        <v>41129.375</v>
      </c>
      <c r="G717" s="39" t="s">
        <v>16</v>
      </c>
      <c r="H717" s="66">
        <v>1</v>
      </c>
      <c r="I717" s="66">
        <v>2.77</v>
      </c>
      <c r="J717" s="66">
        <v>108.1</v>
      </c>
      <c r="K717" s="66">
        <v>1</v>
      </c>
      <c r="L717" s="66">
        <v>2</v>
      </c>
      <c r="M717" s="66">
        <v>9.59</v>
      </c>
      <c r="N717" s="66">
        <v>10.42</v>
      </c>
      <c r="O717" s="66">
        <v>2</v>
      </c>
      <c r="P717" s="66" t="s">
        <v>38</v>
      </c>
    </row>
    <row r="718" spans="1:16" x14ac:dyDescent="0.25">
      <c r="A718" s="59">
        <v>41129</v>
      </c>
      <c r="B718" s="2">
        <v>0.40405092592592595</v>
      </c>
      <c r="C718" s="33">
        <v>41129.404050925928</v>
      </c>
      <c r="D718" s="33">
        <v>41129.375</v>
      </c>
      <c r="E718" s="37">
        <v>9</v>
      </c>
      <c r="F718" s="33">
        <v>41129.375</v>
      </c>
      <c r="G718" s="39" t="s">
        <v>16</v>
      </c>
      <c r="H718" s="66">
        <v>1</v>
      </c>
      <c r="I718" s="66">
        <v>3.82</v>
      </c>
      <c r="J718" s="66">
        <v>66.099999999999994</v>
      </c>
      <c r="K718" s="66">
        <v>1</v>
      </c>
      <c r="L718" s="66">
        <v>2</v>
      </c>
      <c r="M718" s="66">
        <v>9.59</v>
      </c>
      <c r="N718" s="66">
        <v>10.42</v>
      </c>
      <c r="O718" s="66">
        <v>2</v>
      </c>
      <c r="P718" s="66" t="s">
        <v>38</v>
      </c>
    </row>
    <row r="719" spans="1:16" x14ac:dyDescent="0.25">
      <c r="A719" s="59">
        <v>41129</v>
      </c>
      <c r="B719" s="2">
        <v>0.46467592592592594</v>
      </c>
      <c r="C719" s="33">
        <v>41129.464675925927</v>
      </c>
      <c r="D719" s="33">
        <v>41129.458333333336</v>
      </c>
      <c r="E719" s="37">
        <v>11</v>
      </c>
      <c r="F719" s="33">
        <v>41129.5</v>
      </c>
      <c r="G719" s="39" t="s">
        <v>16</v>
      </c>
      <c r="H719" s="66">
        <v>1</v>
      </c>
      <c r="I719" s="66">
        <v>4.83</v>
      </c>
      <c r="J719" s="66">
        <v>73.3</v>
      </c>
      <c r="K719" s="66">
        <v>1</v>
      </c>
      <c r="L719" s="66">
        <v>2</v>
      </c>
      <c r="M719" s="66">
        <v>9.59</v>
      </c>
      <c r="N719" s="66">
        <v>10.42</v>
      </c>
      <c r="O719" s="66">
        <v>2</v>
      </c>
      <c r="P719" s="66" t="s">
        <v>38</v>
      </c>
    </row>
    <row r="720" spans="1:16" x14ac:dyDescent="0.25">
      <c r="A720" s="59">
        <v>41129</v>
      </c>
      <c r="B720" s="2">
        <v>0.46644675925925921</v>
      </c>
      <c r="C720" s="33">
        <v>41129.466446759259</v>
      </c>
      <c r="D720" s="33">
        <v>41129.458333333336</v>
      </c>
      <c r="E720" s="37">
        <v>11</v>
      </c>
      <c r="F720" s="33">
        <v>41129.5</v>
      </c>
      <c r="G720" s="39" t="s">
        <v>16</v>
      </c>
      <c r="H720" s="66">
        <v>1</v>
      </c>
      <c r="I720" s="66">
        <v>4.9800000000000004</v>
      </c>
      <c r="J720" s="66">
        <v>76.400000000000006</v>
      </c>
      <c r="K720" s="66">
        <v>1</v>
      </c>
      <c r="L720" s="66">
        <v>2</v>
      </c>
      <c r="M720" s="66">
        <v>9.59</v>
      </c>
      <c r="N720" s="66">
        <v>10.42</v>
      </c>
      <c r="O720" s="66">
        <v>2</v>
      </c>
      <c r="P720" s="66" t="s">
        <v>38</v>
      </c>
    </row>
    <row r="721" spans="1:16" x14ac:dyDescent="0.25">
      <c r="A721" s="59">
        <v>41129</v>
      </c>
      <c r="B721" s="2">
        <v>0.48170138888888886</v>
      </c>
      <c r="C721" s="33">
        <v>41129.48170138889</v>
      </c>
      <c r="D721" s="33">
        <v>41129.458333333336</v>
      </c>
      <c r="E721" s="37">
        <v>11</v>
      </c>
      <c r="F721" s="33">
        <v>41129.5</v>
      </c>
      <c r="G721" s="39" t="s">
        <v>16</v>
      </c>
      <c r="H721" s="66">
        <v>1</v>
      </c>
      <c r="I721" s="66">
        <v>1.97</v>
      </c>
      <c r="J721" s="66">
        <v>84.3</v>
      </c>
      <c r="K721" s="66">
        <v>1</v>
      </c>
      <c r="L721" s="66">
        <v>2</v>
      </c>
      <c r="M721" s="66">
        <v>9.59</v>
      </c>
      <c r="N721" s="66">
        <v>10.42</v>
      </c>
      <c r="O721" s="66">
        <v>2</v>
      </c>
      <c r="P721" s="66" t="s">
        <v>38</v>
      </c>
    </row>
    <row r="722" spans="1:16" x14ac:dyDescent="0.25">
      <c r="A722" s="59">
        <v>41129</v>
      </c>
      <c r="B722" s="2">
        <v>0.4848958333333333</v>
      </c>
      <c r="C722" s="33">
        <v>41129.484895833331</v>
      </c>
      <c r="D722" s="33">
        <v>41129.458333333336</v>
      </c>
      <c r="E722" s="37">
        <v>11</v>
      </c>
      <c r="F722" s="33">
        <v>41129.5</v>
      </c>
      <c r="G722" s="39" t="s">
        <v>16</v>
      </c>
      <c r="H722" s="66">
        <v>1</v>
      </c>
      <c r="I722" s="66">
        <v>2.2000000000000002</v>
      </c>
      <c r="J722" s="66">
        <v>97</v>
      </c>
      <c r="K722" s="66">
        <v>1</v>
      </c>
      <c r="L722" s="66">
        <v>2</v>
      </c>
      <c r="M722" s="66">
        <v>9.59</v>
      </c>
      <c r="N722" s="66">
        <v>10.42</v>
      </c>
      <c r="O722" s="66">
        <v>2</v>
      </c>
      <c r="P722" s="66" t="s">
        <v>38</v>
      </c>
    </row>
    <row r="723" spans="1:16" x14ac:dyDescent="0.25">
      <c r="A723" s="59">
        <v>41129</v>
      </c>
      <c r="B723" s="2">
        <v>0.48549768518518516</v>
      </c>
      <c r="C723" s="33">
        <v>41129.485497685186</v>
      </c>
      <c r="D723" s="33">
        <v>41129.458333333336</v>
      </c>
      <c r="E723" s="37">
        <v>11</v>
      </c>
      <c r="F723" s="33">
        <v>41129.5</v>
      </c>
      <c r="G723" s="39" t="s">
        <v>16</v>
      </c>
      <c r="H723" s="66">
        <v>1</v>
      </c>
      <c r="I723" s="66">
        <v>2.1</v>
      </c>
      <c r="J723" s="66">
        <v>99.8</v>
      </c>
      <c r="K723" s="66">
        <v>1</v>
      </c>
      <c r="L723" s="66">
        <v>2</v>
      </c>
      <c r="M723" s="66">
        <v>9.59</v>
      </c>
      <c r="N723" s="66">
        <v>10.42</v>
      </c>
      <c r="O723" s="66">
        <v>2</v>
      </c>
      <c r="P723" s="66" t="s">
        <v>38</v>
      </c>
    </row>
    <row r="724" spans="1:16" x14ac:dyDescent="0.25">
      <c r="A724" s="59">
        <v>41129</v>
      </c>
      <c r="B724" s="2">
        <v>0.48579861111111106</v>
      </c>
      <c r="C724" s="33">
        <v>41129.485798611109</v>
      </c>
      <c r="D724" s="33">
        <v>41129.458333333336</v>
      </c>
      <c r="E724" s="37">
        <v>11</v>
      </c>
      <c r="F724" s="33">
        <v>41129.5</v>
      </c>
      <c r="G724" s="39" t="s">
        <v>16</v>
      </c>
      <c r="H724" s="66">
        <v>1</v>
      </c>
      <c r="I724" s="66">
        <v>2.54</v>
      </c>
      <c r="J724" s="66">
        <v>81.3</v>
      </c>
      <c r="K724" s="66">
        <v>1</v>
      </c>
      <c r="L724" s="66">
        <v>2</v>
      </c>
      <c r="M724" s="66">
        <v>9.59</v>
      </c>
      <c r="N724" s="66">
        <v>10.42</v>
      </c>
      <c r="O724" s="66">
        <v>2</v>
      </c>
      <c r="P724" s="66" t="s">
        <v>38</v>
      </c>
    </row>
    <row r="725" spans="1:16" x14ac:dyDescent="0.25">
      <c r="A725" s="59">
        <v>41129</v>
      </c>
      <c r="B725" s="2">
        <v>0.52638888888888891</v>
      </c>
      <c r="C725" s="33">
        <v>41129.526388888888</v>
      </c>
      <c r="D725" s="33">
        <v>41129.5</v>
      </c>
      <c r="E725" s="37">
        <v>12</v>
      </c>
      <c r="F725" s="33">
        <v>41129.5</v>
      </c>
      <c r="G725" s="39" t="s">
        <v>16</v>
      </c>
      <c r="H725" s="66">
        <v>1</v>
      </c>
      <c r="I725" s="66">
        <v>2</v>
      </c>
      <c r="J725" s="66">
        <v>93.6</v>
      </c>
      <c r="K725" s="66">
        <v>1</v>
      </c>
      <c r="L725" s="66">
        <v>2</v>
      </c>
      <c r="M725" s="66">
        <v>9.59</v>
      </c>
      <c r="N725" s="66">
        <v>10.42</v>
      </c>
      <c r="O725" s="66">
        <v>2</v>
      </c>
      <c r="P725" s="66" t="s">
        <v>38</v>
      </c>
    </row>
    <row r="726" spans="1:16" x14ac:dyDescent="0.25">
      <c r="A726" s="59">
        <v>41129</v>
      </c>
      <c r="B726" s="2">
        <v>0.52741898148148147</v>
      </c>
      <c r="C726" s="33">
        <v>41129.527418981481</v>
      </c>
      <c r="D726" s="33">
        <v>41129.5</v>
      </c>
      <c r="E726" s="37">
        <v>12</v>
      </c>
      <c r="F726" s="33">
        <v>41129.5</v>
      </c>
      <c r="G726" s="39" t="s">
        <v>16</v>
      </c>
      <c r="H726" s="66">
        <v>1</v>
      </c>
      <c r="I726" s="66">
        <v>2.09</v>
      </c>
      <c r="J726" s="66">
        <v>98.8</v>
      </c>
      <c r="K726" s="66">
        <v>1</v>
      </c>
      <c r="L726" s="66">
        <v>2</v>
      </c>
      <c r="M726" s="66">
        <v>9.59</v>
      </c>
      <c r="N726" s="66">
        <v>10.42</v>
      </c>
      <c r="O726" s="66">
        <v>2</v>
      </c>
      <c r="P726" s="66" t="s">
        <v>38</v>
      </c>
    </row>
    <row r="727" spans="1:16" x14ac:dyDescent="0.25">
      <c r="A727" s="59">
        <v>41129</v>
      </c>
      <c r="B727" s="2">
        <v>0.52906249999999999</v>
      </c>
      <c r="C727" s="33">
        <v>41129.529062499998</v>
      </c>
      <c r="D727" s="33">
        <v>41129.5</v>
      </c>
      <c r="E727" s="37">
        <v>12</v>
      </c>
      <c r="F727" s="33">
        <v>41129.5</v>
      </c>
      <c r="G727" s="39" t="s">
        <v>16</v>
      </c>
      <c r="H727" s="66">
        <v>1</v>
      </c>
      <c r="I727" s="66">
        <v>7.56</v>
      </c>
      <c r="J727" s="66">
        <v>93.9</v>
      </c>
      <c r="K727" s="66">
        <v>1</v>
      </c>
      <c r="L727" s="66">
        <v>2</v>
      </c>
      <c r="M727" s="66">
        <v>9.59</v>
      </c>
      <c r="N727" s="66">
        <v>10.42</v>
      </c>
      <c r="O727" s="66">
        <v>2</v>
      </c>
      <c r="P727" s="66" t="s">
        <v>38</v>
      </c>
    </row>
    <row r="728" spans="1:16" x14ac:dyDescent="0.25">
      <c r="A728" s="59">
        <v>41129</v>
      </c>
      <c r="B728" s="2">
        <v>0.52943287037037035</v>
      </c>
      <c r="C728" s="33">
        <v>41129.529432870368</v>
      </c>
      <c r="D728" s="33">
        <v>41129.5</v>
      </c>
      <c r="E728" s="37">
        <v>12</v>
      </c>
      <c r="F728" s="33">
        <v>41129.5</v>
      </c>
      <c r="G728" s="39" t="s">
        <v>16</v>
      </c>
      <c r="H728" s="66">
        <v>1</v>
      </c>
      <c r="I728" s="66">
        <v>6.91</v>
      </c>
      <c r="J728" s="66">
        <v>67.599999999999994</v>
      </c>
      <c r="K728" s="66">
        <v>1</v>
      </c>
      <c r="L728" s="66">
        <v>2</v>
      </c>
      <c r="M728" s="66">
        <v>9.59</v>
      </c>
      <c r="N728" s="66">
        <v>10.42</v>
      </c>
      <c r="O728" s="66">
        <v>2</v>
      </c>
      <c r="P728" s="66" t="s">
        <v>38</v>
      </c>
    </row>
    <row r="729" spans="1:16" x14ac:dyDescent="0.25">
      <c r="A729" s="59">
        <v>41129</v>
      </c>
      <c r="B729" s="2">
        <v>0.54310185185185189</v>
      </c>
      <c r="C729" s="33">
        <v>41129.54310185185</v>
      </c>
      <c r="D729" s="33">
        <v>41129.541666666664</v>
      </c>
      <c r="E729" s="37">
        <v>13</v>
      </c>
      <c r="F729" s="33">
        <v>41129.5</v>
      </c>
      <c r="G729" s="39" t="s">
        <v>16</v>
      </c>
      <c r="H729" s="66">
        <v>1</v>
      </c>
      <c r="I729" s="66">
        <v>1.94</v>
      </c>
      <c r="J729" s="66">
        <v>98.7</v>
      </c>
      <c r="K729" s="66">
        <v>1</v>
      </c>
      <c r="L729" s="66">
        <v>2</v>
      </c>
      <c r="M729" s="66">
        <v>9.59</v>
      </c>
      <c r="N729" s="66">
        <v>10.42</v>
      </c>
      <c r="O729" s="66">
        <v>2</v>
      </c>
      <c r="P729" s="66" t="s">
        <v>38</v>
      </c>
    </row>
    <row r="730" spans="1:16" x14ac:dyDescent="0.25">
      <c r="A730" s="59">
        <v>41129</v>
      </c>
      <c r="B730" s="2">
        <v>0.54369212962962965</v>
      </c>
      <c r="C730" s="33">
        <v>41129.543692129628</v>
      </c>
      <c r="D730" s="33">
        <v>41129.541666666664</v>
      </c>
      <c r="E730" s="37">
        <v>13</v>
      </c>
      <c r="F730" s="33">
        <v>41129.5</v>
      </c>
      <c r="G730" s="39" t="s">
        <v>16</v>
      </c>
      <c r="H730" s="66">
        <v>1</v>
      </c>
      <c r="I730" s="66">
        <v>1.97</v>
      </c>
      <c r="J730" s="66">
        <v>83.5</v>
      </c>
      <c r="K730" s="66">
        <v>1</v>
      </c>
      <c r="L730" s="66">
        <v>2</v>
      </c>
      <c r="M730" s="66">
        <v>9.59</v>
      </c>
      <c r="N730" s="66">
        <v>10.42</v>
      </c>
      <c r="O730" s="66">
        <v>2</v>
      </c>
      <c r="P730" s="66" t="s">
        <v>38</v>
      </c>
    </row>
    <row r="731" spans="1:16" x14ac:dyDescent="0.25">
      <c r="A731" s="59">
        <v>41129</v>
      </c>
      <c r="B731" s="2">
        <v>0.5446064814814815</v>
      </c>
      <c r="C731" s="33">
        <v>41129.544606481482</v>
      </c>
      <c r="D731" s="33">
        <v>41129.541666666664</v>
      </c>
      <c r="E731" s="37">
        <v>13</v>
      </c>
      <c r="F731" s="33">
        <v>41129.5</v>
      </c>
      <c r="G731" s="39" t="s">
        <v>16</v>
      </c>
      <c r="H731" s="66">
        <v>1</v>
      </c>
      <c r="I731" s="66">
        <v>2.35</v>
      </c>
      <c r="J731" s="66">
        <v>87.6</v>
      </c>
      <c r="K731" s="66">
        <v>1</v>
      </c>
      <c r="L731" s="66">
        <v>2</v>
      </c>
      <c r="M731" s="66">
        <v>9.59</v>
      </c>
      <c r="N731" s="66">
        <v>10.42</v>
      </c>
      <c r="O731" s="66">
        <v>2</v>
      </c>
      <c r="P731" s="66" t="s">
        <v>38</v>
      </c>
    </row>
    <row r="732" spans="1:16" x14ac:dyDescent="0.25">
      <c r="A732" s="59">
        <v>41129</v>
      </c>
      <c r="B732" s="2">
        <v>0.54518518518518522</v>
      </c>
      <c r="C732" s="33">
        <v>41129.545185185183</v>
      </c>
      <c r="D732" s="33">
        <v>41129.541666666664</v>
      </c>
      <c r="E732" s="37">
        <v>13</v>
      </c>
      <c r="F732" s="33">
        <v>41129.5</v>
      </c>
      <c r="G732" s="39" t="s">
        <v>16</v>
      </c>
      <c r="H732" s="66">
        <v>1</v>
      </c>
      <c r="I732" s="66">
        <v>2.16</v>
      </c>
      <c r="J732" s="66">
        <v>84.8</v>
      </c>
      <c r="K732" s="66">
        <v>1</v>
      </c>
      <c r="L732" s="66">
        <v>2</v>
      </c>
      <c r="M732" s="66">
        <v>9.59</v>
      </c>
      <c r="N732" s="66">
        <v>10.42</v>
      </c>
      <c r="O732" s="66">
        <v>2</v>
      </c>
      <c r="P732" s="66" t="s">
        <v>38</v>
      </c>
    </row>
    <row r="733" spans="1:16" x14ac:dyDescent="0.25">
      <c r="A733" s="59">
        <v>41129</v>
      </c>
      <c r="B733" s="2">
        <v>0.54616898148148152</v>
      </c>
      <c r="C733" s="33">
        <v>41129.546168981484</v>
      </c>
      <c r="D733" s="33">
        <v>41129.541666666664</v>
      </c>
      <c r="E733" s="37">
        <v>13</v>
      </c>
      <c r="F733" s="33">
        <v>41129.5</v>
      </c>
      <c r="G733" s="39" t="s">
        <v>16</v>
      </c>
      <c r="H733" s="66">
        <v>1</v>
      </c>
      <c r="I733" s="66">
        <v>2.11</v>
      </c>
      <c r="J733" s="66">
        <v>98.4</v>
      </c>
      <c r="K733" s="66">
        <v>1</v>
      </c>
      <c r="L733" s="66">
        <v>2</v>
      </c>
      <c r="M733" s="66">
        <v>9.59</v>
      </c>
      <c r="N733" s="66">
        <v>10.42</v>
      </c>
      <c r="O733" s="66">
        <v>2</v>
      </c>
      <c r="P733" s="66" t="s">
        <v>38</v>
      </c>
    </row>
    <row r="734" spans="1:16" x14ac:dyDescent="0.25">
      <c r="A734" s="59">
        <v>41129</v>
      </c>
      <c r="B734" s="2">
        <v>0.54679398148148151</v>
      </c>
      <c r="C734" s="33">
        <v>41129.546793981484</v>
      </c>
      <c r="D734" s="33">
        <v>41129.541666666664</v>
      </c>
      <c r="E734" s="37">
        <v>13</v>
      </c>
      <c r="F734" s="33">
        <v>41129.5</v>
      </c>
      <c r="G734" s="39" t="s">
        <v>16</v>
      </c>
      <c r="H734" s="66">
        <v>1</v>
      </c>
      <c r="I734" s="66">
        <v>1.61</v>
      </c>
      <c r="J734" s="66">
        <v>97.3</v>
      </c>
      <c r="K734" s="66">
        <v>1</v>
      </c>
      <c r="L734" s="66">
        <v>2</v>
      </c>
      <c r="M734" s="66">
        <v>9.59</v>
      </c>
      <c r="N734" s="66">
        <v>10.42</v>
      </c>
      <c r="O734" s="66">
        <v>2</v>
      </c>
      <c r="P734" s="66" t="s">
        <v>38</v>
      </c>
    </row>
    <row r="735" spans="1:16" x14ac:dyDescent="0.25">
      <c r="A735" s="59">
        <v>41129</v>
      </c>
      <c r="B735" s="2">
        <v>0.55002314814814812</v>
      </c>
      <c r="C735" s="33">
        <v>41129.550023148149</v>
      </c>
      <c r="D735" s="33">
        <v>41129.541666666664</v>
      </c>
      <c r="E735" s="37">
        <v>13</v>
      </c>
      <c r="F735" s="33">
        <v>41129.5</v>
      </c>
      <c r="G735" s="39" t="s">
        <v>16</v>
      </c>
      <c r="H735" s="66">
        <v>1</v>
      </c>
      <c r="I735" s="66">
        <v>1.96</v>
      </c>
      <c r="J735" s="66">
        <v>79.2</v>
      </c>
      <c r="K735" s="66">
        <v>1</v>
      </c>
      <c r="L735" s="66">
        <v>2</v>
      </c>
      <c r="M735" s="66">
        <v>9.59</v>
      </c>
      <c r="N735" s="66">
        <v>10.42</v>
      </c>
      <c r="O735" s="66">
        <v>2</v>
      </c>
      <c r="P735" s="66" t="s">
        <v>38</v>
      </c>
    </row>
    <row r="736" spans="1:16" x14ac:dyDescent="0.25">
      <c r="A736" s="59">
        <v>41129</v>
      </c>
      <c r="B736" s="2">
        <v>0.55011574074074077</v>
      </c>
      <c r="C736" s="33">
        <v>41129.550115740742</v>
      </c>
      <c r="D736" s="33">
        <v>41129.541666666664</v>
      </c>
      <c r="E736" s="37">
        <v>13</v>
      </c>
      <c r="F736" s="33">
        <v>41129.5</v>
      </c>
      <c r="G736" s="39" t="s">
        <v>16</v>
      </c>
      <c r="H736" s="66">
        <v>1</v>
      </c>
      <c r="I736" s="66">
        <v>2.2400000000000002</v>
      </c>
      <c r="J736" s="66">
        <v>75.7</v>
      </c>
      <c r="K736" s="66">
        <v>1</v>
      </c>
      <c r="L736" s="66">
        <v>2</v>
      </c>
      <c r="M736" s="66">
        <v>9.59</v>
      </c>
      <c r="N736" s="66">
        <v>10.42</v>
      </c>
      <c r="O736" s="66">
        <v>2</v>
      </c>
      <c r="P736" s="66" t="s">
        <v>38</v>
      </c>
    </row>
    <row r="737" spans="1:16" x14ac:dyDescent="0.25">
      <c r="A737" s="59">
        <v>41129</v>
      </c>
      <c r="B737" s="2">
        <v>0.56315972222222221</v>
      </c>
      <c r="C737" s="33">
        <v>41129.563159722224</v>
      </c>
      <c r="D737" s="33">
        <v>41129.541666666664</v>
      </c>
      <c r="E737" s="37">
        <v>13</v>
      </c>
      <c r="F737" s="33">
        <v>41129.625</v>
      </c>
      <c r="G737" s="39" t="s">
        <v>16</v>
      </c>
      <c r="H737" s="66">
        <v>1</v>
      </c>
      <c r="I737" s="66">
        <v>6.69</v>
      </c>
      <c r="J737" s="66">
        <v>68.900000000000006</v>
      </c>
      <c r="K737" s="66">
        <v>1</v>
      </c>
      <c r="L737" s="66">
        <v>2</v>
      </c>
      <c r="M737" s="66">
        <v>9.59</v>
      </c>
      <c r="N737" s="66">
        <v>10.42</v>
      </c>
      <c r="O737" s="66">
        <v>2</v>
      </c>
      <c r="P737" s="66" t="s">
        <v>38</v>
      </c>
    </row>
    <row r="738" spans="1:16" x14ac:dyDescent="0.25">
      <c r="A738" s="59">
        <v>41129</v>
      </c>
      <c r="B738" s="2">
        <v>0.57223379629629634</v>
      </c>
      <c r="C738" s="33">
        <v>41129.572233796294</v>
      </c>
      <c r="D738" s="33">
        <v>41129.541666666664</v>
      </c>
      <c r="E738" s="37">
        <v>13</v>
      </c>
      <c r="F738" s="33">
        <v>41129.625</v>
      </c>
      <c r="G738" s="39" t="s">
        <v>16</v>
      </c>
      <c r="H738" s="66">
        <v>1</v>
      </c>
      <c r="I738" s="66">
        <v>1.83</v>
      </c>
      <c r="J738" s="66">
        <v>84.5</v>
      </c>
      <c r="K738" s="66">
        <v>1</v>
      </c>
      <c r="L738" s="66">
        <v>2</v>
      </c>
      <c r="M738" s="66">
        <v>9.59</v>
      </c>
      <c r="N738" s="66">
        <v>10.42</v>
      </c>
      <c r="O738" s="66">
        <v>2</v>
      </c>
      <c r="P738" s="66" t="s">
        <v>38</v>
      </c>
    </row>
    <row r="739" spans="1:16" x14ac:dyDescent="0.25">
      <c r="A739" s="59">
        <v>41129</v>
      </c>
      <c r="B739" s="2">
        <v>0.5892708333333333</v>
      </c>
      <c r="C739" s="33">
        <v>41129.589270833334</v>
      </c>
      <c r="D739" s="33">
        <v>41129.583333333336</v>
      </c>
      <c r="E739" s="37">
        <v>14</v>
      </c>
      <c r="F739" s="33">
        <v>41129.625</v>
      </c>
      <c r="G739" s="39" t="s">
        <v>16</v>
      </c>
      <c r="H739" s="66">
        <v>1</v>
      </c>
      <c r="I739" s="66">
        <v>2.7</v>
      </c>
      <c r="J739" s="66">
        <v>95.2</v>
      </c>
      <c r="K739" s="66">
        <v>1</v>
      </c>
      <c r="L739" s="66">
        <v>2</v>
      </c>
      <c r="M739" s="66">
        <v>9.59</v>
      </c>
      <c r="N739" s="66">
        <v>10.42</v>
      </c>
      <c r="O739" s="66">
        <v>2</v>
      </c>
      <c r="P739" s="66" t="s">
        <v>38</v>
      </c>
    </row>
    <row r="740" spans="1:16" x14ac:dyDescent="0.25">
      <c r="A740" s="59">
        <v>41129</v>
      </c>
      <c r="B740" s="2">
        <v>0.60670138888888892</v>
      </c>
      <c r="C740" s="33">
        <v>41129.60670138889</v>
      </c>
      <c r="D740" s="33">
        <v>41129.583333333336</v>
      </c>
      <c r="E740" s="37">
        <v>14</v>
      </c>
      <c r="F740" s="33">
        <v>41129.625</v>
      </c>
      <c r="G740" s="39" t="s">
        <v>16</v>
      </c>
      <c r="H740" s="66">
        <v>1</v>
      </c>
      <c r="I740" s="66">
        <v>1.99</v>
      </c>
      <c r="J740" s="66">
        <v>75</v>
      </c>
      <c r="K740" s="66">
        <v>1</v>
      </c>
      <c r="L740" s="66">
        <v>2</v>
      </c>
      <c r="M740" s="66">
        <v>9.59</v>
      </c>
      <c r="N740" s="66">
        <v>10.42</v>
      </c>
      <c r="O740" s="66">
        <v>2</v>
      </c>
      <c r="P740" s="66" t="s">
        <v>38</v>
      </c>
    </row>
    <row r="741" spans="1:16" x14ac:dyDescent="0.25">
      <c r="A741" s="59">
        <v>41129</v>
      </c>
      <c r="B741" s="2">
        <v>0.63055555555555554</v>
      </c>
      <c r="C741" s="33">
        <v>41129.630555555559</v>
      </c>
      <c r="D741" s="33">
        <v>41129.625</v>
      </c>
      <c r="E741" s="37">
        <v>15</v>
      </c>
      <c r="F741" s="33">
        <v>41129.625</v>
      </c>
      <c r="G741" s="39" t="s">
        <v>16</v>
      </c>
      <c r="H741" s="66">
        <v>1</v>
      </c>
      <c r="I741" s="66">
        <v>1.86</v>
      </c>
      <c r="J741" s="66">
        <v>74.8</v>
      </c>
      <c r="K741" s="66">
        <v>1</v>
      </c>
      <c r="L741" s="66">
        <v>2</v>
      </c>
      <c r="M741" s="66">
        <v>9.59</v>
      </c>
      <c r="N741" s="66">
        <v>10.42</v>
      </c>
      <c r="O741" s="66">
        <v>2</v>
      </c>
      <c r="P741" s="66" t="s">
        <v>38</v>
      </c>
    </row>
    <row r="742" spans="1:16" x14ac:dyDescent="0.25">
      <c r="A742" s="59">
        <v>41129</v>
      </c>
      <c r="B742" s="2">
        <v>0.63452546296296297</v>
      </c>
      <c r="C742" s="33">
        <v>41129.634525462963</v>
      </c>
      <c r="D742" s="33">
        <v>41129.625</v>
      </c>
      <c r="E742" s="37">
        <v>15</v>
      </c>
      <c r="F742" s="33">
        <v>41129.625</v>
      </c>
      <c r="G742" s="39" t="s">
        <v>16</v>
      </c>
      <c r="H742" s="66">
        <v>1</v>
      </c>
      <c r="I742" s="66">
        <v>2.11</v>
      </c>
      <c r="J742" s="66">
        <v>102.9</v>
      </c>
      <c r="K742" s="66">
        <v>1</v>
      </c>
      <c r="L742" s="66">
        <v>2</v>
      </c>
      <c r="M742" s="66">
        <v>9.59</v>
      </c>
      <c r="N742" s="66">
        <v>10.42</v>
      </c>
      <c r="O742" s="66">
        <v>2</v>
      </c>
      <c r="P742" s="66" t="s">
        <v>38</v>
      </c>
    </row>
    <row r="743" spans="1:16" x14ac:dyDescent="0.25">
      <c r="A743" s="59">
        <v>41129</v>
      </c>
      <c r="B743" s="2">
        <v>0.6551851851851852</v>
      </c>
      <c r="C743" s="33">
        <v>41129.655185185184</v>
      </c>
      <c r="D743" s="33">
        <v>41129.625</v>
      </c>
      <c r="E743" s="37">
        <v>15</v>
      </c>
      <c r="F743" s="33">
        <v>41129.625</v>
      </c>
      <c r="G743" s="39" t="s">
        <v>16</v>
      </c>
      <c r="H743" s="66">
        <v>1</v>
      </c>
      <c r="I743" s="66">
        <v>1.96</v>
      </c>
      <c r="J743" s="66">
        <v>87.7</v>
      </c>
      <c r="K743" s="66">
        <v>1</v>
      </c>
      <c r="L743" s="66">
        <v>2</v>
      </c>
      <c r="M743" s="66">
        <v>9.59</v>
      </c>
      <c r="N743" s="66">
        <v>10.42</v>
      </c>
      <c r="O743" s="66">
        <v>2</v>
      </c>
      <c r="P743" s="66" t="s">
        <v>38</v>
      </c>
    </row>
    <row r="744" spans="1:16" x14ac:dyDescent="0.25">
      <c r="A744" s="59">
        <v>41129</v>
      </c>
      <c r="B744" s="2">
        <v>0.66856481481481478</v>
      </c>
      <c r="C744" s="33">
        <v>41129.668564814812</v>
      </c>
      <c r="D744" s="33">
        <v>41129.666666666664</v>
      </c>
      <c r="E744" s="37">
        <v>16</v>
      </c>
      <c r="F744" s="33">
        <v>41129.625</v>
      </c>
      <c r="G744" s="39" t="s">
        <v>16</v>
      </c>
      <c r="H744" s="66">
        <v>1</v>
      </c>
      <c r="I744" s="66">
        <v>2.17</v>
      </c>
      <c r="J744" s="66">
        <v>69.7</v>
      </c>
      <c r="K744" s="66">
        <v>1</v>
      </c>
      <c r="L744" s="66">
        <v>2</v>
      </c>
      <c r="M744" s="66">
        <v>9.59</v>
      </c>
      <c r="N744" s="66">
        <v>10.42</v>
      </c>
      <c r="O744" s="66">
        <v>2</v>
      </c>
      <c r="P744" s="66" t="s">
        <v>38</v>
      </c>
    </row>
    <row r="745" spans="1:16" x14ac:dyDescent="0.25">
      <c r="A745" s="59">
        <v>41129</v>
      </c>
      <c r="B745" s="2">
        <v>0.69570601851851854</v>
      </c>
      <c r="C745" s="33">
        <v>41129.695706018516</v>
      </c>
      <c r="D745" s="33">
        <v>41129.666666666664</v>
      </c>
      <c r="E745" s="37">
        <v>16</v>
      </c>
      <c r="F745" s="33">
        <v>41129.75</v>
      </c>
      <c r="G745" s="39" t="s">
        <v>16</v>
      </c>
      <c r="H745" s="66">
        <v>1</v>
      </c>
      <c r="I745" s="66">
        <v>2.4700000000000002</v>
      </c>
      <c r="J745" s="66">
        <v>89.8</v>
      </c>
      <c r="K745" s="66">
        <v>1</v>
      </c>
      <c r="L745" s="66">
        <v>2</v>
      </c>
      <c r="M745" s="66">
        <v>9.59</v>
      </c>
      <c r="N745" s="66">
        <v>10.42</v>
      </c>
      <c r="O745" s="66">
        <v>2</v>
      </c>
      <c r="P745" s="66" t="s">
        <v>38</v>
      </c>
    </row>
    <row r="746" spans="1:16" x14ac:dyDescent="0.25">
      <c r="A746" s="59">
        <v>41129</v>
      </c>
      <c r="B746" s="2">
        <v>0.71010416666666665</v>
      </c>
      <c r="C746" s="33">
        <v>41129.710104166668</v>
      </c>
      <c r="D746" s="33">
        <v>41129.708333333336</v>
      </c>
      <c r="E746" s="37">
        <v>17</v>
      </c>
      <c r="F746" s="33">
        <v>41129.75</v>
      </c>
      <c r="G746" s="39" t="s">
        <v>16</v>
      </c>
      <c r="H746" s="66">
        <v>1</v>
      </c>
      <c r="I746" s="66">
        <v>2.0699999999999998</v>
      </c>
      <c r="J746" s="66">
        <v>82.6</v>
      </c>
      <c r="K746" s="66">
        <v>1</v>
      </c>
      <c r="L746" s="66">
        <v>2</v>
      </c>
      <c r="M746" s="66">
        <v>9.59</v>
      </c>
      <c r="N746" s="66">
        <v>10.42</v>
      </c>
      <c r="O746" s="66">
        <v>2</v>
      </c>
      <c r="P746" s="66" t="s">
        <v>38</v>
      </c>
    </row>
    <row r="747" spans="1:16" x14ac:dyDescent="0.25">
      <c r="A747" s="59">
        <v>41129</v>
      </c>
      <c r="B747" s="2">
        <v>0.71620370370370379</v>
      </c>
      <c r="C747" s="33">
        <v>41129.716203703705</v>
      </c>
      <c r="D747" s="33">
        <v>41129.708333333336</v>
      </c>
      <c r="E747" s="37">
        <v>17</v>
      </c>
      <c r="F747" s="33">
        <v>41129.75</v>
      </c>
      <c r="G747" s="39" t="s">
        <v>16</v>
      </c>
      <c r="H747" s="66">
        <v>1</v>
      </c>
      <c r="I747" s="66">
        <v>2.1800000000000002</v>
      </c>
      <c r="J747" s="66">
        <v>109.6</v>
      </c>
      <c r="K747" s="66">
        <v>1</v>
      </c>
      <c r="L747" s="66">
        <v>2</v>
      </c>
      <c r="M747" s="66">
        <v>9.59</v>
      </c>
      <c r="N747" s="66">
        <v>10.42</v>
      </c>
      <c r="O747" s="66">
        <v>2</v>
      </c>
      <c r="P747" s="66" t="s">
        <v>38</v>
      </c>
    </row>
    <row r="748" spans="1:16" x14ac:dyDescent="0.25">
      <c r="A748" s="59">
        <v>41129</v>
      </c>
      <c r="B748" s="2">
        <v>0.71689814814814812</v>
      </c>
      <c r="C748" s="33">
        <v>41129.716898148145</v>
      </c>
      <c r="D748" s="33">
        <v>41129.708333333336</v>
      </c>
      <c r="E748" s="37">
        <v>17</v>
      </c>
      <c r="F748" s="33">
        <v>41129.75</v>
      </c>
      <c r="G748" s="39" t="s">
        <v>16</v>
      </c>
      <c r="H748" s="66">
        <v>1</v>
      </c>
      <c r="I748" s="66">
        <v>1.81</v>
      </c>
      <c r="J748" s="66">
        <v>88.9</v>
      </c>
      <c r="K748" s="66">
        <v>1</v>
      </c>
      <c r="L748" s="66">
        <v>2</v>
      </c>
      <c r="M748" s="66">
        <v>9.59</v>
      </c>
      <c r="N748" s="66">
        <v>10.42</v>
      </c>
      <c r="O748" s="66">
        <v>2</v>
      </c>
      <c r="P748" s="66" t="s">
        <v>38</v>
      </c>
    </row>
    <row r="749" spans="1:16" x14ac:dyDescent="0.25">
      <c r="A749" s="59">
        <v>41129</v>
      </c>
      <c r="B749" s="2">
        <v>0.72962962962962974</v>
      </c>
      <c r="C749" s="33">
        <v>41129.729629629626</v>
      </c>
      <c r="D749" s="33">
        <v>41129.708333333336</v>
      </c>
      <c r="E749" s="37">
        <v>17</v>
      </c>
      <c r="F749" s="33">
        <v>41129.75</v>
      </c>
      <c r="G749" s="39" t="s">
        <v>16</v>
      </c>
      <c r="H749" s="66">
        <v>1</v>
      </c>
      <c r="I749" s="66">
        <v>2.2599999999999998</v>
      </c>
      <c r="J749" s="66">
        <v>67.900000000000006</v>
      </c>
      <c r="K749" s="66">
        <v>1</v>
      </c>
      <c r="L749" s="66">
        <v>2</v>
      </c>
      <c r="M749" s="66">
        <v>9.59</v>
      </c>
      <c r="N749" s="66">
        <v>10.42</v>
      </c>
      <c r="O749" s="66">
        <v>2</v>
      </c>
      <c r="P749" s="66" t="s">
        <v>38</v>
      </c>
    </row>
    <row r="750" spans="1:16" x14ac:dyDescent="0.25">
      <c r="A750" s="59">
        <v>41129</v>
      </c>
      <c r="B750" s="2">
        <v>0.72980324074074077</v>
      </c>
      <c r="C750" s="33">
        <v>41129.729803240742</v>
      </c>
      <c r="D750" s="33">
        <v>41129.708333333336</v>
      </c>
      <c r="E750" s="37">
        <v>17</v>
      </c>
      <c r="F750" s="33">
        <v>41129.75</v>
      </c>
      <c r="G750" s="39" t="s">
        <v>16</v>
      </c>
      <c r="H750" s="66">
        <v>1</v>
      </c>
      <c r="I750" s="66">
        <v>1.89</v>
      </c>
      <c r="J750" s="66">
        <v>103.8</v>
      </c>
      <c r="K750" s="66">
        <v>1</v>
      </c>
      <c r="L750" s="66">
        <v>2</v>
      </c>
      <c r="M750" s="66">
        <v>9.59</v>
      </c>
      <c r="N750" s="66">
        <v>10.42</v>
      </c>
      <c r="O750" s="66">
        <v>2</v>
      </c>
      <c r="P750" s="66" t="s">
        <v>38</v>
      </c>
    </row>
    <row r="751" spans="1:16" x14ac:dyDescent="0.25">
      <c r="A751" s="59">
        <v>41129</v>
      </c>
      <c r="B751" s="2">
        <v>0.75288194444444445</v>
      </c>
      <c r="C751" s="33">
        <v>41129.752881944441</v>
      </c>
      <c r="D751" s="33">
        <v>41129.75</v>
      </c>
      <c r="E751" s="37">
        <v>18</v>
      </c>
      <c r="F751" s="33">
        <v>41129.75</v>
      </c>
      <c r="G751" s="39" t="s">
        <v>16</v>
      </c>
      <c r="H751" s="66">
        <v>1</v>
      </c>
      <c r="I751" s="66">
        <v>2.09</v>
      </c>
      <c r="J751" s="66">
        <v>98.9</v>
      </c>
      <c r="K751" s="66">
        <v>1</v>
      </c>
      <c r="L751" s="66">
        <v>2</v>
      </c>
      <c r="M751" s="66">
        <v>9.59</v>
      </c>
      <c r="N751" s="66">
        <v>10.42</v>
      </c>
      <c r="O751" s="66">
        <v>2</v>
      </c>
      <c r="P751" s="66" t="s">
        <v>38</v>
      </c>
    </row>
    <row r="752" spans="1:16" x14ac:dyDescent="0.25">
      <c r="A752" s="59">
        <v>41129</v>
      </c>
      <c r="B752" s="2">
        <v>0.75571759259259252</v>
      </c>
      <c r="C752" s="33">
        <v>41129.75571759259</v>
      </c>
      <c r="D752" s="33">
        <v>41129.75</v>
      </c>
      <c r="E752" s="37">
        <v>18</v>
      </c>
      <c r="F752" s="33">
        <v>41129.75</v>
      </c>
      <c r="G752" s="39" t="s">
        <v>16</v>
      </c>
      <c r="H752" s="66">
        <v>1</v>
      </c>
      <c r="I752" s="66">
        <v>2.11</v>
      </c>
      <c r="J752" s="66">
        <v>87.9</v>
      </c>
      <c r="K752" s="66">
        <v>1</v>
      </c>
      <c r="L752" s="66">
        <v>2</v>
      </c>
      <c r="M752" s="66">
        <v>9.59</v>
      </c>
      <c r="N752" s="66">
        <v>10.42</v>
      </c>
      <c r="O752" s="66">
        <v>2</v>
      </c>
      <c r="P752" s="66" t="s">
        <v>38</v>
      </c>
    </row>
    <row r="753" spans="1:16" x14ac:dyDescent="0.25">
      <c r="A753" s="59">
        <v>41129</v>
      </c>
      <c r="B753" s="2">
        <v>0.77214120370370365</v>
      </c>
      <c r="C753" s="33">
        <v>41129.772141203706</v>
      </c>
      <c r="D753" s="33">
        <v>41129.75</v>
      </c>
      <c r="E753" s="37">
        <v>18</v>
      </c>
      <c r="F753" s="33">
        <v>41129.75</v>
      </c>
      <c r="G753" s="39" t="s">
        <v>16</v>
      </c>
      <c r="H753" s="66">
        <v>1</v>
      </c>
      <c r="I753" s="66">
        <v>4.3</v>
      </c>
      <c r="J753" s="66">
        <v>72.599999999999994</v>
      </c>
      <c r="K753" s="66">
        <v>1</v>
      </c>
      <c r="L753" s="66">
        <v>2</v>
      </c>
      <c r="M753" s="66">
        <v>9.59</v>
      </c>
      <c r="N753" s="66">
        <v>10.42</v>
      </c>
      <c r="O753" s="66">
        <v>2</v>
      </c>
      <c r="P753" s="66" t="s">
        <v>38</v>
      </c>
    </row>
    <row r="754" spans="1:16" x14ac:dyDescent="0.25">
      <c r="A754" s="59">
        <v>41129</v>
      </c>
      <c r="B754" s="2">
        <v>0.7897453703703704</v>
      </c>
      <c r="C754" s="33">
        <v>41129.78974537037</v>
      </c>
      <c r="D754" s="33">
        <v>41129.75</v>
      </c>
      <c r="E754" s="37">
        <v>18</v>
      </c>
      <c r="F754" s="33">
        <v>41129.75</v>
      </c>
      <c r="G754" s="39" t="s">
        <v>16</v>
      </c>
      <c r="H754" s="66">
        <v>1</v>
      </c>
      <c r="I754" s="66">
        <v>13.65</v>
      </c>
      <c r="J754" s="66">
        <v>75.900000000000006</v>
      </c>
      <c r="K754" s="66">
        <v>2</v>
      </c>
      <c r="L754" s="66">
        <v>2</v>
      </c>
      <c r="M754" s="66">
        <v>9.59</v>
      </c>
      <c r="N754" s="66">
        <v>10.42</v>
      </c>
      <c r="O754" s="66">
        <v>2</v>
      </c>
      <c r="P754" s="66" t="s">
        <v>38</v>
      </c>
    </row>
    <row r="755" spans="1:16" x14ac:dyDescent="0.25">
      <c r="A755" s="59">
        <v>41129</v>
      </c>
      <c r="B755" s="2">
        <v>0.81263888888888891</v>
      </c>
      <c r="C755" s="33">
        <v>41129.812638888892</v>
      </c>
      <c r="D755" s="33">
        <v>41129.791666666664</v>
      </c>
      <c r="E755" s="37">
        <v>19</v>
      </c>
      <c r="F755" s="33">
        <v>41129.875</v>
      </c>
      <c r="G755" s="39" t="s">
        <v>16</v>
      </c>
      <c r="H755" s="66">
        <v>1</v>
      </c>
      <c r="I755" s="66">
        <v>2.33</v>
      </c>
      <c r="J755" s="66">
        <v>86</v>
      </c>
      <c r="K755" s="66">
        <v>1</v>
      </c>
      <c r="L755" s="66">
        <v>2</v>
      </c>
      <c r="M755" s="66">
        <v>9.59</v>
      </c>
      <c r="N755" s="66">
        <v>10.42</v>
      </c>
      <c r="O755" s="66">
        <v>2</v>
      </c>
      <c r="P755" s="66" t="s">
        <v>38</v>
      </c>
    </row>
    <row r="756" spans="1:16" x14ac:dyDescent="0.25">
      <c r="A756" s="59">
        <v>41129</v>
      </c>
      <c r="B756" s="2">
        <v>0.81983796296296296</v>
      </c>
      <c r="C756" s="33">
        <v>41129.819837962961</v>
      </c>
      <c r="D756" s="33">
        <v>41129.791666666664</v>
      </c>
      <c r="E756" s="37">
        <v>19</v>
      </c>
      <c r="F756" s="33">
        <v>41129.875</v>
      </c>
      <c r="G756" s="39" t="s">
        <v>16</v>
      </c>
      <c r="H756" s="66">
        <v>1</v>
      </c>
      <c r="I756" s="66">
        <v>1.8</v>
      </c>
      <c r="J756" s="66">
        <v>81.900000000000006</v>
      </c>
      <c r="K756" s="66">
        <v>1</v>
      </c>
      <c r="L756" s="66">
        <v>2</v>
      </c>
      <c r="M756" s="66">
        <v>9.59</v>
      </c>
      <c r="N756" s="66">
        <v>10.42</v>
      </c>
      <c r="O756" s="66">
        <v>2</v>
      </c>
      <c r="P756" s="66" t="s">
        <v>38</v>
      </c>
    </row>
    <row r="757" spans="1:16" x14ac:dyDescent="0.25">
      <c r="A757" s="59">
        <v>41129</v>
      </c>
      <c r="B757" s="2">
        <v>0.85623842592592592</v>
      </c>
      <c r="C757" s="33">
        <v>41129.856238425928</v>
      </c>
      <c r="D757" s="33">
        <v>41129.833333333336</v>
      </c>
      <c r="E757" s="37">
        <v>20</v>
      </c>
      <c r="F757" s="33">
        <v>41129.875</v>
      </c>
      <c r="G757" s="39" t="s">
        <v>16</v>
      </c>
      <c r="H757" s="66">
        <v>1</v>
      </c>
      <c r="I757" s="66">
        <v>2.91</v>
      </c>
      <c r="J757" s="66">
        <v>98.4</v>
      </c>
      <c r="K757" s="66">
        <v>1</v>
      </c>
      <c r="L757" s="66">
        <v>2</v>
      </c>
      <c r="M757" s="66">
        <v>9.59</v>
      </c>
      <c r="N757" s="66">
        <v>10.42</v>
      </c>
      <c r="O757" s="66">
        <v>2</v>
      </c>
      <c r="P757" s="66" t="s">
        <v>38</v>
      </c>
    </row>
    <row r="758" spans="1:16" x14ac:dyDescent="0.25">
      <c r="A758" s="59">
        <v>41129</v>
      </c>
      <c r="B758" s="2">
        <v>0.85957175925925933</v>
      </c>
      <c r="C758" s="33">
        <v>41129.859571759262</v>
      </c>
      <c r="D758" s="33">
        <v>41129.833333333336</v>
      </c>
      <c r="E758" s="37">
        <v>20</v>
      </c>
      <c r="F758" s="33">
        <v>41129.875</v>
      </c>
      <c r="G758" s="39" t="s">
        <v>16</v>
      </c>
      <c r="H758" s="66">
        <v>1</v>
      </c>
      <c r="I758" s="66">
        <v>2.08</v>
      </c>
      <c r="J758" s="66">
        <v>90.2</v>
      </c>
      <c r="K758" s="66">
        <v>1</v>
      </c>
      <c r="L758" s="66">
        <v>2</v>
      </c>
      <c r="M758" s="66">
        <v>9.59</v>
      </c>
      <c r="N758" s="66">
        <v>10.42</v>
      </c>
      <c r="O758" s="66">
        <v>2</v>
      </c>
      <c r="P758" s="66" t="s">
        <v>38</v>
      </c>
    </row>
    <row r="759" spans="1:16" x14ac:dyDescent="0.25">
      <c r="A759" s="59">
        <v>41129</v>
      </c>
      <c r="B759" s="2">
        <v>0.96013888888888888</v>
      </c>
      <c r="C759" s="33">
        <v>41129.960138888891</v>
      </c>
      <c r="D759" s="33">
        <v>41129.958333333336</v>
      </c>
      <c r="E759" s="37">
        <v>23</v>
      </c>
      <c r="F759" s="33">
        <v>41130</v>
      </c>
      <c r="G759" s="39" t="s">
        <v>16</v>
      </c>
      <c r="H759" s="66">
        <v>1</v>
      </c>
      <c r="I759" s="66">
        <v>2.64</v>
      </c>
      <c r="J759" s="66">
        <v>73.900000000000006</v>
      </c>
      <c r="K759" s="66">
        <v>1</v>
      </c>
      <c r="L759" s="66">
        <v>2</v>
      </c>
      <c r="M759" s="66">
        <v>9.59</v>
      </c>
      <c r="N759" s="66">
        <v>10.42</v>
      </c>
      <c r="O759" s="66">
        <v>2</v>
      </c>
      <c r="P759" s="66" t="s">
        <v>38</v>
      </c>
    </row>
    <row r="760" spans="1:16" x14ac:dyDescent="0.25">
      <c r="A760" s="59">
        <v>41129</v>
      </c>
      <c r="B760" s="2">
        <v>0.98103009259259266</v>
      </c>
      <c r="C760" s="33">
        <v>41129.981030092589</v>
      </c>
      <c r="D760" s="33">
        <v>41129.958333333336</v>
      </c>
      <c r="E760" s="37">
        <v>23</v>
      </c>
      <c r="F760" s="33">
        <v>41130</v>
      </c>
      <c r="G760" s="39" t="s">
        <v>16</v>
      </c>
      <c r="H760" s="66">
        <v>1</v>
      </c>
      <c r="I760" s="66">
        <v>3.89</v>
      </c>
      <c r="J760" s="66">
        <v>129.30000000000001</v>
      </c>
      <c r="K760" s="66">
        <v>1</v>
      </c>
      <c r="L760" s="66">
        <v>2</v>
      </c>
      <c r="M760" s="66">
        <v>9.59</v>
      </c>
      <c r="N760" s="66">
        <v>10.42</v>
      </c>
      <c r="O760" s="66">
        <v>2</v>
      </c>
      <c r="P760" s="66" t="s">
        <v>38</v>
      </c>
    </row>
    <row r="761" spans="1:16" x14ac:dyDescent="0.25">
      <c r="A761" s="59">
        <v>41129</v>
      </c>
      <c r="B761" s="2">
        <v>0.98150462962962959</v>
      </c>
      <c r="C761" s="33">
        <v>41129.981504629628</v>
      </c>
      <c r="D761" s="33">
        <v>41129.958333333336</v>
      </c>
      <c r="E761" s="37">
        <v>23</v>
      </c>
      <c r="F761" s="33">
        <v>41130</v>
      </c>
      <c r="G761" s="39" t="s">
        <v>16</v>
      </c>
      <c r="H761" s="66">
        <v>1</v>
      </c>
      <c r="I761" s="66">
        <v>2.13</v>
      </c>
      <c r="J761" s="66">
        <v>87.7</v>
      </c>
      <c r="K761" s="66">
        <v>1</v>
      </c>
      <c r="L761" s="66">
        <v>2</v>
      </c>
      <c r="M761" s="66">
        <v>9.59</v>
      </c>
      <c r="N761" s="66">
        <v>10.42</v>
      </c>
      <c r="O761" s="66">
        <v>2</v>
      </c>
      <c r="P761" s="66" t="s">
        <v>38</v>
      </c>
    </row>
    <row r="762" spans="1:16" x14ac:dyDescent="0.25">
      <c r="A762" s="59">
        <v>41129</v>
      </c>
      <c r="B762" s="2">
        <v>0.98354166666666665</v>
      </c>
      <c r="C762" s="33">
        <v>41129.983541666668</v>
      </c>
      <c r="D762" s="33">
        <v>41129.958333333336</v>
      </c>
      <c r="E762" s="37">
        <v>23</v>
      </c>
      <c r="F762" s="33">
        <v>41130</v>
      </c>
      <c r="G762" s="39" t="s">
        <v>16</v>
      </c>
      <c r="H762" s="66">
        <v>1</v>
      </c>
      <c r="I762" s="66">
        <v>1.97</v>
      </c>
      <c r="J762" s="66">
        <v>75.5</v>
      </c>
      <c r="K762" s="66">
        <v>1</v>
      </c>
      <c r="L762" s="66">
        <v>2</v>
      </c>
      <c r="M762" s="66">
        <v>9.59</v>
      </c>
      <c r="N762" s="66">
        <v>10.42</v>
      </c>
      <c r="O762" s="66">
        <v>2</v>
      </c>
      <c r="P762" s="66" t="s">
        <v>38</v>
      </c>
    </row>
    <row r="763" spans="1:16" x14ac:dyDescent="0.25">
      <c r="A763" s="59">
        <v>41129</v>
      </c>
      <c r="B763" s="2">
        <v>0.98587962962962961</v>
      </c>
      <c r="C763" s="33">
        <v>41129.985879629632</v>
      </c>
      <c r="D763" s="33">
        <v>41129.958333333336</v>
      </c>
      <c r="E763" s="37">
        <v>23</v>
      </c>
      <c r="F763" s="33">
        <v>41130</v>
      </c>
      <c r="G763" s="39" t="s">
        <v>16</v>
      </c>
      <c r="H763" s="66">
        <v>1</v>
      </c>
      <c r="I763" s="66">
        <v>2</v>
      </c>
      <c r="J763" s="66">
        <v>85.6</v>
      </c>
      <c r="K763" s="66">
        <v>1</v>
      </c>
      <c r="L763" s="66">
        <v>2</v>
      </c>
      <c r="M763" s="66">
        <v>9.59</v>
      </c>
      <c r="N763" s="66">
        <v>10.42</v>
      </c>
      <c r="O763" s="66">
        <v>2</v>
      </c>
      <c r="P763" s="66" t="s">
        <v>38</v>
      </c>
    </row>
    <row r="764" spans="1:16" x14ac:dyDescent="0.25">
      <c r="A764" s="59">
        <v>41130</v>
      </c>
      <c r="B764" s="2">
        <v>2.9398148148148148E-3</v>
      </c>
      <c r="C764" s="33">
        <v>41130.002939814818</v>
      </c>
      <c r="D764" s="33">
        <v>41130</v>
      </c>
      <c r="E764" s="37">
        <v>0</v>
      </c>
      <c r="F764" s="33">
        <v>41130</v>
      </c>
      <c r="G764" s="39" t="s">
        <v>16</v>
      </c>
      <c r="H764" s="66">
        <v>1</v>
      </c>
      <c r="I764" s="66">
        <v>2.33</v>
      </c>
      <c r="J764" s="66">
        <v>82.4</v>
      </c>
      <c r="K764" s="66">
        <v>1</v>
      </c>
      <c r="L764" s="66">
        <v>2</v>
      </c>
      <c r="M764" s="66">
        <v>9.59</v>
      </c>
      <c r="N764" s="66">
        <v>10.42</v>
      </c>
      <c r="O764" s="66">
        <v>2</v>
      </c>
      <c r="P764" s="66" t="s">
        <v>38</v>
      </c>
    </row>
    <row r="765" spans="1:16" x14ac:dyDescent="0.25">
      <c r="A765" s="59">
        <v>41130</v>
      </c>
      <c r="B765" s="2">
        <v>2.5092592592592593E-2</v>
      </c>
      <c r="C765" s="33">
        <v>41130.025092592594</v>
      </c>
      <c r="D765" s="33">
        <v>41130</v>
      </c>
      <c r="E765" s="37">
        <v>0</v>
      </c>
      <c r="F765" s="33">
        <v>41130</v>
      </c>
      <c r="G765" s="39" t="s">
        <v>16</v>
      </c>
      <c r="H765" s="66">
        <v>1</v>
      </c>
      <c r="I765" s="66">
        <v>2.37</v>
      </c>
      <c r="J765" s="66">
        <v>86.7</v>
      </c>
      <c r="K765" s="66">
        <v>1</v>
      </c>
      <c r="L765" s="66">
        <v>2</v>
      </c>
      <c r="M765" s="66">
        <v>9.59</v>
      </c>
      <c r="N765" s="66">
        <v>10.42</v>
      </c>
      <c r="O765" s="66">
        <v>2</v>
      </c>
      <c r="P765" s="66" t="s">
        <v>38</v>
      </c>
    </row>
    <row r="766" spans="1:16" x14ac:dyDescent="0.25">
      <c r="A766" s="59">
        <v>41130</v>
      </c>
      <c r="B766" s="2">
        <v>3.0717592592592591E-2</v>
      </c>
      <c r="C766" s="33">
        <v>41130.030717592592</v>
      </c>
      <c r="D766" s="33">
        <v>41130</v>
      </c>
      <c r="E766" s="37">
        <v>0</v>
      </c>
      <c r="F766" s="33">
        <v>41130</v>
      </c>
      <c r="G766" s="39" t="s">
        <v>16</v>
      </c>
      <c r="H766" s="66">
        <v>1</v>
      </c>
      <c r="I766" s="66">
        <v>1.99</v>
      </c>
      <c r="J766" s="66">
        <v>84.3</v>
      </c>
      <c r="K766" s="66">
        <v>1</v>
      </c>
      <c r="L766" s="66">
        <v>2</v>
      </c>
      <c r="M766" s="66">
        <v>9.59</v>
      </c>
      <c r="N766" s="66">
        <v>10.42</v>
      </c>
      <c r="O766" s="66">
        <v>2</v>
      </c>
      <c r="P766" s="66" t="s">
        <v>38</v>
      </c>
    </row>
    <row r="767" spans="1:16" x14ac:dyDescent="0.25">
      <c r="A767" s="59">
        <v>41130</v>
      </c>
      <c r="B767" s="2">
        <v>5.1921296296296299E-2</v>
      </c>
      <c r="C767" s="33">
        <v>41130.051921296297</v>
      </c>
      <c r="D767" s="33">
        <v>41130.041666666664</v>
      </c>
      <c r="E767" s="37">
        <v>1</v>
      </c>
      <c r="F767" s="33">
        <v>41130</v>
      </c>
      <c r="G767" s="39" t="s">
        <v>16</v>
      </c>
      <c r="H767" s="66">
        <v>1</v>
      </c>
      <c r="I767" s="66">
        <v>2.35</v>
      </c>
      <c r="J767" s="66">
        <v>72.5</v>
      </c>
      <c r="K767" s="66">
        <v>1</v>
      </c>
      <c r="L767" s="66">
        <v>2</v>
      </c>
      <c r="M767" s="66">
        <v>9.59</v>
      </c>
      <c r="N767" s="66">
        <v>10.42</v>
      </c>
      <c r="O767" s="66">
        <v>2</v>
      </c>
      <c r="P767" s="66" t="s">
        <v>38</v>
      </c>
    </row>
    <row r="768" spans="1:16" x14ac:dyDescent="0.25">
      <c r="A768" s="59">
        <v>41130</v>
      </c>
      <c r="B768" s="2">
        <v>6.744212962962963E-2</v>
      </c>
      <c r="C768" s="33">
        <v>41130.067442129628</v>
      </c>
      <c r="D768" s="33">
        <v>41130.041666666664</v>
      </c>
      <c r="E768" s="37">
        <v>1</v>
      </c>
      <c r="F768" s="33">
        <v>41130.125</v>
      </c>
      <c r="G768" s="39" t="s">
        <v>16</v>
      </c>
      <c r="H768" s="66">
        <v>1</v>
      </c>
      <c r="I768" s="66">
        <v>2.2400000000000002</v>
      </c>
      <c r="J768" s="66">
        <v>68.3</v>
      </c>
      <c r="K768" s="66">
        <v>1</v>
      </c>
      <c r="L768" s="66">
        <v>2</v>
      </c>
      <c r="M768" s="66">
        <v>9.59</v>
      </c>
      <c r="N768" s="66">
        <v>10.42</v>
      </c>
      <c r="O768" s="66">
        <v>2</v>
      </c>
      <c r="P768" s="66" t="s">
        <v>38</v>
      </c>
    </row>
    <row r="769" spans="1:16" x14ac:dyDescent="0.25">
      <c r="A769" s="59">
        <v>41130</v>
      </c>
      <c r="B769" s="2">
        <v>6.9895833333333338E-2</v>
      </c>
      <c r="C769" s="33">
        <v>41130.069895833331</v>
      </c>
      <c r="D769" s="33">
        <v>41130.041666666664</v>
      </c>
      <c r="E769" s="37">
        <v>1</v>
      </c>
      <c r="F769" s="33">
        <v>41130.125</v>
      </c>
      <c r="G769" s="39" t="s">
        <v>16</v>
      </c>
      <c r="H769" s="66">
        <v>1</v>
      </c>
      <c r="I769" s="66">
        <v>2.1</v>
      </c>
      <c r="J769" s="66">
        <v>89.3</v>
      </c>
      <c r="K769" s="66">
        <v>1</v>
      </c>
      <c r="L769" s="66">
        <v>2</v>
      </c>
      <c r="M769" s="66">
        <v>9.59</v>
      </c>
      <c r="N769" s="66">
        <v>10.42</v>
      </c>
      <c r="O769" s="66">
        <v>2</v>
      </c>
      <c r="P769" s="66" t="s">
        <v>38</v>
      </c>
    </row>
    <row r="770" spans="1:16" x14ac:dyDescent="0.25">
      <c r="A770" s="59">
        <v>41130</v>
      </c>
      <c r="B770" s="2">
        <v>0.10587962962962964</v>
      </c>
      <c r="C770" s="33">
        <v>41130.105879629627</v>
      </c>
      <c r="D770" s="33">
        <v>41130.083333333336</v>
      </c>
      <c r="E770" s="37">
        <v>2</v>
      </c>
      <c r="F770" s="33">
        <v>41130.125</v>
      </c>
      <c r="G770" s="39" t="s">
        <v>16</v>
      </c>
      <c r="H770" s="66">
        <v>1</v>
      </c>
      <c r="I770" s="66">
        <v>2.0699999999999998</v>
      </c>
      <c r="J770" s="66">
        <v>97.9</v>
      </c>
      <c r="K770" s="66">
        <v>1</v>
      </c>
      <c r="L770" s="66">
        <v>2</v>
      </c>
      <c r="M770" s="66">
        <v>9.59</v>
      </c>
      <c r="N770" s="66">
        <v>10.42</v>
      </c>
      <c r="O770" s="66">
        <v>2</v>
      </c>
      <c r="P770" s="66" t="s">
        <v>38</v>
      </c>
    </row>
    <row r="771" spans="1:16" x14ac:dyDescent="0.25">
      <c r="A771" s="59">
        <v>41130</v>
      </c>
      <c r="B771" s="2">
        <v>0.10670138888888887</v>
      </c>
      <c r="C771" s="33">
        <v>41130.10670138889</v>
      </c>
      <c r="D771" s="33">
        <v>41130.083333333336</v>
      </c>
      <c r="E771" s="37">
        <v>2</v>
      </c>
      <c r="F771" s="33">
        <v>41130.125</v>
      </c>
      <c r="G771" s="39" t="s">
        <v>16</v>
      </c>
      <c r="H771" s="66">
        <v>1</v>
      </c>
      <c r="I771" s="66">
        <v>3.73</v>
      </c>
      <c r="J771" s="66">
        <v>72.400000000000006</v>
      </c>
      <c r="K771" s="66">
        <v>1</v>
      </c>
      <c r="L771" s="66">
        <v>2</v>
      </c>
      <c r="M771" s="66">
        <v>9.59</v>
      </c>
      <c r="N771" s="66">
        <v>10.42</v>
      </c>
      <c r="O771" s="66">
        <v>2</v>
      </c>
      <c r="P771" s="66" t="s">
        <v>38</v>
      </c>
    </row>
    <row r="772" spans="1:16" x14ac:dyDescent="0.25">
      <c r="A772" s="59">
        <v>41130</v>
      </c>
      <c r="B772" s="2">
        <v>0.11061342592592593</v>
      </c>
      <c r="C772" s="33">
        <v>41130.110613425924</v>
      </c>
      <c r="D772" s="33">
        <v>41130.083333333336</v>
      </c>
      <c r="E772" s="37">
        <v>2</v>
      </c>
      <c r="F772" s="33">
        <v>41130.125</v>
      </c>
      <c r="G772" s="39" t="s">
        <v>16</v>
      </c>
      <c r="H772" s="66">
        <v>1</v>
      </c>
      <c r="I772" s="66">
        <v>2.69</v>
      </c>
      <c r="J772" s="66">
        <v>70.8</v>
      </c>
      <c r="K772" s="66">
        <v>1</v>
      </c>
      <c r="L772" s="66">
        <v>2</v>
      </c>
      <c r="M772" s="66">
        <v>9.59</v>
      </c>
      <c r="N772" s="66">
        <v>10.42</v>
      </c>
      <c r="O772" s="66">
        <v>2</v>
      </c>
      <c r="P772" s="66" t="s">
        <v>38</v>
      </c>
    </row>
    <row r="773" spans="1:16" x14ac:dyDescent="0.25">
      <c r="A773" s="59">
        <v>41130</v>
      </c>
      <c r="B773" s="2">
        <v>0.11082175925925926</v>
      </c>
      <c r="C773" s="33">
        <v>41130.110821759263</v>
      </c>
      <c r="D773" s="33">
        <v>41130.083333333336</v>
      </c>
      <c r="E773" s="37">
        <v>2</v>
      </c>
      <c r="F773" s="33">
        <v>41130.125</v>
      </c>
      <c r="G773" s="39" t="s">
        <v>16</v>
      </c>
      <c r="H773" s="66">
        <v>1</v>
      </c>
      <c r="I773" s="66">
        <v>2.0499999999999998</v>
      </c>
      <c r="J773" s="66">
        <v>68.2</v>
      </c>
      <c r="K773" s="66">
        <v>1</v>
      </c>
      <c r="L773" s="66">
        <v>2</v>
      </c>
      <c r="M773" s="66">
        <v>9.59</v>
      </c>
      <c r="N773" s="66">
        <v>10.42</v>
      </c>
      <c r="O773" s="66">
        <v>2</v>
      </c>
      <c r="P773" s="66" t="s">
        <v>38</v>
      </c>
    </row>
    <row r="774" spans="1:16" x14ac:dyDescent="0.25">
      <c r="A774" s="59">
        <v>41130</v>
      </c>
      <c r="B774" s="2">
        <v>0.11097222222222221</v>
      </c>
      <c r="C774" s="33">
        <v>41130.110972222225</v>
      </c>
      <c r="D774" s="33">
        <v>41130.083333333336</v>
      </c>
      <c r="E774" s="37">
        <v>2</v>
      </c>
      <c r="F774" s="33">
        <v>41130.125</v>
      </c>
      <c r="G774" s="39" t="s">
        <v>16</v>
      </c>
      <c r="H774" s="66">
        <v>1</v>
      </c>
      <c r="I774" s="66">
        <v>2.11</v>
      </c>
      <c r="J774" s="66">
        <v>60.1</v>
      </c>
      <c r="K774" s="66">
        <v>1</v>
      </c>
      <c r="L774" s="66">
        <v>2</v>
      </c>
      <c r="M774" s="66">
        <v>9.59</v>
      </c>
      <c r="N774" s="66">
        <v>10.42</v>
      </c>
      <c r="O774" s="66">
        <v>2</v>
      </c>
      <c r="P774" s="66" t="s">
        <v>38</v>
      </c>
    </row>
    <row r="775" spans="1:16" x14ac:dyDescent="0.25">
      <c r="A775" s="59">
        <v>41130</v>
      </c>
      <c r="B775" s="2">
        <v>0.11241898148148148</v>
      </c>
      <c r="C775" s="33">
        <v>41130.11241898148</v>
      </c>
      <c r="D775" s="33">
        <v>41130.083333333336</v>
      </c>
      <c r="E775" s="37">
        <v>2</v>
      </c>
      <c r="F775" s="33">
        <v>41130.125</v>
      </c>
      <c r="G775" s="39" t="s">
        <v>16</v>
      </c>
      <c r="H775" s="66">
        <v>1</v>
      </c>
      <c r="I775" s="66">
        <v>5.34</v>
      </c>
      <c r="J775" s="66">
        <v>78.099999999999994</v>
      </c>
      <c r="K775" s="66">
        <v>1</v>
      </c>
      <c r="L775" s="66">
        <v>2</v>
      </c>
      <c r="M775" s="66">
        <v>9.59</v>
      </c>
      <c r="N775" s="66">
        <v>10.42</v>
      </c>
      <c r="O775" s="66">
        <v>2</v>
      </c>
      <c r="P775" s="66" t="s">
        <v>38</v>
      </c>
    </row>
    <row r="776" spans="1:16" x14ac:dyDescent="0.25">
      <c r="A776" s="59">
        <v>41130</v>
      </c>
      <c r="B776" s="2">
        <v>0.15207175925925925</v>
      </c>
      <c r="C776" s="33">
        <v>41130.152071759258</v>
      </c>
      <c r="D776" s="33">
        <v>41130.125</v>
      </c>
      <c r="E776" s="37">
        <v>3</v>
      </c>
      <c r="F776" s="33">
        <v>41130.125</v>
      </c>
      <c r="G776" s="39" t="s">
        <v>16</v>
      </c>
      <c r="H776" s="66">
        <v>1</v>
      </c>
      <c r="I776" s="66">
        <v>1.98</v>
      </c>
      <c r="J776" s="66">
        <v>94.8</v>
      </c>
      <c r="K776" s="66">
        <v>1</v>
      </c>
      <c r="L776" s="66">
        <v>2</v>
      </c>
      <c r="M776" s="66">
        <v>9.59</v>
      </c>
      <c r="N776" s="66">
        <v>10.42</v>
      </c>
      <c r="O776" s="66">
        <v>2</v>
      </c>
      <c r="P776" s="66" t="s">
        <v>38</v>
      </c>
    </row>
    <row r="777" spans="1:16" x14ac:dyDescent="0.25">
      <c r="A777" s="59">
        <v>41130</v>
      </c>
      <c r="B777" s="2">
        <v>0.1554513888888889</v>
      </c>
      <c r="C777" s="33">
        <v>41130.155451388891</v>
      </c>
      <c r="D777" s="33">
        <v>41130.125</v>
      </c>
      <c r="E777" s="37">
        <v>3</v>
      </c>
      <c r="F777" s="33">
        <v>41130.125</v>
      </c>
      <c r="G777" s="39" t="s">
        <v>16</v>
      </c>
      <c r="H777" s="66">
        <v>1</v>
      </c>
      <c r="I777" s="66">
        <v>2.0499999999999998</v>
      </c>
      <c r="J777" s="66">
        <v>95.5</v>
      </c>
      <c r="K777" s="66">
        <v>1</v>
      </c>
      <c r="L777" s="66">
        <v>2</v>
      </c>
      <c r="M777" s="66">
        <v>9.59</v>
      </c>
      <c r="N777" s="66">
        <v>10.42</v>
      </c>
      <c r="O777" s="66">
        <v>2</v>
      </c>
      <c r="P777" s="66" t="s">
        <v>38</v>
      </c>
    </row>
    <row r="778" spans="1:16" x14ac:dyDescent="0.25">
      <c r="A778" s="59">
        <v>41130</v>
      </c>
      <c r="B778" s="2">
        <v>0.21444444444444444</v>
      </c>
      <c r="C778" s="33">
        <v>41130.214444444442</v>
      </c>
      <c r="D778" s="33">
        <v>41130.208333333336</v>
      </c>
      <c r="E778" s="37">
        <v>5</v>
      </c>
      <c r="F778" s="33">
        <v>41130.25</v>
      </c>
      <c r="G778" s="39" t="s">
        <v>16</v>
      </c>
      <c r="H778" s="66">
        <v>1</v>
      </c>
      <c r="I778" s="66">
        <v>2.14</v>
      </c>
      <c r="J778" s="66">
        <v>60.8</v>
      </c>
      <c r="K778" s="66">
        <v>1</v>
      </c>
      <c r="L778" s="66">
        <v>2</v>
      </c>
      <c r="M778" s="66">
        <v>9.59</v>
      </c>
      <c r="N778" s="66">
        <v>10.42</v>
      </c>
      <c r="O778" s="66">
        <v>2</v>
      </c>
      <c r="P778" s="66" t="s">
        <v>38</v>
      </c>
    </row>
    <row r="779" spans="1:16" x14ac:dyDescent="0.25">
      <c r="A779" s="59">
        <v>41130</v>
      </c>
      <c r="B779" s="2">
        <v>0.21729166666666666</v>
      </c>
      <c r="C779" s="33">
        <v>41130.217291666668</v>
      </c>
      <c r="D779" s="33">
        <v>41130.208333333336</v>
      </c>
      <c r="E779" s="37">
        <v>5</v>
      </c>
      <c r="F779" s="33">
        <v>41130.25</v>
      </c>
      <c r="G779" s="39" t="s">
        <v>16</v>
      </c>
      <c r="H779" s="66">
        <v>1</v>
      </c>
      <c r="I779" s="66">
        <v>2.6</v>
      </c>
      <c r="J779" s="66">
        <v>81</v>
      </c>
      <c r="K779" s="66">
        <v>1</v>
      </c>
      <c r="L779" s="66">
        <v>2</v>
      </c>
      <c r="M779" s="66">
        <v>9.59</v>
      </c>
      <c r="N779" s="66">
        <v>10.42</v>
      </c>
      <c r="O779" s="66">
        <v>2</v>
      </c>
      <c r="P779" s="66" t="s">
        <v>38</v>
      </c>
    </row>
    <row r="780" spans="1:16" x14ac:dyDescent="0.25">
      <c r="A780" s="59">
        <v>41130</v>
      </c>
      <c r="B780" s="2">
        <v>0.23018518518518519</v>
      </c>
      <c r="C780" s="33">
        <v>41130.230185185188</v>
      </c>
      <c r="D780" s="33">
        <v>41130.208333333336</v>
      </c>
      <c r="E780" s="37">
        <v>5</v>
      </c>
      <c r="F780" s="33">
        <v>41130.25</v>
      </c>
      <c r="G780" s="39" t="s">
        <v>16</v>
      </c>
      <c r="H780" s="66">
        <v>1</v>
      </c>
      <c r="I780" s="66">
        <v>3.13</v>
      </c>
      <c r="J780" s="66">
        <v>65.5</v>
      </c>
      <c r="K780" s="66">
        <v>1</v>
      </c>
      <c r="L780" s="66">
        <v>2</v>
      </c>
      <c r="M780" s="66">
        <v>9.59</v>
      </c>
      <c r="N780" s="66">
        <v>10.42</v>
      </c>
      <c r="O780" s="66">
        <v>2</v>
      </c>
      <c r="P780" s="66" t="s">
        <v>38</v>
      </c>
    </row>
    <row r="781" spans="1:16" x14ac:dyDescent="0.25">
      <c r="A781" s="59">
        <v>41130</v>
      </c>
      <c r="B781" s="2">
        <v>0.23800925925925928</v>
      </c>
      <c r="C781" s="33">
        <v>41130.238009259258</v>
      </c>
      <c r="D781" s="33">
        <v>41130.208333333336</v>
      </c>
      <c r="E781" s="37">
        <v>5</v>
      </c>
      <c r="F781" s="33">
        <v>41130.25</v>
      </c>
      <c r="G781" s="39" t="s">
        <v>16</v>
      </c>
      <c r="H781" s="66">
        <v>1</v>
      </c>
      <c r="I781" s="66">
        <v>2.06</v>
      </c>
      <c r="J781" s="66">
        <v>78.2</v>
      </c>
      <c r="K781" s="66">
        <v>1</v>
      </c>
      <c r="L781" s="66">
        <v>2</v>
      </c>
      <c r="M781" s="66">
        <v>9.59</v>
      </c>
      <c r="N781" s="66">
        <v>10.42</v>
      </c>
      <c r="O781" s="66">
        <v>2</v>
      </c>
      <c r="P781" s="66" t="s">
        <v>38</v>
      </c>
    </row>
    <row r="782" spans="1:16" x14ac:dyDescent="0.25">
      <c r="A782" s="59">
        <v>41130</v>
      </c>
      <c r="B782" s="2">
        <v>0.27527777777777779</v>
      </c>
      <c r="C782" s="33">
        <v>41130.275277777779</v>
      </c>
      <c r="D782" s="33">
        <v>41130.25</v>
      </c>
      <c r="E782" s="37">
        <v>6</v>
      </c>
      <c r="F782" s="33">
        <v>41130.25</v>
      </c>
      <c r="G782" s="39" t="s">
        <v>16</v>
      </c>
      <c r="H782" s="66">
        <v>1</v>
      </c>
      <c r="I782" s="66">
        <v>2.2000000000000002</v>
      </c>
      <c r="J782" s="66">
        <v>68.8</v>
      </c>
      <c r="K782" s="66">
        <v>1</v>
      </c>
      <c r="L782" s="66">
        <v>2</v>
      </c>
      <c r="M782" s="66">
        <v>9.59</v>
      </c>
      <c r="N782" s="66">
        <v>10.42</v>
      </c>
      <c r="O782" s="66">
        <v>2</v>
      </c>
      <c r="P782" s="66" t="s">
        <v>38</v>
      </c>
    </row>
    <row r="783" spans="1:16" x14ac:dyDescent="0.25">
      <c r="A783" s="59">
        <v>41130</v>
      </c>
      <c r="B783" s="2">
        <v>0.27725694444444443</v>
      </c>
      <c r="C783" s="33">
        <v>41130.277256944442</v>
      </c>
      <c r="D783" s="33">
        <v>41130.25</v>
      </c>
      <c r="E783" s="37">
        <v>6</v>
      </c>
      <c r="F783" s="33">
        <v>41130.25</v>
      </c>
      <c r="G783" s="39" t="s">
        <v>16</v>
      </c>
      <c r="H783" s="66">
        <v>1</v>
      </c>
      <c r="I783" s="66">
        <v>2.5299999999999998</v>
      </c>
      <c r="J783" s="66">
        <v>80.7</v>
      </c>
      <c r="K783" s="66">
        <v>1</v>
      </c>
      <c r="L783" s="66">
        <v>2</v>
      </c>
      <c r="M783" s="66">
        <v>9.59</v>
      </c>
      <c r="N783" s="66">
        <v>10.42</v>
      </c>
      <c r="O783" s="66">
        <v>2</v>
      </c>
      <c r="P783" s="66" t="s">
        <v>38</v>
      </c>
    </row>
    <row r="784" spans="1:16" x14ac:dyDescent="0.25">
      <c r="A784" s="59">
        <v>41130</v>
      </c>
      <c r="B784" s="2">
        <v>0.317349537037037</v>
      </c>
      <c r="C784" s="33">
        <v>41130.317349537036</v>
      </c>
      <c r="D784" s="33">
        <v>41130.291666666664</v>
      </c>
      <c r="E784" s="37">
        <v>7</v>
      </c>
      <c r="F784" s="33">
        <v>41130.375</v>
      </c>
      <c r="G784" s="39" t="s">
        <v>16</v>
      </c>
      <c r="H784" s="66">
        <v>1</v>
      </c>
      <c r="I784" s="66">
        <v>2.17</v>
      </c>
      <c r="J784" s="66">
        <v>81.400000000000006</v>
      </c>
      <c r="K784" s="66">
        <v>1</v>
      </c>
      <c r="L784" s="66">
        <v>2</v>
      </c>
      <c r="M784" s="66">
        <v>9.59</v>
      </c>
      <c r="N784" s="66">
        <v>10.42</v>
      </c>
      <c r="O784" s="66">
        <v>2</v>
      </c>
      <c r="P784" s="66" t="s">
        <v>38</v>
      </c>
    </row>
    <row r="785" spans="1:16" x14ac:dyDescent="0.25">
      <c r="A785" s="59">
        <v>41130</v>
      </c>
      <c r="B785" s="2">
        <v>0.31930555555555556</v>
      </c>
      <c r="C785" s="33">
        <v>41130.319305555553</v>
      </c>
      <c r="D785" s="33">
        <v>41130.291666666664</v>
      </c>
      <c r="E785" s="37">
        <v>7</v>
      </c>
      <c r="F785" s="33">
        <v>41130.375</v>
      </c>
      <c r="G785" s="39" t="s">
        <v>16</v>
      </c>
      <c r="H785" s="66">
        <v>1</v>
      </c>
      <c r="I785" s="66">
        <v>2.04</v>
      </c>
      <c r="J785" s="66">
        <v>101</v>
      </c>
      <c r="K785" s="66">
        <v>1</v>
      </c>
      <c r="L785" s="66">
        <v>2</v>
      </c>
      <c r="M785" s="66">
        <v>9.59</v>
      </c>
      <c r="N785" s="66">
        <v>10.42</v>
      </c>
      <c r="O785" s="66">
        <v>2</v>
      </c>
      <c r="P785" s="66" t="s">
        <v>38</v>
      </c>
    </row>
    <row r="786" spans="1:16" x14ac:dyDescent="0.25">
      <c r="A786" s="59">
        <v>41130</v>
      </c>
      <c r="B786" s="2">
        <v>0.3845486111111111</v>
      </c>
      <c r="C786" s="33">
        <v>41130.384548611109</v>
      </c>
      <c r="D786" s="33">
        <v>41130.375</v>
      </c>
      <c r="E786" s="37">
        <v>9</v>
      </c>
      <c r="F786" s="33">
        <v>41130.375</v>
      </c>
      <c r="G786" s="39" t="s">
        <v>16</v>
      </c>
      <c r="H786" s="66">
        <v>1</v>
      </c>
      <c r="I786" s="66">
        <v>2.1800000000000002</v>
      </c>
      <c r="J786" s="66">
        <v>67.400000000000006</v>
      </c>
      <c r="K786" s="66">
        <v>1</v>
      </c>
      <c r="L786" s="66">
        <v>2</v>
      </c>
      <c r="M786" s="66">
        <v>9.59</v>
      </c>
      <c r="N786" s="66">
        <v>10.42</v>
      </c>
      <c r="O786" s="66">
        <v>2</v>
      </c>
      <c r="P786" s="66" t="s">
        <v>38</v>
      </c>
    </row>
    <row r="787" spans="1:16" x14ac:dyDescent="0.25">
      <c r="A787" s="59">
        <v>41130</v>
      </c>
      <c r="B787" s="2">
        <v>0.40615740740740741</v>
      </c>
      <c r="C787" s="33">
        <v>41130.406157407408</v>
      </c>
      <c r="D787" s="33">
        <v>41130.375</v>
      </c>
      <c r="E787" s="37">
        <v>9</v>
      </c>
      <c r="F787" s="33">
        <v>41130.375</v>
      </c>
      <c r="G787" s="39" t="s">
        <v>16</v>
      </c>
      <c r="H787" s="66">
        <v>1</v>
      </c>
      <c r="I787" s="66">
        <v>2.1800000000000002</v>
      </c>
      <c r="J787" s="66">
        <v>76.400000000000006</v>
      </c>
      <c r="K787" s="66">
        <v>1</v>
      </c>
      <c r="L787" s="66">
        <v>2</v>
      </c>
      <c r="M787" s="66">
        <v>9.59</v>
      </c>
      <c r="N787" s="66">
        <v>10.42</v>
      </c>
      <c r="O787" s="66">
        <v>2</v>
      </c>
      <c r="P787" s="66" t="s">
        <v>38</v>
      </c>
    </row>
    <row r="788" spans="1:16" x14ac:dyDescent="0.25">
      <c r="A788" s="59">
        <v>41130</v>
      </c>
      <c r="B788" s="2">
        <v>0.42268518518518516</v>
      </c>
      <c r="C788" s="33">
        <v>41130.422685185185</v>
      </c>
      <c r="D788" s="33">
        <v>41130.416666666664</v>
      </c>
      <c r="E788" s="37">
        <v>10</v>
      </c>
      <c r="F788" s="33">
        <v>41130.375</v>
      </c>
      <c r="G788" s="39" t="s">
        <v>16</v>
      </c>
      <c r="H788" s="66">
        <v>1</v>
      </c>
      <c r="I788" s="66">
        <v>2.14</v>
      </c>
      <c r="J788" s="66">
        <v>101.5</v>
      </c>
      <c r="K788" s="66">
        <v>1</v>
      </c>
      <c r="L788" s="66">
        <v>2</v>
      </c>
      <c r="M788" s="66">
        <v>9.59</v>
      </c>
      <c r="N788" s="66">
        <v>10.42</v>
      </c>
      <c r="O788" s="66">
        <v>2</v>
      </c>
      <c r="P788" s="66" t="s">
        <v>38</v>
      </c>
    </row>
    <row r="789" spans="1:16" x14ac:dyDescent="0.25">
      <c r="A789" s="59">
        <v>41130</v>
      </c>
      <c r="B789" s="2">
        <v>0.43905092592592593</v>
      </c>
      <c r="C789" s="33">
        <v>41130.439050925925</v>
      </c>
      <c r="D789" s="33">
        <v>41130.416666666664</v>
      </c>
      <c r="E789" s="37">
        <v>10</v>
      </c>
      <c r="F789" s="33">
        <v>41130.5</v>
      </c>
      <c r="G789" s="39" t="s">
        <v>16</v>
      </c>
      <c r="H789" s="66">
        <v>1</v>
      </c>
      <c r="I789" s="66">
        <v>1.96</v>
      </c>
      <c r="J789" s="66">
        <v>116.5</v>
      </c>
      <c r="K789" s="66">
        <v>1</v>
      </c>
      <c r="L789" s="66">
        <v>2</v>
      </c>
      <c r="M789" s="66">
        <v>9.59</v>
      </c>
      <c r="N789" s="66">
        <v>10.42</v>
      </c>
      <c r="O789" s="66">
        <v>2</v>
      </c>
      <c r="P789" s="66" t="s">
        <v>38</v>
      </c>
    </row>
    <row r="790" spans="1:16" x14ac:dyDescent="0.25">
      <c r="A790" s="59">
        <v>41130</v>
      </c>
      <c r="B790" s="2">
        <v>0.50306712962962963</v>
      </c>
      <c r="C790" s="33">
        <v>41130.503067129626</v>
      </c>
      <c r="D790" s="33">
        <v>41130.5</v>
      </c>
      <c r="E790" s="37">
        <v>12</v>
      </c>
      <c r="F790" s="33">
        <v>41130.5</v>
      </c>
      <c r="G790" s="39" t="s">
        <v>16</v>
      </c>
      <c r="H790" s="66">
        <v>1</v>
      </c>
      <c r="I790" s="66">
        <v>1.88</v>
      </c>
      <c r="J790" s="66">
        <v>82.4</v>
      </c>
      <c r="K790" s="66">
        <v>1</v>
      </c>
      <c r="L790" s="66">
        <v>2</v>
      </c>
      <c r="M790" s="66">
        <v>9.59</v>
      </c>
      <c r="N790" s="66">
        <v>10.42</v>
      </c>
      <c r="O790" s="66">
        <v>2</v>
      </c>
      <c r="P790" s="66" t="s">
        <v>38</v>
      </c>
    </row>
    <row r="791" spans="1:16" x14ac:dyDescent="0.25">
      <c r="A791" s="59">
        <v>41130</v>
      </c>
      <c r="B791" s="2">
        <v>0.5037152777777778</v>
      </c>
      <c r="C791" s="33">
        <v>41130.50371527778</v>
      </c>
      <c r="D791" s="33">
        <v>41130.5</v>
      </c>
      <c r="E791" s="37">
        <v>12</v>
      </c>
      <c r="F791" s="33">
        <v>41130.5</v>
      </c>
      <c r="G791" s="39" t="s">
        <v>16</v>
      </c>
      <c r="H791" s="66">
        <v>1</v>
      </c>
      <c r="I791" s="66">
        <v>2.16</v>
      </c>
      <c r="J791" s="66">
        <v>96.2</v>
      </c>
      <c r="K791" s="66">
        <v>1</v>
      </c>
      <c r="L791" s="66">
        <v>2</v>
      </c>
      <c r="M791" s="66">
        <v>9.59</v>
      </c>
      <c r="N791" s="66">
        <v>10.42</v>
      </c>
      <c r="O791" s="66">
        <v>2</v>
      </c>
      <c r="P791" s="66" t="s">
        <v>38</v>
      </c>
    </row>
    <row r="792" spans="1:16" x14ac:dyDescent="0.25">
      <c r="A792" s="59">
        <v>41130</v>
      </c>
      <c r="B792" s="2">
        <v>0.52839120370370374</v>
      </c>
      <c r="C792" s="33">
        <v>41130.528391203705</v>
      </c>
      <c r="D792" s="33">
        <v>41130.5</v>
      </c>
      <c r="E792" s="37">
        <v>12</v>
      </c>
      <c r="F792" s="33">
        <v>41130.5</v>
      </c>
      <c r="G792" s="39" t="s">
        <v>16</v>
      </c>
      <c r="H792" s="66">
        <v>1</v>
      </c>
      <c r="I792" s="66">
        <v>2.13</v>
      </c>
      <c r="J792" s="66">
        <v>82.9</v>
      </c>
      <c r="K792" s="66">
        <v>1</v>
      </c>
      <c r="L792" s="66">
        <v>2</v>
      </c>
      <c r="M792" s="66">
        <v>9.59</v>
      </c>
      <c r="N792" s="66">
        <v>10.42</v>
      </c>
      <c r="O792" s="66">
        <v>2</v>
      </c>
      <c r="P792" s="66" t="s">
        <v>38</v>
      </c>
    </row>
    <row r="793" spans="1:16" x14ac:dyDescent="0.25">
      <c r="A793" s="59">
        <v>41130</v>
      </c>
      <c r="B793" s="2">
        <v>0.54412037037037042</v>
      </c>
      <c r="C793" s="33">
        <v>41130.544120370374</v>
      </c>
      <c r="D793" s="33">
        <v>41130.541666666664</v>
      </c>
      <c r="E793" s="37">
        <v>13</v>
      </c>
      <c r="F793" s="33">
        <v>41130.5</v>
      </c>
      <c r="G793" s="39" t="s">
        <v>16</v>
      </c>
      <c r="H793" s="66">
        <v>1</v>
      </c>
      <c r="I793" s="66">
        <v>5.77</v>
      </c>
      <c r="J793" s="66">
        <v>72.3</v>
      </c>
      <c r="K793" s="66">
        <v>1</v>
      </c>
      <c r="L793" s="66">
        <v>2</v>
      </c>
      <c r="M793" s="66">
        <v>9.59</v>
      </c>
      <c r="N793" s="66">
        <v>10.42</v>
      </c>
      <c r="O793" s="66">
        <v>2</v>
      </c>
      <c r="P793" s="66" t="s">
        <v>38</v>
      </c>
    </row>
    <row r="794" spans="1:16" x14ac:dyDescent="0.25">
      <c r="A794" s="59">
        <v>41130</v>
      </c>
      <c r="B794" s="2">
        <v>0.55031249999999998</v>
      </c>
      <c r="C794" s="33">
        <v>41130.550312500003</v>
      </c>
      <c r="D794" s="33">
        <v>41130.541666666664</v>
      </c>
      <c r="E794" s="37">
        <v>13</v>
      </c>
      <c r="F794" s="33">
        <v>41130.5</v>
      </c>
      <c r="G794" s="39" t="s">
        <v>16</v>
      </c>
      <c r="H794" s="66">
        <v>1</v>
      </c>
      <c r="I794" s="66">
        <v>3.68</v>
      </c>
      <c r="J794" s="66">
        <v>83.1</v>
      </c>
      <c r="K794" s="66">
        <v>1</v>
      </c>
      <c r="L794" s="66">
        <v>2</v>
      </c>
      <c r="M794" s="66">
        <v>9.59</v>
      </c>
      <c r="N794" s="66">
        <v>10.42</v>
      </c>
      <c r="O794" s="66">
        <v>2</v>
      </c>
      <c r="P794" s="66" t="s">
        <v>38</v>
      </c>
    </row>
    <row r="795" spans="1:16" x14ac:dyDescent="0.25">
      <c r="A795" s="59">
        <v>41130</v>
      </c>
      <c r="B795" s="2">
        <v>0.55131944444444447</v>
      </c>
      <c r="C795" s="33">
        <v>41130.551319444443</v>
      </c>
      <c r="D795" s="33">
        <v>41130.541666666664</v>
      </c>
      <c r="E795" s="37">
        <v>13</v>
      </c>
      <c r="F795" s="33">
        <v>41130.5</v>
      </c>
      <c r="G795" s="39" t="s">
        <v>16</v>
      </c>
      <c r="H795" s="66">
        <v>1</v>
      </c>
      <c r="I795" s="66">
        <v>2.14</v>
      </c>
      <c r="J795" s="66">
        <v>81.900000000000006</v>
      </c>
      <c r="K795" s="66">
        <v>1</v>
      </c>
      <c r="L795" s="66">
        <v>2</v>
      </c>
      <c r="M795" s="66">
        <v>9.59</v>
      </c>
      <c r="N795" s="66">
        <v>10.42</v>
      </c>
      <c r="O795" s="66">
        <v>2</v>
      </c>
      <c r="P795" s="66" t="s">
        <v>38</v>
      </c>
    </row>
    <row r="796" spans="1:16" x14ac:dyDescent="0.25">
      <c r="A796" s="59">
        <v>41130</v>
      </c>
      <c r="B796" s="2">
        <v>0.56379629629629624</v>
      </c>
      <c r="C796" s="33">
        <v>41130.563796296294</v>
      </c>
      <c r="D796" s="33">
        <v>41130.541666666664</v>
      </c>
      <c r="E796" s="37">
        <v>13</v>
      </c>
      <c r="F796" s="33">
        <v>41130.625</v>
      </c>
      <c r="G796" s="39" t="s">
        <v>16</v>
      </c>
      <c r="H796" s="66">
        <v>1</v>
      </c>
      <c r="I796" s="66">
        <v>1.98</v>
      </c>
      <c r="J796" s="66">
        <v>95.8</v>
      </c>
      <c r="K796" s="66">
        <v>1</v>
      </c>
      <c r="L796" s="66">
        <v>2</v>
      </c>
      <c r="M796" s="66">
        <v>9.59</v>
      </c>
      <c r="N796" s="66">
        <v>10.42</v>
      </c>
      <c r="O796" s="66">
        <v>2</v>
      </c>
      <c r="P796" s="66" t="s">
        <v>38</v>
      </c>
    </row>
    <row r="797" spans="1:16" x14ac:dyDescent="0.25">
      <c r="A797" s="59">
        <v>41130</v>
      </c>
      <c r="B797" s="2">
        <v>0.57125000000000004</v>
      </c>
      <c r="C797" s="33">
        <v>41130.571250000001</v>
      </c>
      <c r="D797" s="33">
        <v>41130.541666666664</v>
      </c>
      <c r="E797" s="37">
        <v>13</v>
      </c>
      <c r="F797" s="33">
        <v>41130.625</v>
      </c>
      <c r="G797" s="39" t="s">
        <v>16</v>
      </c>
      <c r="H797" s="66">
        <v>1</v>
      </c>
      <c r="I797" s="66">
        <v>2.42</v>
      </c>
      <c r="J797" s="66">
        <v>81</v>
      </c>
      <c r="K797" s="66">
        <v>1</v>
      </c>
      <c r="L797" s="66">
        <v>2</v>
      </c>
      <c r="M797" s="66">
        <v>9.59</v>
      </c>
      <c r="N797" s="66">
        <v>10.42</v>
      </c>
      <c r="O797" s="66">
        <v>2</v>
      </c>
      <c r="P797" s="66" t="s">
        <v>38</v>
      </c>
    </row>
    <row r="798" spans="1:16" x14ac:dyDescent="0.25">
      <c r="A798" s="59">
        <v>41130</v>
      </c>
      <c r="B798" s="2">
        <v>0.58881944444444445</v>
      </c>
      <c r="C798" s="33">
        <v>41130.588819444441</v>
      </c>
      <c r="D798" s="33">
        <v>41130.583333333336</v>
      </c>
      <c r="E798" s="37">
        <v>14</v>
      </c>
      <c r="F798" s="33">
        <v>41130.625</v>
      </c>
      <c r="G798" s="39" t="s">
        <v>16</v>
      </c>
      <c r="H798" s="66">
        <v>1</v>
      </c>
      <c r="I798" s="66">
        <v>7.27</v>
      </c>
      <c r="J798" s="66">
        <v>82.3</v>
      </c>
      <c r="K798" s="66">
        <v>1</v>
      </c>
      <c r="L798" s="66">
        <v>2</v>
      </c>
      <c r="M798" s="66">
        <v>9.59</v>
      </c>
      <c r="N798" s="66">
        <v>10.42</v>
      </c>
      <c r="O798" s="66">
        <v>2</v>
      </c>
      <c r="P798" s="66" t="s">
        <v>38</v>
      </c>
    </row>
    <row r="799" spans="1:16" x14ac:dyDescent="0.25">
      <c r="A799" s="59">
        <v>41130</v>
      </c>
      <c r="B799" s="2">
        <v>0.6109606481481481</v>
      </c>
      <c r="C799" s="33">
        <v>41130.610960648148</v>
      </c>
      <c r="D799" s="33">
        <v>41130.583333333336</v>
      </c>
      <c r="E799" s="37">
        <v>14</v>
      </c>
      <c r="F799" s="33">
        <v>41130.625</v>
      </c>
      <c r="G799" s="39" t="s">
        <v>16</v>
      </c>
      <c r="H799" s="66">
        <v>1</v>
      </c>
      <c r="I799" s="66">
        <v>2.79</v>
      </c>
      <c r="J799" s="66">
        <v>63</v>
      </c>
      <c r="K799" s="66">
        <v>1</v>
      </c>
      <c r="L799" s="66">
        <v>2</v>
      </c>
      <c r="M799" s="66">
        <v>9.59</v>
      </c>
      <c r="N799" s="66">
        <v>10.42</v>
      </c>
      <c r="O799" s="66">
        <v>2</v>
      </c>
      <c r="P799" s="66" t="s">
        <v>38</v>
      </c>
    </row>
    <row r="800" spans="1:16" x14ac:dyDescent="0.25">
      <c r="A800" s="59">
        <v>41130</v>
      </c>
      <c r="B800" s="2">
        <v>0.61122685185185188</v>
      </c>
      <c r="C800" s="33">
        <v>41130.611226851855</v>
      </c>
      <c r="D800" s="33">
        <v>41130.583333333336</v>
      </c>
      <c r="E800" s="37">
        <v>14</v>
      </c>
      <c r="F800" s="33">
        <v>41130.625</v>
      </c>
      <c r="G800" s="39" t="s">
        <v>16</v>
      </c>
      <c r="H800" s="66">
        <v>1</v>
      </c>
      <c r="I800" s="66">
        <v>6.24</v>
      </c>
      <c r="J800" s="66">
        <v>65.900000000000006</v>
      </c>
      <c r="K800" s="66">
        <v>1</v>
      </c>
      <c r="L800" s="66">
        <v>2</v>
      </c>
      <c r="M800" s="66">
        <v>9.59</v>
      </c>
      <c r="N800" s="66">
        <v>10.42</v>
      </c>
      <c r="O800" s="66">
        <v>2</v>
      </c>
      <c r="P800" s="66" t="s">
        <v>38</v>
      </c>
    </row>
    <row r="801" spans="1:16" x14ac:dyDescent="0.25">
      <c r="A801" s="59">
        <v>41130</v>
      </c>
      <c r="B801" s="2">
        <v>0.61248842592592589</v>
      </c>
      <c r="C801" s="33">
        <v>41130.612488425926</v>
      </c>
      <c r="D801" s="33">
        <v>41130.583333333336</v>
      </c>
      <c r="E801" s="37">
        <v>14</v>
      </c>
      <c r="F801" s="33">
        <v>41130.625</v>
      </c>
      <c r="G801" s="39" t="s">
        <v>16</v>
      </c>
      <c r="H801" s="66">
        <v>1</v>
      </c>
      <c r="I801" s="66">
        <v>3.65</v>
      </c>
      <c r="J801" s="66">
        <v>80.900000000000006</v>
      </c>
      <c r="K801" s="66">
        <v>1</v>
      </c>
      <c r="L801" s="66">
        <v>2</v>
      </c>
      <c r="M801" s="66">
        <v>9.59</v>
      </c>
      <c r="N801" s="66">
        <v>10.42</v>
      </c>
      <c r="O801" s="66">
        <v>2</v>
      </c>
      <c r="P801" s="66" t="s">
        <v>38</v>
      </c>
    </row>
    <row r="802" spans="1:16" x14ac:dyDescent="0.25">
      <c r="A802" s="59">
        <v>41130</v>
      </c>
      <c r="B802" s="2">
        <v>0.61354166666666665</v>
      </c>
      <c r="C802" s="33">
        <v>41130.613541666666</v>
      </c>
      <c r="D802" s="33">
        <v>41130.583333333336</v>
      </c>
      <c r="E802" s="37">
        <v>14</v>
      </c>
      <c r="F802" s="33">
        <v>41130.625</v>
      </c>
      <c r="G802" s="39" t="s">
        <v>16</v>
      </c>
      <c r="H802" s="66">
        <v>1</v>
      </c>
      <c r="I802" s="66">
        <v>2.37</v>
      </c>
      <c r="J802" s="66">
        <v>75.400000000000006</v>
      </c>
      <c r="K802" s="66">
        <v>1</v>
      </c>
      <c r="L802" s="66">
        <v>2</v>
      </c>
      <c r="M802" s="66">
        <v>9.59</v>
      </c>
      <c r="N802" s="66">
        <v>10.42</v>
      </c>
      <c r="O802" s="66">
        <v>2</v>
      </c>
      <c r="P802" s="66" t="s">
        <v>38</v>
      </c>
    </row>
    <row r="803" spans="1:16" x14ac:dyDescent="0.25">
      <c r="A803" s="59">
        <v>41130</v>
      </c>
      <c r="B803" s="2">
        <v>0.62710648148148151</v>
      </c>
      <c r="C803" s="33">
        <v>41130.627106481479</v>
      </c>
      <c r="D803" s="33">
        <v>41130.625</v>
      </c>
      <c r="E803" s="37">
        <v>15</v>
      </c>
      <c r="F803" s="33">
        <v>41130.625</v>
      </c>
      <c r="G803" s="39" t="s">
        <v>16</v>
      </c>
      <c r="H803" s="66">
        <v>1</v>
      </c>
      <c r="I803" s="66">
        <v>1.82</v>
      </c>
      <c r="J803" s="66">
        <v>84.9</v>
      </c>
      <c r="K803" s="66">
        <v>1</v>
      </c>
      <c r="L803" s="66">
        <v>2</v>
      </c>
      <c r="M803" s="66">
        <v>9.59</v>
      </c>
      <c r="N803" s="66">
        <v>10.42</v>
      </c>
      <c r="O803" s="66">
        <v>2</v>
      </c>
      <c r="P803" s="66" t="s">
        <v>38</v>
      </c>
    </row>
    <row r="804" spans="1:16" x14ac:dyDescent="0.25">
      <c r="A804" s="59">
        <v>41130</v>
      </c>
      <c r="B804" s="2">
        <v>0.63268518518518524</v>
      </c>
      <c r="C804" s="33">
        <v>41130.632685185185</v>
      </c>
      <c r="D804" s="33">
        <v>41130.625</v>
      </c>
      <c r="E804" s="37">
        <v>15</v>
      </c>
      <c r="F804" s="33">
        <v>41130.625</v>
      </c>
      <c r="G804" s="39" t="s">
        <v>16</v>
      </c>
      <c r="H804" s="66">
        <v>1</v>
      </c>
      <c r="I804" s="66">
        <v>1.79</v>
      </c>
      <c r="J804" s="66">
        <v>90.7</v>
      </c>
      <c r="K804" s="66">
        <v>1</v>
      </c>
      <c r="L804" s="66">
        <v>2</v>
      </c>
      <c r="M804" s="66">
        <v>9.59</v>
      </c>
      <c r="N804" s="66">
        <v>10.42</v>
      </c>
      <c r="O804" s="66">
        <v>2</v>
      </c>
      <c r="P804" s="66" t="s">
        <v>38</v>
      </c>
    </row>
    <row r="805" spans="1:16" x14ac:dyDescent="0.25">
      <c r="A805" s="59">
        <v>41130</v>
      </c>
      <c r="B805" s="2">
        <v>0.64087962962962963</v>
      </c>
      <c r="C805" s="33">
        <v>41130.640879629631</v>
      </c>
      <c r="D805" s="33">
        <v>41130.625</v>
      </c>
      <c r="E805" s="37">
        <v>15</v>
      </c>
      <c r="F805" s="33">
        <v>41130.625</v>
      </c>
      <c r="G805" s="39" t="s">
        <v>16</v>
      </c>
      <c r="H805" s="66">
        <v>1</v>
      </c>
      <c r="I805" s="66">
        <v>11.56</v>
      </c>
      <c r="J805" s="66">
        <v>68.8</v>
      </c>
      <c r="K805" s="66">
        <v>2</v>
      </c>
      <c r="L805" s="66">
        <v>2</v>
      </c>
      <c r="M805" s="66">
        <v>9.59</v>
      </c>
      <c r="N805" s="66">
        <v>10.42</v>
      </c>
      <c r="O805" s="66">
        <v>2</v>
      </c>
      <c r="P805" s="66" t="s">
        <v>38</v>
      </c>
    </row>
    <row r="806" spans="1:16" x14ac:dyDescent="0.25">
      <c r="A806" s="59">
        <v>41130</v>
      </c>
      <c r="B806" s="2">
        <v>0.6506481481481482</v>
      </c>
      <c r="C806" s="33">
        <v>41130.650648148148</v>
      </c>
      <c r="D806" s="33">
        <v>41130.625</v>
      </c>
      <c r="E806" s="37">
        <v>15</v>
      </c>
      <c r="F806" s="33">
        <v>41130.625</v>
      </c>
      <c r="G806" s="39" t="s">
        <v>16</v>
      </c>
      <c r="H806" s="66">
        <v>1</v>
      </c>
      <c r="I806" s="66">
        <v>2.06</v>
      </c>
      <c r="J806" s="66">
        <v>91.4</v>
      </c>
      <c r="K806" s="66">
        <v>1</v>
      </c>
      <c r="L806" s="66">
        <v>2</v>
      </c>
      <c r="M806" s="66">
        <v>9.59</v>
      </c>
      <c r="N806" s="66">
        <v>10.42</v>
      </c>
      <c r="O806" s="66">
        <v>2</v>
      </c>
      <c r="P806" s="66" t="s">
        <v>38</v>
      </c>
    </row>
    <row r="807" spans="1:16" x14ac:dyDescent="0.25">
      <c r="A807" s="59">
        <v>41130</v>
      </c>
      <c r="B807" s="2">
        <v>0.6683796296296296</v>
      </c>
      <c r="C807" s="33">
        <v>41130.668379629627</v>
      </c>
      <c r="D807" s="33">
        <v>41130.666666666664</v>
      </c>
      <c r="E807" s="37">
        <v>16</v>
      </c>
      <c r="F807" s="33">
        <v>41130.625</v>
      </c>
      <c r="G807" s="39" t="s">
        <v>16</v>
      </c>
      <c r="H807" s="66">
        <v>1</v>
      </c>
      <c r="I807" s="66">
        <v>3.58</v>
      </c>
      <c r="J807" s="66">
        <v>72.8</v>
      </c>
      <c r="K807" s="66">
        <v>1</v>
      </c>
      <c r="L807" s="66">
        <v>2</v>
      </c>
      <c r="M807" s="66">
        <v>9.59</v>
      </c>
      <c r="N807" s="66">
        <v>10.42</v>
      </c>
      <c r="O807" s="66">
        <v>2</v>
      </c>
      <c r="P807" s="66" t="s">
        <v>38</v>
      </c>
    </row>
    <row r="808" spans="1:16" x14ac:dyDescent="0.25">
      <c r="A808" s="59">
        <v>41130</v>
      </c>
      <c r="B808" s="2">
        <v>0.66876157407407411</v>
      </c>
      <c r="C808" s="33">
        <v>41130.668761574074</v>
      </c>
      <c r="D808" s="33">
        <v>41130.666666666664</v>
      </c>
      <c r="E808" s="37">
        <v>16</v>
      </c>
      <c r="F808" s="33">
        <v>41130.625</v>
      </c>
      <c r="G808" s="39" t="s">
        <v>16</v>
      </c>
      <c r="H808" s="66">
        <v>1</v>
      </c>
      <c r="I808" s="66">
        <v>2.4300000000000002</v>
      </c>
      <c r="J808" s="66">
        <v>52.4</v>
      </c>
      <c r="K808" s="66">
        <v>1</v>
      </c>
      <c r="L808" s="66">
        <v>2</v>
      </c>
      <c r="M808" s="66">
        <v>9.59</v>
      </c>
      <c r="N808" s="66">
        <v>10.42</v>
      </c>
      <c r="O808" s="66">
        <v>2</v>
      </c>
      <c r="P808" s="66" t="s">
        <v>38</v>
      </c>
    </row>
    <row r="809" spans="1:16" x14ac:dyDescent="0.25">
      <c r="A809" s="59">
        <v>41130</v>
      </c>
      <c r="B809" s="2">
        <v>0.66885416666666664</v>
      </c>
      <c r="C809" s="33">
        <v>41130.668854166666</v>
      </c>
      <c r="D809" s="33">
        <v>41130.666666666664</v>
      </c>
      <c r="E809" s="37">
        <v>16</v>
      </c>
      <c r="F809" s="33">
        <v>41130.625</v>
      </c>
      <c r="G809" s="39" t="s">
        <v>16</v>
      </c>
      <c r="H809" s="66">
        <v>1</v>
      </c>
      <c r="I809" s="66">
        <v>2.5499999999999998</v>
      </c>
      <c r="J809" s="66">
        <v>78.5</v>
      </c>
      <c r="K809" s="66">
        <v>1</v>
      </c>
      <c r="L809" s="66">
        <v>2</v>
      </c>
      <c r="M809" s="66">
        <v>9.59</v>
      </c>
      <c r="N809" s="66">
        <v>10.42</v>
      </c>
      <c r="O809" s="66">
        <v>2</v>
      </c>
      <c r="P809" s="66" t="s">
        <v>38</v>
      </c>
    </row>
    <row r="810" spans="1:16" x14ac:dyDescent="0.25">
      <c r="A810" s="59">
        <v>41130</v>
      </c>
      <c r="B810" s="2">
        <v>0.67571759259259256</v>
      </c>
      <c r="C810" s="33">
        <v>41130.675717592596</v>
      </c>
      <c r="D810" s="33">
        <v>41130.666666666664</v>
      </c>
      <c r="E810" s="37">
        <v>16</v>
      </c>
      <c r="F810" s="33">
        <v>41130.625</v>
      </c>
      <c r="G810" s="39" t="s">
        <v>16</v>
      </c>
      <c r="H810" s="66">
        <v>1</v>
      </c>
      <c r="I810" s="66">
        <v>2.25</v>
      </c>
      <c r="J810" s="66">
        <v>85.9</v>
      </c>
      <c r="K810" s="66">
        <v>1</v>
      </c>
      <c r="L810" s="66">
        <v>2</v>
      </c>
      <c r="M810" s="66">
        <v>9.59</v>
      </c>
      <c r="N810" s="66">
        <v>10.42</v>
      </c>
      <c r="O810" s="66">
        <v>2</v>
      </c>
      <c r="P810" s="66" t="s">
        <v>38</v>
      </c>
    </row>
    <row r="811" spans="1:16" x14ac:dyDescent="0.25">
      <c r="A811" s="59">
        <v>41130</v>
      </c>
      <c r="B811" s="2">
        <v>0.71199074074074076</v>
      </c>
      <c r="C811" s="33">
        <v>41130.71199074074</v>
      </c>
      <c r="D811" s="33">
        <v>41130.708333333336</v>
      </c>
      <c r="E811" s="37">
        <v>17</v>
      </c>
      <c r="F811" s="33">
        <v>41130.75</v>
      </c>
      <c r="G811" s="39" t="s">
        <v>16</v>
      </c>
      <c r="H811" s="66">
        <v>1</v>
      </c>
      <c r="I811" s="66">
        <v>8.82</v>
      </c>
      <c r="J811" s="66">
        <v>76.2</v>
      </c>
      <c r="K811" s="66">
        <v>1</v>
      </c>
      <c r="L811" s="66">
        <v>2</v>
      </c>
      <c r="M811" s="66">
        <v>9.59</v>
      </c>
      <c r="N811" s="66">
        <v>10.42</v>
      </c>
      <c r="O811" s="66">
        <v>2</v>
      </c>
      <c r="P811" s="66" t="s">
        <v>38</v>
      </c>
    </row>
    <row r="812" spans="1:16" x14ac:dyDescent="0.25">
      <c r="A812" s="59">
        <v>41130</v>
      </c>
      <c r="B812" s="2">
        <v>0.7531944444444445</v>
      </c>
      <c r="C812" s="33">
        <v>41130.753194444442</v>
      </c>
      <c r="D812" s="33">
        <v>41130.75</v>
      </c>
      <c r="E812" s="37">
        <v>18</v>
      </c>
      <c r="F812" s="33">
        <v>41130.75</v>
      </c>
      <c r="G812" s="39" t="s">
        <v>16</v>
      </c>
      <c r="H812" s="66">
        <v>1</v>
      </c>
      <c r="I812" s="66">
        <v>2.44</v>
      </c>
      <c r="J812" s="66">
        <v>86.9</v>
      </c>
      <c r="K812" s="66">
        <v>1</v>
      </c>
      <c r="L812" s="66">
        <v>2</v>
      </c>
      <c r="M812" s="66">
        <v>9.59</v>
      </c>
      <c r="N812" s="66">
        <v>10.42</v>
      </c>
      <c r="O812" s="66">
        <v>2</v>
      </c>
      <c r="P812" s="66" t="s">
        <v>38</v>
      </c>
    </row>
    <row r="813" spans="1:16" x14ac:dyDescent="0.25">
      <c r="A813" s="59">
        <v>41130</v>
      </c>
      <c r="B813" s="2">
        <v>0.75722222222222213</v>
      </c>
      <c r="C813" s="33">
        <v>41130.757222222222</v>
      </c>
      <c r="D813" s="33">
        <v>41130.75</v>
      </c>
      <c r="E813" s="37">
        <v>18</v>
      </c>
      <c r="F813" s="33">
        <v>41130.75</v>
      </c>
      <c r="G813" s="39" t="s">
        <v>16</v>
      </c>
      <c r="H813" s="66">
        <v>1</v>
      </c>
      <c r="I813" s="66">
        <v>7.07</v>
      </c>
      <c r="J813" s="66">
        <v>76.5</v>
      </c>
      <c r="K813" s="66">
        <v>1</v>
      </c>
      <c r="L813" s="66">
        <v>2</v>
      </c>
      <c r="M813" s="66">
        <v>9.59</v>
      </c>
      <c r="N813" s="66">
        <v>10.42</v>
      </c>
      <c r="O813" s="66">
        <v>2</v>
      </c>
      <c r="P813" s="66" t="s">
        <v>38</v>
      </c>
    </row>
    <row r="814" spans="1:16" x14ac:dyDescent="0.25">
      <c r="A814" s="59">
        <v>41130</v>
      </c>
      <c r="B814" s="2">
        <v>0.75726851851851851</v>
      </c>
      <c r="C814" s="33">
        <v>41130.757268518515</v>
      </c>
      <c r="D814" s="33">
        <v>41130.75</v>
      </c>
      <c r="E814" s="37">
        <v>18</v>
      </c>
      <c r="F814" s="33">
        <v>41130.75</v>
      </c>
      <c r="G814" s="39" t="s">
        <v>16</v>
      </c>
      <c r="H814" s="66">
        <v>1</v>
      </c>
      <c r="I814" s="66">
        <v>2.58</v>
      </c>
      <c r="J814" s="66">
        <v>77.7</v>
      </c>
      <c r="K814" s="66">
        <v>1</v>
      </c>
      <c r="L814" s="66">
        <v>2</v>
      </c>
      <c r="M814" s="66">
        <v>9.59</v>
      </c>
      <c r="N814" s="66">
        <v>10.42</v>
      </c>
      <c r="O814" s="66">
        <v>2</v>
      </c>
      <c r="P814" s="66" t="s">
        <v>38</v>
      </c>
    </row>
    <row r="815" spans="1:16" x14ac:dyDescent="0.25">
      <c r="A815" s="59">
        <v>41130</v>
      </c>
      <c r="B815" s="2">
        <v>0.76218750000000002</v>
      </c>
      <c r="C815" s="33">
        <v>41130.762187499997</v>
      </c>
      <c r="D815" s="33">
        <v>41130.75</v>
      </c>
      <c r="E815" s="37">
        <v>18</v>
      </c>
      <c r="F815" s="33">
        <v>41130.75</v>
      </c>
      <c r="G815" s="39" t="s">
        <v>16</v>
      </c>
      <c r="H815" s="66">
        <v>1</v>
      </c>
      <c r="I815" s="66">
        <v>13.58</v>
      </c>
      <c r="J815" s="66">
        <v>65.2</v>
      </c>
      <c r="K815" s="66">
        <v>2</v>
      </c>
      <c r="L815" s="66">
        <v>2</v>
      </c>
      <c r="M815" s="66">
        <v>9.59</v>
      </c>
      <c r="N815" s="66">
        <v>10.42</v>
      </c>
      <c r="O815" s="66">
        <v>2</v>
      </c>
      <c r="P815" s="66" t="s">
        <v>38</v>
      </c>
    </row>
    <row r="816" spans="1:16" x14ac:dyDescent="0.25">
      <c r="A816" s="59">
        <v>41130</v>
      </c>
      <c r="B816" s="2">
        <v>0.77136574074074071</v>
      </c>
      <c r="C816" s="33">
        <v>41130.771365740744</v>
      </c>
      <c r="D816" s="33">
        <v>41130.75</v>
      </c>
      <c r="E816" s="37">
        <v>18</v>
      </c>
      <c r="F816" s="33">
        <v>41130.75</v>
      </c>
      <c r="G816" s="39" t="s">
        <v>16</v>
      </c>
      <c r="H816" s="66">
        <v>1</v>
      </c>
      <c r="I816" s="66">
        <v>1.86</v>
      </c>
      <c r="J816" s="66">
        <v>63.7</v>
      </c>
      <c r="K816" s="66">
        <v>1</v>
      </c>
      <c r="L816" s="66">
        <v>2</v>
      </c>
      <c r="M816" s="66">
        <v>9.59</v>
      </c>
      <c r="N816" s="66">
        <v>10.42</v>
      </c>
      <c r="O816" s="66">
        <v>2</v>
      </c>
      <c r="P816" s="66" t="s">
        <v>38</v>
      </c>
    </row>
    <row r="817" spans="1:16" x14ac:dyDescent="0.25">
      <c r="A817" s="59">
        <v>41130</v>
      </c>
      <c r="B817" s="2">
        <v>0.78085648148148146</v>
      </c>
      <c r="C817" s="33">
        <v>41130.780856481484</v>
      </c>
      <c r="D817" s="33">
        <v>41130.75</v>
      </c>
      <c r="E817" s="37">
        <v>18</v>
      </c>
      <c r="F817" s="33">
        <v>41130.75</v>
      </c>
      <c r="G817" s="39" t="s">
        <v>16</v>
      </c>
      <c r="H817" s="66">
        <v>1</v>
      </c>
      <c r="I817" s="66">
        <v>4.22</v>
      </c>
      <c r="J817" s="66">
        <v>75.400000000000006</v>
      </c>
      <c r="K817" s="66">
        <v>1</v>
      </c>
      <c r="L817" s="66">
        <v>2</v>
      </c>
      <c r="M817" s="66">
        <v>9.59</v>
      </c>
      <c r="N817" s="66">
        <v>10.42</v>
      </c>
      <c r="O817" s="66">
        <v>2</v>
      </c>
      <c r="P817" s="66" t="s">
        <v>38</v>
      </c>
    </row>
    <row r="818" spans="1:16" x14ac:dyDescent="0.25">
      <c r="A818" s="59">
        <v>41130</v>
      </c>
      <c r="B818" s="2">
        <v>0.7927777777777778</v>
      </c>
      <c r="C818" s="33">
        <v>41130.79277777778</v>
      </c>
      <c r="D818" s="33">
        <v>41130.791666666664</v>
      </c>
      <c r="E818" s="37">
        <v>19</v>
      </c>
      <c r="F818" s="33">
        <v>41130.75</v>
      </c>
      <c r="G818" s="39" t="s">
        <v>16</v>
      </c>
      <c r="H818" s="66">
        <v>1</v>
      </c>
      <c r="I818" s="66">
        <v>1.95</v>
      </c>
      <c r="J818" s="66">
        <v>68.599999999999994</v>
      </c>
      <c r="K818" s="66">
        <v>1</v>
      </c>
      <c r="L818" s="66">
        <v>2</v>
      </c>
      <c r="M818" s="66">
        <v>9.59</v>
      </c>
      <c r="N818" s="66">
        <v>10.42</v>
      </c>
      <c r="O818" s="66">
        <v>2</v>
      </c>
      <c r="P818" s="66" t="s">
        <v>38</v>
      </c>
    </row>
    <row r="819" spans="1:16" x14ac:dyDescent="0.25">
      <c r="A819" s="59">
        <v>41130</v>
      </c>
      <c r="B819" s="2">
        <v>0.79373842592592592</v>
      </c>
      <c r="C819" s="33">
        <v>41130.793738425928</v>
      </c>
      <c r="D819" s="33">
        <v>41130.791666666664</v>
      </c>
      <c r="E819" s="37">
        <v>19</v>
      </c>
      <c r="F819" s="33">
        <v>41130.75</v>
      </c>
      <c r="G819" s="39" t="s">
        <v>16</v>
      </c>
      <c r="H819" s="66">
        <v>1</v>
      </c>
      <c r="I819" s="66">
        <v>1.7</v>
      </c>
      <c r="J819" s="66">
        <v>76.599999999999994</v>
      </c>
      <c r="K819" s="66">
        <v>1</v>
      </c>
      <c r="L819" s="66">
        <v>2</v>
      </c>
      <c r="M819" s="66">
        <v>9.59</v>
      </c>
      <c r="N819" s="66">
        <v>10.42</v>
      </c>
      <c r="O819" s="66">
        <v>2</v>
      </c>
      <c r="P819" s="66" t="s">
        <v>38</v>
      </c>
    </row>
    <row r="820" spans="1:16" x14ac:dyDescent="0.25">
      <c r="A820" s="59">
        <v>41130</v>
      </c>
      <c r="B820" s="2">
        <v>0.7941435185185185</v>
      </c>
      <c r="C820" s="33">
        <v>41130.79414351852</v>
      </c>
      <c r="D820" s="33">
        <v>41130.791666666664</v>
      </c>
      <c r="E820" s="37">
        <v>19</v>
      </c>
      <c r="F820" s="33">
        <v>41130.75</v>
      </c>
      <c r="G820" s="39" t="s">
        <v>16</v>
      </c>
      <c r="H820" s="66">
        <v>1</v>
      </c>
      <c r="I820" s="66">
        <v>1.9</v>
      </c>
      <c r="J820" s="66">
        <v>59.5</v>
      </c>
      <c r="K820" s="66">
        <v>1</v>
      </c>
      <c r="L820" s="66">
        <v>2</v>
      </c>
      <c r="M820" s="66">
        <v>9.59</v>
      </c>
      <c r="N820" s="66">
        <v>10.42</v>
      </c>
      <c r="O820" s="66">
        <v>2</v>
      </c>
      <c r="P820" s="66" t="s">
        <v>38</v>
      </c>
    </row>
    <row r="821" spans="1:16" x14ac:dyDescent="0.25">
      <c r="A821" s="59">
        <v>41130</v>
      </c>
      <c r="B821" s="2">
        <v>0.796412037037037</v>
      </c>
      <c r="C821" s="33">
        <v>41130.796412037038</v>
      </c>
      <c r="D821" s="33">
        <v>41130.791666666664</v>
      </c>
      <c r="E821" s="37">
        <v>19</v>
      </c>
      <c r="F821" s="33">
        <v>41130.75</v>
      </c>
      <c r="G821" s="39" t="s">
        <v>16</v>
      </c>
      <c r="H821" s="66">
        <v>1</v>
      </c>
      <c r="I821" s="66">
        <v>2.0699999999999998</v>
      </c>
      <c r="J821" s="66">
        <v>93.9</v>
      </c>
      <c r="K821" s="66">
        <v>1</v>
      </c>
      <c r="L821" s="66">
        <v>2</v>
      </c>
      <c r="M821" s="66">
        <v>9.59</v>
      </c>
      <c r="N821" s="66">
        <v>10.42</v>
      </c>
      <c r="O821" s="66">
        <v>2</v>
      </c>
      <c r="P821" s="66" t="s">
        <v>38</v>
      </c>
    </row>
    <row r="822" spans="1:16" x14ac:dyDescent="0.25">
      <c r="A822" s="59">
        <v>41130</v>
      </c>
      <c r="B822" s="2">
        <v>0.81322916666666656</v>
      </c>
      <c r="C822" s="33">
        <v>41130.81322916667</v>
      </c>
      <c r="D822" s="33">
        <v>41130.791666666664</v>
      </c>
      <c r="E822" s="37">
        <v>19</v>
      </c>
      <c r="F822" s="33">
        <v>41130.875</v>
      </c>
      <c r="G822" s="39" t="s">
        <v>16</v>
      </c>
      <c r="H822" s="66">
        <v>1</v>
      </c>
      <c r="I822" s="66">
        <v>2.92</v>
      </c>
      <c r="J822" s="66">
        <v>91.2</v>
      </c>
      <c r="K822" s="66">
        <v>1</v>
      </c>
      <c r="L822" s="66">
        <v>2</v>
      </c>
      <c r="M822" s="66">
        <v>9.59</v>
      </c>
      <c r="N822" s="66">
        <v>10.42</v>
      </c>
      <c r="O822" s="66">
        <v>2</v>
      </c>
      <c r="P822" s="66" t="s">
        <v>38</v>
      </c>
    </row>
    <row r="823" spans="1:16" x14ac:dyDescent="0.25">
      <c r="A823" s="59">
        <v>41130</v>
      </c>
      <c r="B823" s="2">
        <v>0.81890046296296293</v>
      </c>
      <c r="C823" s="33">
        <v>41130.81890046296</v>
      </c>
      <c r="D823" s="33">
        <v>41130.791666666664</v>
      </c>
      <c r="E823" s="37">
        <v>19</v>
      </c>
      <c r="F823" s="33">
        <v>41130.875</v>
      </c>
      <c r="G823" s="39" t="s">
        <v>16</v>
      </c>
      <c r="H823" s="66">
        <v>1</v>
      </c>
      <c r="I823" s="66">
        <v>1.66</v>
      </c>
      <c r="J823" s="66">
        <v>73.5</v>
      </c>
      <c r="K823" s="66">
        <v>1</v>
      </c>
      <c r="L823" s="66">
        <v>2</v>
      </c>
      <c r="M823" s="66">
        <v>9.59</v>
      </c>
      <c r="N823" s="66">
        <v>10.42</v>
      </c>
      <c r="O823" s="66">
        <v>2</v>
      </c>
      <c r="P823" s="66" t="s">
        <v>38</v>
      </c>
    </row>
    <row r="824" spans="1:16" x14ac:dyDescent="0.25">
      <c r="A824" s="59">
        <v>41130</v>
      </c>
      <c r="B824" s="2">
        <v>0.82216435185185188</v>
      </c>
      <c r="C824" s="33">
        <v>41130.822164351855</v>
      </c>
      <c r="D824" s="33">
        <v>41130.791666666664</v>
      </c>
      <c r="E824" s="37">
        <v>19</v>
      </c>
      <c r="F824" s="33">
        <v>41130.875</v>
      </c>
      <c r="G824" s="39" t="s">
        <v>16</v>
      </c>
      <c r="H824" s="66">
        <v>1</v>
      </c>
      <c r="I824" s="66">
        <v>1.9</v>
      </c>
      <c r="J824" s="66">
        <v>66.400000000000006</v>
      </c>
      <c r="K824" s="66">
        <v>1</v>
      </c>
      <c r="L824" s="66">
        <v>2</v>
      </c>
      <c r="M824" s="66">
        <v>9.59</v>
      </c>
      <c r="N824" s="66">
        <v>10.42</v>
      </c>
      <c r="O824" s="66">
        <v>2</v>
      </c>
      <c r="P824" s="66" t="s">
        <v>38</v>
      </c>
    </row>
    <row r="825" spans="1:16" x14ac:dyDescent="0.25">
      <c r="A825" s="59">
        <v>41130</v>
      </c>
      <c r="B825" s="2">
        <v>0.83872685185185192</v>
      </c>
      <c r="C825" s="33">
        <v>41130.838726851849</v>
      </c>
      <c r="D825" s="33">
        <v>41130.833333333336</v>
      </c>
      <c r="E825" s="37">
        <v>20</v>
      </c>
      <c r="F825" s="33">
        <v>41130.875</v>
      </c>
      <c r="G825" s="39" t="s">
        <v>16</v>
      </c>
      <c r="H825" s="66">
        <v>1</v>
      </c>
      <c r="I825" s="66">
        <v>2.52</v>
      </c>
      <c r="J825" s="66">
        <v>84.1</v>
      </c>
      <c r="K825" s="66">
        <v>1</v>
      </c>
      <c r="L825" s="66">
        <v>2</v>
      </c>
      <c r="M825" s="66">
        <v>9.59</v>
      </c>
      <c r="N825" s="66">
        <v>10.42</v>
      </c>
      <c r="O825" s="66">
        <v>2</v>
      </c>
      <c r="P825" s="66" t="s">
        <v>38</v>
      </c>
    </row>
    <row r="826" spans="1:16" x14ac:dyDescent="0.25">
      <c r="A826" s="59">
        <v>41130</v>
      </c>
      <c r="B826" s="2">
        <v>0.84280092592592604</v>
      </c>
      <c r="C826" s="33">
        <v>41130.842800925922</v>
      </c>
      <c r="D826" s="33">
        <v>41130.833333333336</v>
      </c>
      <c r="E826" s="37">
        <v>20</v>
      </c>
      <c r="F826" s="33">
        <v>41130.875</v>
      </c>
      <c r="G826" s="39" t="s">
        <v>16</v>
      </c>
      <c r="H826" s="66">
        <v>1</v>
      </c>
      <c r="I826" s="66">
        <v>2.0099999999999998</v>
      </c>
      <c r="J826" s="66">
        <v>73.8</v>
      </c>
      <c r="K826" s="66">
        <v>1</v>
      </c>
      <c r="L826" s="66">
        <v>2</v>
      </c>
      <c r="M826" s="66">
        <v>9.59</v>
      </c>
      <c r="N826" s="66">
        <v>10.42</v>
      </c>
      <c r="O826" s="66">
        <v>2</v>
      </c>
      <c r="P826" s="66" t="s">
        <v>38</v>
      </c>
    </row>
    <row r="827" spans="1:16" x14ac:dyDescent="0.25">
      <c r="A827" s="59">
        <v>41130</v>
      </c>
      <c r="B827" s="2">
        <v>0.85543981481481479</v>
      </c>
      <c r="C827" s="33">
        <v>41130.855439814812</v>
      </c>
      <c r="D827" s="33">
        <v>41130.833333333336</v>
      </c>
      <c r="E827" s="37">
        <v>20</v>
      </c>
      <c r="F827" s="33">
        <v>41130.875</v>
      </c>
      <c r="G827" s="39" t="s">
        <v>16</v>
      </c>
      <c r="H827" s="66">
        <v>1</v>
      </c>
      <c r="I827" s="66">
        <v>2.16</v>
      </c>
      <c r="J827" s="66">
        <v>74.3</v>
      </c>
      <c r="K827" s="66">
        <v>1</v>
      </c>
      <c r="L827" s="66">
        <v>2</v>
      </c>
      <c r="M827" s="66">
        <v>9.59</v>
      </c>
      <c r="N827" s="66">
        <v>10.42</v>
      </c>
      <c r="O827" s="66">
        <v>2</v>
      </c>
      <c r="P827" s="66" t="s">
        <v>38</v>
      </c>
    </row>
    <row r="828" spans="1:16" x14ac:dyDescent="0.25">
      <c r="A828" s="59">
        <v>41130</v>
      </c>
      <c r="B828" s="2">
        <v>0.88019675925925922</v>
      </c>
      <c r="C828" s="33">
        <v>41130.880196759259</v>
      </c>
      <c r="D828" s="33">
        <v>41130.875</v>
      </c>
      <c r="E828" s="37">
        <v>21</v>
      </c>
      <c r="F828" s="33">
        <v>41130.875</v>
      </c>
      <c r="G828" s="39" t="s">
        <v>16</v>
      </c>
      <c r="H828" s="66">
        <v>1</v>
      </c>
      <c r="I828" s="66">
        <v>3.16</v>
      </c>
      <c r="J828" s="66">
        <v>86.3</v>
      </c>
      <c r="K828" s="66">
        <v>1</v>
      </c>
      <c r="L828" s="66">
        <v>2</v>
      </c>
      <c r="M828" s="66">
        <v>9.59</v>
      </c>
      <c r="N828" s="66">
        <v>10.42</v>
      </c>
      <c r="O828" s="66">
        <v>2</v>
      </c>
      <c r="P828" s="66" t="s">
        <v>38</v>
      </c>
    </row>
    <row r="829" spans="1:16" x14ac:dyDescent="0.25">
      <c r="A829" s="59">
        <v>41130</v>
      </c>
      <c r="B829" s="2">
        <v>0.89597222222222228</v>
      </c>
      <c r="C829" s="33">
        <v>41130.895972222221</v>
      </c>
      <c r="D829" s="33">
        <v>41130.875</v>
      </c>
      <c r="E829" s="37">
        <v>21</v>
      </c>
      <c r="F829" s="33">
        <v>41130.875</v>
      </c>
      <c r="G829" s="39" t="s">
        <v>16</v>
      </c>
      <c r="H829" s="66">
        <v>1</v>
      </c>
      <c r="I829" s="66">
        <v>2.19</v>
      </c>
      <c r="J829" s="66">
        <v>56.1</v>
      </c>
      <c r="K829" s="66">
        <v>1</v>
      </c>
      <c r="L829" s="66">
        <v>2</v>
      </c>
      <c r="M829" s="66">
        <v>9.59</v>
      </c>
      <c r="N829" s="66">
        <v>10.42</v>
      </c>
      <c r="O829" s="66">
        <v>2</v>
      </c>
      <c r="P829" s="66" t="s">
        <v>38</v>
      </c>
    </row>
    <row r="830" spans="1:16" x14ac:dyDescent="0.25">
      <c r="A830" s="59">
        <v>41130</v>
      </c>
      <c r="B830" s="2">
        <v>0.89979166666666666</v>
      </c>
      <c r="C830" s="33">
        <v>41130.899791666663</v>
      </c>
      <c r="D830" s="33">
        <v>41130.875</v>
      </c>
      <c r="E830" s="37">
        <v>21</v>
      </c>
      <c r="F830" s="33">
        <v>41130.875</v>
      </c>
      <c r="G830" s="39" t="s">
        <v>16</v>
      </c>
      <c r="H830" s="66">
        <v>1</v>
      </c>
      <c r="I830" s="66">
        <v>1.97</v>
      </c>
      <c r="J830" s="66">
        <v>81.3</v>
      </c>
      <c r="K830" s="66">
        <v>1</v>
      </c>
      <c r="L830" s="66">
        <v>2</v>
      </c>
      <c r="M830" s="66">
        <v>9.59</v>
      </c>
      <c r="N830" s="66">
        <v>10.42</v>
      </c>
      <c r="O830" s="66">
        <v>2</v>
      </c>
      <c r="P830" s="66" t="s">
        <v>38</v>
      </c>
    </row>
    <row r="831" spans="1:16" x14ac:dyDescent="0.25">
      <c r="A831" s="59">
        <v>41130</v>
      </c>
      <c r="B831" s="2">
        <v>0.90530092592592604</v>
      </c>
      <c r="C831" s="33">
        <v>41130.905300925922</v>
      </c>
      <c r="D831" s="33">
        <v>41130.875</v>
      </c>
      <c r="E831" s="37">
        <v>21</v>
      </c>
      <c r="F831" s="33">
        <v>41130.875</v>
      </c>
      <c r="G831" s="39" t="s">
        <v>16</v>
      </c>
      <c r="H831" s="66">
        <v>1</v>
      </c>
      <c r="I831" s="66">
        <v>2.06</v>
      </c>
      <c r="J831" s="66">
        <v>87.8</v>
      </c>
      <c r="K831" s="66">
        <v>1</v>
      </c>
      <c r="L831" s="66">
        <v>2</v>
      </c>
      <c r="M831" s="66">
        <v>9.59</v>
      </c>
      <c r="N831" s="66">
        <v>10.42</v>
      </c>
      <c r="O831" s="66">
        <v>2</v>
      </c>
      <c r="P831" s="66" t="s">
        <v>38</v>
      </c>
    </row>
    <row r="832" spans="1:16" x14ac:dyDescent="0.25">
      <c r="A832" s="59">
        <v>41130</v>
      </c>
      <c r="B832" s="2">
        <v>0.92142361111111104</v>
      </c>
      <c r="C832" s="33">
        <v>41130.921423611115</v>
      </c>
      <c r="D832" s="33">
        <v>41130.916666666664</v>
      </c>
      <c r="E832" s="37">
        <v>22</v>
      </c>
      <c r="F832" s="33">
        <v>41130.875</v>
      </c>
      <c r="G832" s="39" t="s">
        <v>16</v>
      </c>
      <c r="H832" s="66">
        <v>1</v>
      </c>
      <c r="I832" s="66">
        <v>2.25</v>
      </c>
      <c r="J832" s="66">
        <v>78.8</v>
      </c>
      <c r="K832" s="66">
        <v>1</v>
      </c>
      <c r="L832" s="66">
        <v>2</v>
      </c>
      <c r="M832" s="66">
        <v>9.59</v>
      </c>
      <c r="N832" s="66">
        <v>10.42</v>
      </c>
      <c r="O832" s="66">
        <v>2</v>
      </c>
      <c r="P832" s="66" t="s">
        <v>38</v>
      </c>
    </row>
    <row r="833" spans="1:16" x14ac:dyDescent="0.25">
      <c r="A833" s="59">
        <v>41130</v>
      </c>
      <c r="B833" s="2">
        <v>0.96652777777777776</v>
      </c>
      <c r="C833" s="33">
        <v>41130.966527777775</v>
      </c>
      <c r="D833" s="33">
        <v>41130.958333333336</v>
      </c>
      <c r="E833" s="37">
        <v>23</v>
      </c>
      <c r="F833" s="33">
        <v>41131</v>
      </c>
      <c r="G833" s="39" t="s">
        <v>16</v>
      </c>
      <c r="H833" s="66">
        <v>1</v>
      </c>
      <c r="I833" s="66">
        <v>1.97</v>
      </c>
      <c r="J833" s="66">
        <v>103.4</v>
      </c>
      <c r="K833" s="66">
        <v>1</v>
      </c>
      <c r="L833" s="66">
        <v>2</v>
      </c>
      <c r="M833" s="66">
        <v>9.59</v>
      </c>
      <c r="N833" s="66">
        <v>10.42</v>
      </c>
      <c r="O833" s="66">
        <v>2</v>
      </c>
      <c r="P833" s="66" t="s">
        <v>38</v>
      </c>
    </row>
    <row r="834" spans="1:16" x14ac:dyDescent="0.25">
      <c r="A834" s="59">
        <v>41130</v>
      </c>
      <c r="B834" s="2">
        <v>0.98692129629629621</v>
      </c>
      <c r="C834" s="33">
        <v>41130.986921296295</v>
      </c>
      <c r="D834" s="33">
        <v>41130.958333333336</v>
      </c>
      <c r="E834" s="37">
        <v>23</v>
      </c>
      <c r="F834" s="33">
        <v>41131</v>
      </c>
      <c r="G834" s="39" t="s">
        <v>16</v>
      </c>
      <c r="H834" s="66">
        <v>1</v>
      </c>
      <c r="I834" s="66">
        <v>2.08</v>
      </c>
      <c r="J834" s="66">
        <v>82.3</v>
      </c>
      <c r="K834" s="66">
        <v>1</v>
      </c>
      <c r="L834" s="66">
        <v>2</v>
      </c>
      <c r="M834" s="66">
        <v>9.59</v>
      </c>
      <c r="N834" s="66">
        <v>10.42</v>
      </c>
      <c r="O834" s="66">
        <v>2</v>
      </c>
      <c r="P834" s="66" t="s">
        <v>38</v>
      </c>
    </row>
    <row r="835" spans="1:16" x14ac:dyDescent="0.25">
      <c r="A835" s="59">
        <v>41130</v>
      </c>
      <c r="B835" s="2">
        <v>0.98723379629629626</v>
      </c>
      <c r="C835" s="33">
        <v>41130.987233796295</v>
      </c>
      <c r="D835" s="33">
        <v>41130.958333333336</v>
      </c>
      <c r="E835" s="37">
        <v>23</v>
      </c>
      <c r="F835" s="33">
        <v>41131</v>
      </c>
      <c r="G835" s="39" t="s">
        <v>16</v>
      </c>
      <c r="H835" s="66">
        <v>1</v>
      </c>
      <c r="I835" s="66">
        <v>2.06</v>
      </c>
      <c r="J835" s="66">
        <v>83.4</v>
      </c>
      <c r="K835" s="66">
        <v>1</v>
      </c>
      <c r="L835" s="66">
        <v>2</v>
      </c>
      <c r="M835" s="66">
        <v>9.59</v>
      </c>
      <c r="N835" s="66">
        <v>10.42</v>
      </c>
      <c r="O835" s="66">
        <v>2</v>
      </c>
      <c r="P835" s="66" t="s">
        <v>38</v>
      </c>
    </row>
    <row r="836" spans="1:16" x14ac:dyDescent="0.25">
      <c r="A836" s="6">
        <v>41131</v>
      </c>
      <c r="B836" s="2">
        <v>5.6712962962962956E-4</v>
      </c>
      <c r="C836" s="33">
        <v>41131.000567129631</v>
      </c>
      <c r="D836" s="33">
        <v>41131</v>
      </c>
      <c r="E836" s="37">
        <v>0</v>
      </c>
      <c r="F836" s="33">
        <v>41131</v>
      </c>
      <c r="G836" s="66" t="s">
        <v>16</v>
      </c>
      <c r="H836" s="66">
        <v>1</v>
      </c>
      <c r="I836" s="66">
        <v>2.98</v>
      </c>
      <c r="J836" s="66">
        <v>67.3</v>
      </c>
      <c r="K836" s="66">
        <v>1</v>
      </c>
      <c r="L836" s="66">
        <v>2</v>
      </c>
      <c r="M836" s="66">
        <v>9.59</v>
      </c>
      <c r="N836" s="66">
        <v>10.42</v>
      </c>
      <c r="O836" s="66">
        <v>2</v>
      </c>
      <c r="P836" s="66" t="s">
        <v>38</v>
      </c>
    </row>
    <row r="837" spans="1:16" x14ac:dyDescent="0.25">
      <c r="A837" s="6">
        <v>41131</v>
      </c>
      <c r="B837" s="2">
        <v>8.3333333333333332E-3</v>
      </c>
      <c r="C837" s="33">
        <v>41131.008333333331</v>
      </c>
      <c r="D837" s="33">
        <v>41131</v>
      </c>
      <c r="E837" s="37">
        <v>0</v>
      </c>
      <c r="F837" s="33">
        <v>41131</v>
      </c>
      <c r="G837" s="66" t="s">
        <v>16</v>
      </c>
      <c r="H837" s="66">
        <v>1</v>
      </c>
      <c r="I837" s="66">
        <v>2.0099999999999998</v>
      </c>
      <c r="J837" s="66">
        <v>71.3</v>
      </c>
      <c r="K837" s="66">
        <v>1</v>
      </c>
      <c r="L837" s="66">
        <v>2</v>
      </c>
      <c r="M837" s="66">
        <v>9.59</v>
      </c>
      <c r="N837" s="66">
        <v>10.42</v>
      </c>
      <c r="O837" s="66">
        <v>2</v>
      </c>
      <c r="P837" s="66" t="s">
        <v>38</v>
      </c>
    </row>
    <row r="838" spans="1:16" x14ac:dyDescent="0.25">
      <c r="A838" s="6">
        <v>41131</v>
      </c>
      <c r="B838" s="2">
        <v>2.5462962962962962E-2</v>
      </c>
      <c r="C838" s="33">
        <v>41131.025462962964</v>
      </c>
      <c r="D838" s="33">
        <v>41131</v>
      </c>
      <c r="E838" s="37">
        <v>0</v>
      </c>
      <c r="F838" s="33">
        <v>41131</v>
      </c>
      <c r="G838" s="66" t="s">
        <v>16</v>
      </c>
      <c r="H838" s="66">
        <v>1</v>
      </c>
      <c r="I838" s="66">
        <v>2.04</v>
      </c>
      <c r="J838" s="66">
        <v>92.4</v>
      </c>
      <c r="K838" s="66">
        <v>1</v>
      </c>
      <c r="L838" s="66">
        <v>2</v>
      </c>
      <c r="M838" s="66">
        <v>9.59</v>
      </c>
      <c r="N838" s="66">
        <v>10.42</v>
      </c>
      <c r="O838" s="66">
        <v>2</v>
      </c>
      <c r="P838" s="66" t="s">
        <v>38</v>
      </c>
    </row>
    <row r="839" spans="1:16" x14ac:dyDescent="0.25">
      <c r="A839" s="6">
        <v>41131</v>
      </c>
      <c r="B839" s="2">
        <v>4.9074074074074076E-2</v>
      </c>
      <c r="C839" s="33">
        <v>41131.049074074072</v>
      </c>
      <c r="D839" s="33">
        <v>41131.041666666664</v>
      </c>
      <c r="E839" s="37">
        <v>1</v>
      </c>
      <c r="F839" s="33">
        <v>41131</v>
      </c>
      <c r="G839" s="66" t="s">
        <v>16</v>
      </c>
      <c r="H839" s="66">
        <v>1</v>
      </c>
      <c r="I839" s="66">
        <v>2.91</v>
      </c>
      <c r="J839" s="66">
        <v>76.400000000000006</v>
      </c>
      <c r="K839" s="66">
        <v>1</v>
      </c>
      <c r="L839" s="66">
        <v>2</v>
      </c>
      <c r="M839" s="66">
        <v>9.59</v>
      </c>
      <c r="N839" s="66">
        <v>10.42</v>
      </c>
      <c r="O839" s="66">
        <v>2</v>
      </c>
      <c r="P839" s="66" t="s">
        <v>38</v>
      </c>
    </row>
    <row r="840" spans="1:16" x14ac:dyDescent="0.25">
      <c r="A840" s="6">
        <v>41131</v>
      </c>
      <c r="B840" s="2">
        <v>0.1325925925925926</v>
      </c>
      <c r="C840" s="33">
        <v>41131.132592592592</v>
      </c>
      <c r="D840" s="33">
        <v>41131.125</v>
      </c>
      <c r="E840" s="37">
        <v>3</v>
      </c>
      <c r="F840" s="33">
        <v>41131.125</v>
      </c>
      <c r="G840" s="66" t="s">
        <v>16</v>
      </c>
      <c r="H840" s="66">
        <v>1</v>
      </c>
      <c r="I840" s="66">
        <v>5.36</v>
      </c>
      <c r="J840" s="66">
        <v>92.3</v>
      </c>
      <c r="K840" s="66">
        <v>1</v>
      </c>
      <c r="L840" s="66">
        <v>2</v>
      </c>
      <c r="M840" s="66">
        <v>9.59</v>
      </c>
      <c r="N840" s="66">
        <v>10.42</v>
      </c>
      <c r="O840" s="66">
        <v>2</v>
      </c>
      <c r="P840" s="66" t="s">
        <v>38</v>
      </c>
    </row>
    <row r="841" spans="1:16" x14ac:dyDescent="0.25">
      <c r="A841" s="6">
        <v>41131</v>
      </c>
      <c r="B841" s="2">
        <v>0.21343749999999997</v>
      </c>
      <c r="C841" s="33">
        <v>41131.213437500002</v>
      </c>
      <c r="D841" s="33">
        <v>41131.208333333336</v>
      </c>
      <c r="E841" s="37">
        <v>5</v>
      </c>
      <c r="F841" s="33">
        <v>41131.25</v>
      </c>
      <c r="G841" s="66" t="s">
        <v>16</v>
      </c>
      <c r="H841" s="66">
        <v>1</v>
      </c>
      <c r="I841" s="66">
        <v>1.95</v>
      </c>
      <c r="J841" s="66">
        <v>90.9</v>
      </c>
      <c r="K841" s="66">
        <v>1</v>
      </c>
      <c r="L841" s="66">
        <v>2</v>
      </c>
      <c r="M841" s="66">
        <v>9.59</v>
      </c>
      <c r="N841" s="66">
        <v>10.42</v>
      </c>
      <c r="O841" s="66">
        <v>2</v>
      </c>
      <c r="P841" s="66" t="s">
        <v>38</v>
      </c>
    </row>
    <row r="842" spans="1:16" x14ac:dyDescent="0.25">
      <c r="A842" s="6">
        <v>41131</v>
      </c>
      <c r="B842" s="2">
        <v>0.25150462962962966</v>
      </c>
      <c r="C842" s="33">
        <v>41131.251504629632</v>
      </c>
      <c r="D842" s="33">
        <v>41131.25</v>
      </c>
      <c r="E842" s="37">
        <v>6</v>
      </c>
      <c r="F842" s="33">
        <v>41131.25</v>
      </c>
      <c r="G842" s="66" t="s">
        <v>16</v>
      </c>
      <c r="H842" s="66">
        <v>1</v>
      </c>
      <c r="I842" s="66">
        <v>2.0099999999999998</v>
      </c>
      <c r="J842" s="66">
        <v>55.9</v>
      </c>
      <c r="K842" s="66">
        <v>1</v>
      </c>
      <c r="L842" s="66">
        <v>2</v>
      </c>
      <c r="M842" s="66">
        <v>9.59</v>
      </c>
      <c r="N842" s="66">
        <v>10.42</v>
      </c>
      <c r="O842" s="66">
        <v>2</v>
      </c>
      <c r="P842" s="66" t="s">
        <v>38</v>
      </c>
    </row>
    <row r="843" spans="1:16" x14ac:dyDescent="0.25">
      <c r="A843" s="6">
        <v>41131</v>
      </c>
      <c r="B843" s="2">
        <v>0.27754629629629629</v>
      </c>
      <c r="C843" s="33">
        <v>41131.277546296296</v>
      </c>
      <c r="D843" s="33">
        <v>41131.25</v>
      </c>
      <c r="E843" s="37">
        <v>6</v>
      </c>
      <c r="F843" s="33">
        <v>41131.25</v>
      </c>
      <c r="G843" s="66" t="s">
        <v>16</v>
      </c>
      <c r="H843" s="66">
        <v>1</v>
      </c>
      <c r="I843" s="66">
        <v>2.08</v>
      </c>
      <c r="J843" s="66">
        <v>84.1</v>
      </c>
      <c r="K843" s="66">
        <v>1</v>
      </c>
      <c r="L843" s="66">
        <v>2</v>
      </c>
      <c r="M843" s="66">
        <v>9.59</v>
      </c>
      <c r="N843" s="66">
        <v>10.42</v>
      </c>
      <c r="O843" s="66">
        <v>2</v>
      </c>
      <c r="P843" s="66" t="s">
        <v>38</v>
      </c>
    </row>
    <row r="844" spans="1:16" x14ac:dyDescent="0.25">
      <c r="A844" s="6">
        <v>41131</v>
      </c>
      <c r="B844" s="2">
        <v>0.34195601851851848</v>
      </c>
      <c r="C844" s="33">
        <v>41131.341956018521</v>
      </c>
      <c r="D844" s="33">
        <v>41131.333333333336</v>
      </c>
      <c r="E844" s="37">
        <v>8</v>
      </c>
      <c r="F844" s="33">
        <v>41131.375</v>
      </c>
      <c r="G844" s="66" t="s">
        <v>16</v>
      </c>
      <c r="H844" s="66">
        <v>1</v>
      </c>
      <c r="I844" s="66">
        <v>6.99</v>
      </c>
      <c r="J844" s="66">
        <v>86.7</v>
      </c>
      <c r="K844" s="66">
        <v>1</v>
      </c>
      <c r="L844" s="66">
        <v>2</v>
      </c>
      <c r="M844" s="66">
        <v>9.59</v>
      </c>
      <c r="N844" s="66">
        <v>10.42</v>
      </c>
      <c r="O844" s="66">
        <v>2</v>
      </c>
      <c r="P844" s="66" t="s">
        <v>38</v>
      </c>
    </row>
    <row r="845" spans="1:16" x14ac:dyDescent="0.25">
      <c r="A845" s="6">
        <v>41131</v>
      </c>
      <c r="B845" s="2">
        <v>0.35626157407407405</v>
      </c>
      <c r="C845" s="33">
        <v>41131.356261574074</v>
      </c>
      <c r="D845" s="33">
        <v>41131.333333333336</v>
      </c>
      <c r="E845" s="37">
        <v>8</v>
      </c>
      <c r="F845" s="33">
        <v>41131.375</v>
      </c>
      <c r="G845" s="66" t="s">
        <v>16</v>
      </c>
      <c r="H845" s="66">
        <v>1</v>
      </c>
      <c r="I845" s="66">
        <v>1.8</v>
      </c>
      <c r="J845" s="66">
        <v>68.8</v>
      </c>
      <c r="K845" s="66">
        <v>1</v>
      </c>
      <c r="L845" s="66">
        <v>2</v>
      </c>
      <c r="M845" s="66">
        <v>9.59</v>
      </c>
      <c r="N845" s="66">
        <v>10.42</v>
      </c>
      <c r="O845" s="66">
        <v>2</v>
      </c>
      <c r="P845" s="66" t="s">
        <v>38</v>
      </c>
    </row>
    <row r="846" spans="1:16" x14ac:dyDescent="0.25">
      <c r="A846" s="6">
        <v>41131</v>
      </c>
      <c r="B846" s="2">
        <v>0.39907407407407408</v>
      </c>
      <c r="C846" s="33">
        <v>41131.399074074077</v>
      </c>
      <c r="D846" s="33">
        <v>41131.375</v>
      </c>
      <c r="E846" s="37">
        <v>9</v>
      </c>
      <c r="F846" s="33">
        <v>41131.375</v>
      </c>
      <c r="G846" s="66" t="s">
        <v>16</v>
      </c>
      <c r="H846" s="66">
        <v>1</v>
      </c>
      <c r="I846" s="66">
        <v>5.39</v>
      </c>
      <c r="J846" s="66">
        <v>60.6</v>
      </c>
      <c r="K846" s="66">
        <v>1</v>
      </c>
      <c r="L846" s="66">
        <v>2</v>
      </c>
      <c r="M846" s="66">
        <v>9.59</v>
      </c>
      <c r="N846" s="66">
        <v>10.42</v>
      </c>
      <c r="O846" s="66">
        <v>2</v>
      </c>
      <c r="P846" s="66" t="s">
        <v>38</v>
      </c>
    </row>
    <row r="847" spans="1:16" x14ac:dyDescent="0.25">
      <c r="A847" s="6">
        <v>41131</v>
      </c>
      <c r="B847" s="2">
        <v>0.45850694444444445</v>
      </c>
      <c r="C847" s="33">
        <v>41131.458506944444</v>
      </c>
      <c r="D847" s="33">
        <v>41131.458333333336</v>
      </c>
      <c r="E847" s="37">
        <v>11</v>
      </c>
      <c r="F847" s="33">
        <v>41131.5</v>
      </c>
      <c r="G847" s="66" t="s">
        <v>16</v>
      </c>
      <c r="H847" s="66">
        <v>1</v>
      </c>
      <c r="I847" s="66">
        <v>2.96</v>
      </c>
      <c r="J847" s="66">
        <v>87.4</v>
      </c>
      <c r="K847" s="66">
        <v>1</v>
      </c>
      <c r="L847" s="66">
        <v>2</v>
      </c>
      <c r="M847" s="66">
        <v>9.59</v>
      </c>
      <c r="N847" s="66">
        <v>10.42</v>
      </c>
      <c r="O847" s="66">
        <v>2</v>
      </c>
      <c r="P847" s="66" t="s">
        <v>38</v>
      </c>
    </row>
    <row r="848" spans="1:16" x14ac:dyDescent="0.25">
      <c r="A848" s="6">
        <v>41131</v>
      </c>
      <c r="B848" s="2">
        <v>0.59229166666666666</v>
      </c>
      <c r="C848" s="33">
        <v>41131.592291666668</v>
      </c>
      <c r="D848" s="33">
        <v>41131.583333333336</v>
      </c>
      <c r="E848" s="37">
        <v>14</v>
      </c>
      <c r="F848" s="33">
        <v>41131.625</v>
      </c>
      <c r="G848" s="66" t="s">
        <v>16</v>
      </c>
      <c r="H848" s="66">
        <v>1</v>
      </c>
      <c r="I848" s="66">
        <v>2.84</v>
      </c>
      <c r="J848" s="66">
        <v>92.3</v>
      </c>
      <c r="K848" s="66">
        <v>1</v>
      </c>
      <c r="L848" s="66">
        <v>2</v>
      </c>
      <c r="M848" s="66">
        <v>9.59</v>
      </c>
      <c r="N848" s="66">
        <v>10.42</v>
      </c>
      <c r="O848" s="66">
        <v>2</v>
      </c>
      <c r="P848" s="66" t="s">
        <v>38</v>
      </c>
    </row>
    <row r="849" spans="1:16" x14ac:dyDescent="0.25">
      <c r="A849" s="6">
        <v>41131</v>
      </c>
      <c r="B849" s="2">
        <v>0.64587962962962964</v>
      </c>
      <c r="C849" s="33">
        <v>41131.645879629628</v>
      </c>
      <c r="D849" s="33">
        <v>41131.625</v>
      </c>
      <c r="E849" s="37">
        <v>15</v>
      </c>
      <c r="F849" s="33">
        <v>41131.625</v>
      </c>
      <c r="G849" s="66" t="s">
        <v>16</v>
      </c>
      <c r="H849" s="66">
        <v>1</v>
      </c>
      <c r="I849" s="66">
        <v>1.99</v>
      </c>
      <c r="J849" s="66">
        <v>79.2</v>
      </c>
      <c r="K849" s="66">
        <v>1</v>
      </c>
      <c r="L849" s="66">
        <v>2</v>
      </c>
      <c r="M849" s="66">
        <v>9.59</v>
      </c>
      <c r="N849" s="66">
        <v>10.42</v>
      </c>
      <c r="O849" s="66">
        <v>2</v>
      </c>
      <c r="P849" s="66" t="s">
        <v>38</v>
      </c>
    </row>
    <row r="850" spans="1:16" x14ac:dyDescent="0.25">
      <c r="A850" s="6">
        <v>41131</v>
      </c>
      <c r="B850" s="2">
        <v>0.64869212962962963</v>
      </c>
      <c r="C850" s="33">
        <v>41131.648692129631</v>
      </c>
      <c r="D850" s="33">
        <v>41131.625</v>
      </c>
      <c r="E850" s="37">
        <v>15</v>
      </c>
      <c r="F850" s="33">
        <v>41131.625</v>
      </c>
      <c r="G850" s="66" t="s">
        <v>16</v>
      </c>
      <c r="H850" s="66">
        <v>1</v>
      </c>
      <c r="I850" s="66">
        <v>2.62</v>
      </c>
      <c r="J850" s="66">
        <v>102.3</v>
      </c>
      <c r="K850" s="66">
        <v>1</v>
      </c>
      <c r="L850" s="66">
        <v>2</v>
      </c>
      <c r="M850" s="66">
        <v>9.59</v>
      </c>
      <c r="N850" s="66">
        <v>10.42</v>
      </c>
      <c r="O850" s="66">
        <v>2</v>
      </c>
      <c r="P850" s="66" t="s">
        <v>38</v>
      </c>
    </row>
    <row r="851" spans="1:16" x14ac:dyDescent="0.25">
      <c r="A851" s="6">
        <v>41131</v>
      </c>
      <c r="B851" s="2">
        <v>0.66809027777777785</v>
      </c>
      <c r="C851" s="33">
        <v>41131.668090277781</v>
      </c>
      <c r="D851" s="33">
        <v>41131.666666666664</v>
      </c>
      <c r="E851" s="37">
        <v>16</v>
      </c>
      <c r="F851" s="33">
        <v>41131.625</v>
      </c>
      <c r="G851" s="66" t="s">
        <v>16</v>
      </c>
      <c r="H851" s="66">
        <v>1</v>
      </c>
      <c r="I851" s="66">
        <v>3.13</v>
      </c>
      <c r="J851" s="66">
        <v>107.7</v>
      </c>
      <c r="K851" s="66">
        <v>1</v>
      </c>
      <c r="L851" s="66">
        <v>2</v>
      </c>
      <c r="M851" s="66">
        <v>9.59</v>
      </c>
      <c r="N851" s="66">
        <v>10.42</v>
      </c>
      <c r="O851" s="66">
        <v>2</v>
      </c>
      <c r="P851" s="66" t="s">
        <v>38</v>
      </c>
    </row>
    <row r="852" spans="1:16" x14ac:dyDescent="0.25">
      <c r="A852" s="6">
        <v>41131</v>
      </c>
      <c r="B852" s="2">
        <v>0.67010416666666661</v>
      </c>
      <c r="C852" s="33">
        <v>41131.670104166667</v>
      </c>
      <c r="D852" s="33">
        <v>41131.666666666664</v>
      </c>
      <c r="E852" s="37">
        <v>16</v>
      </c>
      <c r="F852" s="33">
        <v>41131.625</v>
      </c>
      <c r="G852" s="66" t="s">
        <v>16</v>
      </c>
      <c r="H852" s="66">
        <v>1</v>
      </c>
      <c r="I852" s="66">
        <v>2.31</v>
      </c>
      <c r="J852" s="66">
        <v>88.1</v>
      </c>
      <c r="K852" s="66">
        <v>1</v>
      </c>
      <c r="L852" s="66">
        <v>2</v>
      </c>
      <c r="M852" s="66">
        <v>9.59</v>
      </c>
      <c r="N852" s="66">
        <v>10.42</v>
      </c>
      <c r="O852" s="66">
        <v>2</v>
      </c>
      <c r="P852" s="66" t="s">
        <v>38</v>
      </c>
    </row>
    <row r="853" spans="1:16" x14ac:dyDescent="0.25">
      <c r="A853" s="6">
        <v>41131</v>
      </c>
      <c r="B853" s="2">
        <v>0.69635416666666661</v>
      </c>
      <c r="C853" s="33">
        <v>41131.69635416667</v>
      </c>
      <c r="D853" s="33">
        <v>41131.666666666664</v>
      </c>
      <c r="E853" s="37">
        <v>16</v>
      </c>
      <c r="F853" s="33">
        <v>41131.75</v>
      </c>
      <c r="G853" s="66" t="s">
        <v>16</v>
      </c>
      <c r="H853" s="66">
        <v>1</v>
      </c>
      <c r="I853" s="66">
        <v>3.33</v>
      </c>
      <c r="J853" s="66">
        <v>75.2</v>
      </c>
      <c r="K853" s="66">
        <v>1</v>
      </c>
      <c r="L853" s="66">
        <v>2</v>
      </c>
      <c r="M853" s="66">
        <v>9.59</v>
      </c>
      <c r="N853" s="66">
        <v>10.42</v>
      </c>
      <c r="O853" s="66">
        <v>2</v>
      </c>
      <c r="P853" s="66" t="s">
        <v>38</v>
      </c>
    </row>
    <row r="854" spans="1:16" x14ac:dyDescent="0.25">
      <c r="A854" s="6">
        <v>41131</v>
      </c>
      <c r="B854" s="2">
        <v>0.73553240740740744</v>
      </c>
      <c r="C854" s="33">
        <v>41131.735532407409</v>
      </c>
      <c r="D854" s="33">
        <v>41131.708333333336</v>
      </c>
      <c r="E854" s="37">
        <v>17</v>
      </c>
      <c r="F854" s="33">
        <v>41131.75</v>
      </c>
      <c r="G854" s="66" t="s">
        <v>16</v>
      </c>
      <c r="H854" s="66">
        <v>1</v>
      </c>
      <c r="I854" s="66">
        <v>2.15</v>
      </c>
      <c r="J854" s="66">
        <v>78.400000000000006</v>
      </c>
      <c r="K854" s="66">
        <v>1</v>
      </c>
      <c r="L854" s="66">
        <v>2</v>
      </c>
      <c r="M854" s="66">
        <v>9.59</v>
      </c>
      <c r="N854" s="66">
        <v>10.42</v>
      </c>
      <c r="O854" s="66">
        <v>2</v>
      </c>
      <c r="P854" s="66" t="s">
        <v>38</v>
      </c>
    </row>
    <row r="855" spans="1:16" x14ac:dyDescent="0.25">
      <c r="A855" s="6">
        <v>41131</v>
      </c>
      <c r="B855" s="2">
        <v>0.73570601851851858</v>
      </c>
      <c r="C855" s="33">
        <v>41131.735706018517</v>
      </c>
      <c r="D855" s="33">
        <v>41131.708333333336</v>
      </c>
      <c r="E855" s="37">
        <v>17</v>
      </c>
      <c r="F855" s="33">
        <v>41131.75</v>
      </c>
      <c r="G855" s="66" t="s">
        <v>16</v>
      </c>
      <c r="H855" s="66">
        <v>1</v>
      </c>
      <c r="I855" s="66">
        <v>3.88</v>
      </c>
      <c r="J855" s="66">
        <v>91.9</v>
      </c>
      <c r="K855" s="66">
        <v>1</v>
      </c>
      <c r="L855" s="66">
        <v>2</v>
      </c>
      <c r="M855" s="66">
        <v>9.59</v>
      </c>
      <c r="N855" s="66">
        <v>10.42</v>
      </c>
      <c r="O855" s="66">
        <v>2</v>
      </c>
      <c r="P855" s="66" t="s">
        <v>38</v>
      </c>
    </row>
    <row r="856" spans="1:16" x14ac:dyDescent="0.25">
      <c r="A856" s="6">
        <v>41131</v>
      </c>
      <c r="B856" s="2">
        <v>0.73660879629629628</v>
      </c>
      <c r="C856" s="33">
        <v>41131.736608796295</v>
      </c>
      <c r="D856" s="33">
        <v>41131.708333333336</v>
      </c>
      <c r="E856" s="37">
        <v>17</v>
      </c>
      <c r="F856" s="33">
        <v>41131.75</v>
      </c>
      <c r="G856" s="66" t="s">
        <v>16</v>
      </c>
      <c r="H856" s="66">
        <v>1</v>
      </c>
      <c r="I856" s="66">
        <v>2.11</v>
      </c>
      <c r="J856" s="66">
        <v>70.5</v>
      </c>
      <c r="K856" s="66">
        <v>1</v>
      </c>
      <c r="L856" s="66">
        <v>2</v>
      </c>
      <c r="M856" s="66">
        <v>9.59</v>
      </c>
      <c r="N856" s="66">
        <v>10.42</v>
      </c>
      <c r="O856" s="66">
        <v>2</v>
      </c>
      <c r="P856" s="66" t="s">
        <v>38</v>
      </c>
    </row>
    <row r="857" spans="1:16" x14ac:dyDescent="0.25">
      <c r="A857" s="6">
        <v>41131</v>
      </c>
      <c r="B857" s="2">
        <v>0.73751157407407408</v>
      </c>
      <c r="C857" s="33">
        <v>41131.737511574072</v>
      </c>
      <c r="D857" s="33">
        <v>41131.708333333336</v>
      </c>
      <c r="E857" s="37">
        <v>17</v>
      </c>
      <c r="F857" s="33">
        <v>41131.75</v>
      </c>
      <c r="G857" s="66" t="s">
        <v>16</v>
      </c>
      <c r="H857" s="66">
        <v>1</v>
      </c>
      <c r="I857" s="66">
        <v>2.0299999999999998</v>
      </c>
      <c r="J857" s="66">
        <v>101.3</v>
      </c>
      <c r="K857" s="66">
        <v>1</v>
      </c>
      <c r="L857" s="66">
        <v>2</v>
      </c>
      <c r="M857" s="66">
        <v>9.59</v>
      </c>
      <c r="N857" s="66">
        <v>10.42</v>
      </c>
      <c r="O857" s="66">
        <v>2</v>
      </c>
      <c r="P857" s="66" t="s">
        <v>38</v>
      </c>
    </row>
    <row r="858" spans="1:16" x14ac:dyDescent="0.25">
      <c r="A858" s="6">
        <v>41131</v>
      </c>
      <c r="B858" s="2">
        <v>0.73866898148148152</v>
      </c>
      <c r="C858" s="33">
        <v>41131.738668981481</v>
      </c>
      <c r="D858" s="33">
        <v>41131.708333333336</v>
      </c>
      <c r="E858" s="37">
        <v>17</v>
      </c>
      <c r="F858" s="33">
        <v>41131.75</v>
      </c>
      <c r="G858" s="66" t="s">
        <v>16</v>
      </c>
      <c r="H858" s="66">
        <v>1</v>
      </c>
      <c r="I858" s="66">
        <v>2.39</v>
      </c>
      <c r="J858" s="66">
        <v>79.099999999999994</v>
      </c>
      <c r="K858" s="66">
        <v>1</v>
      </c>
      <c r="L858" s="66">
        <v>2</v>
      </c>
      <c r="M858" s="66">
        <v>9.59</v>
      </c>
      <c r="N858" s="66">
        <v>10.42</v>
      </c>
      <c r="O858" s="66">
        <v>2</v>
      </c>
      <c r="P858" s="66" t="s">
        <v>38</v>
      </c>
    </row>
    <row r="859" spans="1:16" x14ac:dyDescent="0.25">
      <c r="A859" s="6">
        <v>41131</v>
      </c>
      <c r="B859" s="2">
        <v>0.81866898148148148</v>
      </c>
      <c r="C859" s="33">
        <v>41131.818668981483</v>
      </c>
      <c r="D859" s="33">
        <v>41131.791666666664</v>
      </c>
      <c r="E859" s="37">
        <v>19</v>
      </c>
      <c r="F859" s="33">
        <v>41131.875</v>
      </c>
      <c r="G859" s="66" t="s">
        <v>16</v>
      </c>
      <c r="H859" s="66">
        <v>1</v>
      </c>
      <c r="I859" s="66">
        <v>2.1800000000000002</v>
      </c>
      <c r="J859" s="66">
        <v>54.2</v>
      </c>
      <c r="K859" s="66">
        <v>1</v>
      </c>
      <c r="L859" s="66">
        <v>2</v>
      </c>
      <c r="M859" s="66">
        <v>9.59</v>
      </c>
      <c r="N859" s="66">
        <v>10.42</v>
      </c>
      <c r="O859" s="66">
        <v>2</v>
      </c>
      <c r="P859" s="66" t="s">
        <v>38</v>
      </c>
    </row>
    <row r="860" spans="1:16" x14ac:dyDescent="0.25">
      <c r="A860" s="6">
        <v>41131</v>
      </c>
      <c r="B860" s="2">
        <v>0.83633101851851854</v>
      </c>
      <c r="C860" s="33">
        <v>41131.836331018516</v>
      </c>
      <c r="D860" s="33">
        <v>41131.833333333336</v>
      </c>
      <c r="E860" s="37">
        <v>20</v>
      </c>
      <c r="F860" s="33">
        <v>41131.875</v>
      </c>
      <c r="G860" s="66" t="s">
        <v>16</v>
      </c>
      <c r="H860" s="66">
        <v>1</v>
      </c>
      <c r="I860" s="66">
        <v>2.21</v>
      </c>
      <c r="J860" s="66">
        <v>88.4</v>
      </c>
      <c r="K860" s="66">
        <v>1</v>
      </c>
      <c r="L860" s="66">
        <v>2</v>
      </c>
      <c r="M860" s="66">
        <v>9.59</v>
      </c>
      <c r="N860" s="66">
        <v>10.42</v>
      </c>
      <c r="O860" s="66">
        <v>2</v>
      </c>
      <c r="P860" s="66" t="s">
        <v>38</v>
      </c>
    </row>
    <row r="861" spans="1:16" x14ac:dyDescent="0.25">
      <c r="A861" s="6">
        <v>41131</v>
      </c>
      <c r="B861" s="2">
        <v>0.84143518518518512</v>
      </c>
      <c r="C861" s="33">
        <v>41131.841435185182</v>
      </c>
      <c r="D861" s="33">
        <v>41131.833333333336</v>
      </c>
      <c r="E861" s="37">
        <v>20</v>
      </c>
      <c r="F861" s="33">
        <v>41131.875</v>
      </c>
      <c r="G861" s="66" t="s">
        <v>16</v>
      </c>
      <c r="H861" s="66">
        <v>1</v>
      </c>
      <c r="I861" s="66">
        <v>2.33</v>
      </c>
      <c r="J861" s="66">
        <v>78.2</v>
      </c>
      <c r="K861" s="66">
        <v>1</v>
      </c>
      <c r="L861" s="66">
        <v>2</v>
      </c>
      <c r="M861" s="66">
        <v>9.59</v>
      </c>
      <c r="N861" s="66">
        <v>10.42</v>
      </c>
      <c r="O861" s="66">
        <v>2</v>
      </c>
      <c r="P861" s="66" t="s">
        <v>38</v>
      </c>
    </row>
    <row r="862" spans="1:16" x14ac:dyDescent="0.25">
      <c r="A862" s="6">
        <v>41131</v>
      </c>
      <c r="B862" s="2">
        <v>0.85476851851851843</v>
      </c>
      <c r="C862" s="33">
        <v>41131.854768518519</v>
      </c>
      <c r="D862" s="33">
        <v>41131.833333333336</v>
      </c>
      <c r="E862" s="37">
        <v>20</v>
      </c>
      <c r="F862" s="33">
        <v>41131.875</v>
      </c>
      <c r="G862" s="66" t="s">
        <v>16</v>
      </c>
      <c r="H862" s="66">
        <v>1</v>
      </c>
      <c r="I862" s="66">
        <v>2.62</v>
      </c>
      <c r="J862" s="66">
        <v>86</v>
      </c>
      <c r="K862" s="66">
        <v>1</v>
      </c>
      <c r="L862" s="66">
        <v>2</v>
      </c>
      <c r="M862" s="66">
        <v>9.59</v>
      </c>
      <c r="N862" s="66">
        <v>10.42</v>
      </c>
      <c r="O862" s="66">
        <v>2</v>
      </c>
      <c r="P862" s="66" t="s">
        <v>38</v>
      </c>
    </row>
    <row r="863" spans="1:16" x14ac:dyDescent="0.25">
      <c r="A863" s="6">
        <v>41131</v>
      </c>
      <c r="B863" s="2">
        <v>0.87515046296296306</v>
      </c>
      <c r="C863" s="33">
        <v>41131.875150462962</v>
      </c>
      <c r="D863" s="33">
        <v>41131.875</v>
      </c>
      <c r="E863" s="37">
        <v>21</v>
      </c>
      <c r="F863" s="33">
        <v>41131.875</v>
      </c>
      <c r="G863" s="66" t="s">
        <v>16</v>
      </c>
      <c r="H863" s="66">
        <v>1</v>
      </c>
      <c r="I863" s="66">
        <v>2.0699999999999998</v>
      </c>
      <c r="J863" s="66">
        <v>62.1</v>
      </c>
      <c r="K863" s="66">
        <v>1</v>
      </c>
      <c r="L863" s="66">
        <v>2</v>
      </c>
      <c r="M863" s="66">
        <v>9.59</v>
      </c>
      <c r="N863" s="66">
        <v>10.42</v>
      </c>
      <c r="O863" s="66">
        <v>2</v>
      </c>
      <c r="P863" s="66" t="s">
        <v>38</v>
      </c>
    </row>
    <row r="864" spans="1:16" x14ac:dyDescent="0.25">
      <c r="A864" s="6">
        <v>41131</v>
      </c>
      <c r="B864" s="2">
        <v>0.87894675925925936</v>
      </c>
      <c r="C864" s="33">
        <v>41131.878946759258</v>
      </c>
      <c r="D864" s="33">
        <v>41131.875</v>
      </c>
      <c r="E864" s="37">
        <v>21</v>
      </c>
      <c r="F864" s="33">
        <v>41131.875</v>
      </c>
      <c r="G864" s="66" t="s">
        <v>16</v>
      </c>
      <c r="H864" s="66">
        <v>1</v>
      </c>
      <c r="I864" s="66">
        <v>2.93</v>
      </c>
      <c r="J864" s="66">
        <v>100.8</v>
      </c>
      <c r="K864" s="66">
        <v>1</v>
      </c>
      <c r="L864" s="66">
        <v>2</v>
      </c>
      <c r="M864" s="66">
        <v>9.59</v>
      </c>
      <c r="N864" s="66">
        <v>10.42</v>
      </c>
      <c r="O864" s="66">
        <v>2</v>
      </c>
      <c r="P864" s="66" t="s">
        <v>38</v>
      </c>
    </row>
    <row r="865" spans="1:16" x14ac:dyDescent="0.25">
      <c r="A865" s="6">
        <v>41131</v>
      </c>
      <c r="B865" s="2">
        <v>0.88180555555555562</v>
      </c>
      <c r="C865" s="33">
        <v>41131.881805555553</v>
      </c>
      <c r="D865" s="33">
        <v>41131.875</v>
      </c>
      <c r="E865" s="37">
        <v>21</v>
      </c>
      <c r="F865" s="33">
        <v>41131.875</v>
      </c>
      <c r="G865" s="66" t="s">
        <v>16</v>
      </c>
      <c r="H865" s="66">
        <v>1</v>
      </c>
      <c r="I865" s="66">
        <v>2.13</v>
      </c>
      <c r="J865" s="66">
        <v>88.5</v>
      </c>
      <c r="K865" s="66">
        <v>1</v>
      </c>
      <c r="L865" s="66">
        <v>2</v>
      </c>
      <c r="M865" s="66">
        <v>9.59</v>
      </c>
      <c r="N865" s="66">
        <v>10.42</v>
      </c>
      <c r="O865" s="66">
        <v>2</v>
      </c>
      <c r="P865" s="66" t="s">
        <v>38</v>
      </c>
    </row>
    <row r="866" spans="1:16" x14ac:dyDescent="0.25">
      <c r="A866" s="6">
        <v>41131</v>
      </c>
      <c r="B866" s="2">
        <v>0.90244212962962955</v>
      </c>
      <c r="C866" s="33">
        <v>41131.902442129627</v>
      </c>
      <c r="D866" s="33">
        <v>41131.875</v>
      </c>
      <c r="E866" s="37">
        <v>21</v>
      </c>
      <c r="F866" s="33">
        <v>41131.875</v>
      </c>
      <c r="G866" s="66" t="s">
        <v>16</v>
      </c>
      <c r="H866" s="66">
        <v>1</v>
      </c>
      <c r="I866" s="66">
        <v>2.39</v>
      </c>
      <c r="J866" s="66">
        <v>95.6</v>
      </c>
      <c r="K866" s="66">
        <v>1</v>
      </c>
      <c r="L866" s="66">
        <v>2</v>
      </c>
      <c r="M866" s="66">
        <v>9.59</v>
      </c>
      <c r="N866" s="66">
        <v>10.42</v>
      </c>
      <c r="O866" s="66">
        <v>2</v>
      </c>
      <c r="P866" s="66" t="s">
        <v>38</v>
      </c>
    </row>
    <row r="867" spans="1:16" x14ac:dyDescent="0.25">
      <c r="A867" s="6">
        <v>41131</v>
      </c>
      <c r="B867" s="2">
        <v>0.90394675925925927</v>
      </c>
      <c r="C867" s="33">
        <v>41131.903946759259</v>
      </c>
      <c r="D867" s="33">
        <v>41131.875</v>
      </c>
      <c r="E867" s="37">
        <v>21</v>
      </c>
      <c r="F867" s="33">
        <v>41131.875</v>
      </c>
      <c r="G867" s="66" t="s">
        <v>16</v>
      </c>
      <c r="H867" s="66">
        <v>1</v>
      </c>
      <c r="I867" s="66">
        <v>2.02</v>
      </c>
      <c r="J867" s="66">
        <v>112</v>
      </c>
      <c r="K867" s="66">
        <v>1</v>
      </c>
      <c r="L867" s="66">
        <v>2</v>
      </c>
      <c r="M867" s="66">
        <v>9.59</v>
      </c>
      <c r="N867" s="66">
        <v>10.42</v>
      </c>
      <c r="O867" s="66">
        <v>2</v>
      </c>
      <c r="P867" s="66" t="s">
        <v>38</v>
      </c>
    </row>
    <row r="868" spans="1:16" x14ac:dyDescent="0.25">
      <c r="A868" s="6">
        <v>41131</v>
      </c>
      <c r="B868" s="2">
        <v>0.92123842592592586</v>
      </c>
      <c r="C868" s="33">
        <v>41131.921238425923</v>
      </c>
      <c r="D868" s="33">
        <v>41131.916666666664</v>
      </c>
      <c r="E868" s="37">
        <v>22</v>
      </c>
      <c r="F868" s="33">
        <v>41131.875</v>
      </c>
      <c r="G868" s="66" t="s">
        <v>16</v>
      </c>
      <c r="H868" s="66">
        <v>1</v>
      </c>
      <c r="I868" s="66">
        <v>2.13</v>
      </c>
      <c r="J868" s="66">
        <v>91.6</v>
      </c>
      <c r="K868" s="66">
        <v>1</v>
      </c>
      <c r="L868" s="66">
        <v>2</v>
      </c>
      <c r="M868" s="66">
        <v>9.59</v>
      </c>
      <c r="N868" s="66">
        <v>10.42</v>
      </c>
      <c r="O868" s="66">
        <v>2</v>
      </c>
      <c r="P868" s="66" t="s">
        <v>38</v>
      </c>
    </row>
    <row r="869" spans="1:16" x14ac:dyDescent="0.25">
      <c r="A869" s="6">
        <v>41131</v>
      </c>
      <c r="B869" s="2">
        <v>0.98219907407407403</v>
      </c>
      <c r="C869" s="33">
        <v>41131.982199074075</v>
      </c>
      <c r="D869" s="33">
        <v>41131.958333333336</v>
      </c>
      <c r="E869" s="37">
        <v>23</v>
      </c>
      <c r="F869" s="33">
        <v>41132</v>
      </c>
      <c r="G869" s="66" t="s">
        <v>16</v>
      </c>
      <c r="H869" s="66">
        <v>1</v>
      </c>
      <c r="I869" s="66">
        <v>4.8099999999999996</v>
      </c>
      <c r="J869" s="66">
        <v>82.1</v>
      </c>
      <c r="K869" s="66">
        <v>1</v>
      </c>
      <c r="L869" s="66">
        <v>2</v>
      </c>
      <c r="M869" s="66">
        <v>9.59</v>
      </c>
      <c r="N869" s="66">
        <v>10.42</v>
      </c>
      <c r="O869" s="66">
        <v>2</v>
      </c>
      <c r="P869" s="66" t="s">
        <v>38</v>
      </c>
    </row>
    <row r="870" spans="1:16" x14ac:dyDescent="0.25">
      <c r="A870" s="6">
        <v>41131</v>
      </c>
      <c r="B870" s="2">
        <v>0.98950231481481488</v>
      </c>
      <c r="C870" s="33">
        <v>41131.989502314813</v>
      </c>
      <c r="D870" s="33">
        <v>41131.958333333336</v>
      </c>
      <c r="E870" s="37">
        <v>23</v>
      </c>
      <c r="F870" s="33">
        <v>41132</v>
      </c>
      <c r="G870" s="66" t="s">
        <v>16</v>
      </c>
      <c r="H870" s="66">
        <v>1</v>
      </c>
      <c r="I870" s="66">
        <v>3.71</v>
      </c>
      <c r="J870" s="66">
        <v>76.2</v>
      </c>
      <c r="K870" s="66">
        <v>1</v>
      </c>
      <c r="L870" s="66">
        <v>2</v>
      </c>
      <c r="M870" s="66">
        <v>9.59</v>
      </c>
      <c r="N870" s="66">
        <v>10.42</v>
      </c>
      <c r="O870" s="66">
        <v>2</v>
      </c>
      <c r="P870" s="66" t="s">
        <v>38</v>
      </c>
    </row>
    <row r="871" spans="1:16" x14ac:dyDescent="0.25">
      <c r="A871" s="59">
        <v>41132</v>
      </c>
      <c r="B871" s="2">
        <v>4.2013888888888891E-3</v>
      </c>
      <c r="C871" s="33">
        <v>41132.004201388889</v>
      </c>
      <c r="D871" s="33">
        <v>41132</v>
      </c>
      <c r="E871" s="37">
        <v>0</v>
      </c>
      <c r="F871" s="33">
        <v>41132</v>
      </c>
      <c r="G871" s="39" t="s">
        <v>16</v>
      </c>
      <c r="H871" s="66">
        <v>1</v>
      </c>
      <c r="I871" s="66">
        <v>2.13</v>
      </c>
      <c r="J871" s="66">
        <v>72</v>
      </c>
      <c r="K871" s="39">
        <v>1</v>
      </c>
      <c r="L871" s="39">
        <v>2</v>
      </c>
      <c r="M871" s="39">
        <v>9.59</v>
      </c>
      <c r="N871" s="39">
        <v>10.42</v>
      </c>
      <c r="O871" s="39">
        <v>2</v>
      </c>
      <c r="P871" s="39" t="s">
        <v>38</v>
      </c>
    </row>
    <row r="872" spans="1:16" x14ac:dyDescent="0.25">
      <c r="A872" s="59">
        <v>41132</v>
      </c>
      <c r="B872" s="2">
        <v>6.2268518518518515E-3</v>
      </c>
      <c r="C872" s="33">
        <v>41132.006226851852</v>
      </c>
      <c r="D872" s="33">
        <v>41132</v>
      </c>
      <c r="E872" s="37">
        <v>0</v>
      </c>
      <c r="F872" s="33">
        <v>41132</v>
      </c>
      <c r="G872" s="39" t="s">
        <v>16</v>
      </c>
      <c r="H872" s="66">
        <v>1</v>
      </c>
      <c r="I872" s="66">
        <v>2.11</v>
      </c>
      <c r="J872" s="66">
        <v>81.599999999999994</v>
      </c>
      <c r="K872" s="39">
        <v>1</v>
      </c>
      <c r="L872" s="39">
        <v>2</v>
      </c>
      <c r="M872" s="39">
        <v>9.59</v>
      </c>
      <c r="N872" s="39">
        <v>10.42</v>
      </c>
      <c r="O872" s="39">
        <v>2</v>
      </c>
      <c r="P872" s="39" t="s">
        <v>38</v>
      </c>
    </row>
    <row r="873" spans="1:16" x14ac:dyDescent="0.25">
      <c r="A873" s="59">
        <v>41132</v>
      </c>
      <c r="B873" s="2">
        <v>9.7106481481481471E-3</v>
      </c>
      <c r="C873" s="33">
        <v>41132.009710648148</v>
      </c>
      <c r="D873" s="33">
        <v>41132</v>
      </c>
      <c r="E873" s="37">
        <v>0</v>
      </c>
      <c r="F873" s="33">
        <v>41132</v>
      </c>
      <c r="G873" s="39" t="s">
        <v>16</v>
      </c>
      <c r="H873" s="66">
        <v>1</v>
      </c>
      <c r="I873" s="66">
        <v>2.41</v>
      </c>
      <c r="J873" s="66">
        <v>100.3</v>
      </c>
      <c r="K873" s="39">
        <v>1</v>
      </c>
      <c r="L873" s="39">
        <v>2</v>
      </c>
      <c r="M873" s="39">
        <v>9.59</v>
      </c>
      <c r="N873" s="39">
        <v>10.42</v>
      </c>
      <c r="O873" s="39">
        <v>2</v>
      </c>
      <c r="P873" s="39" t="s">
        <v>38</v>
      </c>
    </row>
    <row r="874" spans="1:16" x14ac:dyDescent="0.25">
      <c r="A874" s="59">
        <v>41132</v>
      </c>
      <c r="B874" s="2">
        <v>2.2708333333333334E-2</v>
      </c>
      <c r="C874" s="33">
        <v>41132.02270833333</v>
      </c>
      <c r="D874" s="33">
        <v>41132</v>
      </c>
      <c r="E874" s="37">
        <v>0</v>
      </c>
      <c r="F874" s="33">
        <v>41132</v>
      </c>
      <c r="G874" s="39" t="s">
        <v>16</v>
      </c>
      <c r="H874" s="66">
        <v>1</v>
      </c>
      <c r="I874" s="66">
        <v>2.2599999999999998</v>
      </c>
      <c r="J874" s="66">
        <v>88.4</v>
      </c>
      <c r="K874" s="39">
        <v>1</v>
      </c>
      <c r="L874" s="39">
        <v>2</v>
      </c>
      <c r="M874" s="39">
        <v>9.59</v>
      </c>
      <c r="N874" s="39">
        <v>10.42</v>
      </c>
      <c r="O874" s="39">
        <v>2</v>
      </c>
      <c r="P874" s="39" t="s">
        <v>38</v>
      </c>
    </row>
    <row r="875" spans="1:16" x14ac:dyDescent="0.25">
      <c r="A875" s="59">
        <v>41132</v>
      </c>
      <c r="B875" s="2">
        <v>2.8865740740740744E-2</v>
      </c>
      <c r="C875" s="33">
        <v>41132.028865740744</v>
      </c>
      <c r="D875" s="33">
        <v>41132</v>
      </c>
      <c r="E875" s="37">
        <v>0</v>
      </c>
      <c r="F875" s="33">
        <v>41132</v>
      </c>
      <c r="G875" s="39" t="s">
        <v>16</v>
      </c>
      <c r="H875" s="66">
        <v>1</v>
      </c>
      <c r="I875" s="66">
        <v>3.77</v>
      </c>
      <c r="J875" s="66">
        <v>64.7</v>
      </c>
      <c r="K875" s="39">
        <v>1</v>
      </c>
      <c r="L875" s="39">
        <v>2</v>
      </c>
      <c r="M875" s="39">
        <v>9.59</v>
      </c>
      <c r="N875" s="39">
        <v>10.42</v>
      </c>
      <c r="O875" s="39">
        <v>2</v>
      </c>
      <c r="P875" s="39" t="s">
        <v>38</v>
      </c>
    </row>
    <row r="876" spans="1:16" x14ac:dyDescent="0.25">
      <c r="A876" s="59">
        <v>41132</v>
      </c>
      <c r="B876" s="2">
        <v>4.880787037037037E-2</v>
      </c>
      <c r="C876" s="33">
        <v>41132.048807870371</v>
      </c>
      <c r="D876" s="33">
        <v>41132.041666666664</v>
      </c>
      <c r="E876" s="37">
        <v>1</v>
      </c>
      <c r="F876" s="33">
        <v>41132</v>
      </c>
      <c r="G876" s="39" t="s">
        <v>16</v>
      </c>
      <c r="H876" s="66">
        <v>1</v>
      </c>
      <c r="I876" s="66">
        <v>6.25</v>
      </c>
      <c r="J876" s="66">
        <v>60.5</v>
      </c>
      <c r="K876" s="39">
        <v>1</v>
      </c>
      <c r="L876" s="39">
        <v>2</v>
      </c>
      <c r="M876" s="39">
        <v>9.59</v>
      </c>
      <c r="N876" s="39">
        <v>10.42</v>
      </c>
      <c r="O876" s="39">
        <v>2</v>
      </c>
      <c r="P876" s="39" t="s">
        <v>38</v>
      </c>
    </row>
    <row r="877" spans="1:16" x14ac:dyDescent="0.25">
      <c r="A877" s="59">
        <v>41132</v>
      </c>
      <c r="B877" s="2">
        <v>0.19116898148148151</v>
      </c>
      <c r="C877" s="33">
        <v>41132.191168981481</v>
      </c>
      <c r="D877" s="33">
        <v>41132.166666666664</v>
      </c>
      <c r="E877" s="37">
        <v>4</v>
      </c>
      <c r="F877" s="33">
        <v>41132.25</v>
      </c>
      <c r="G877" s="39" t="s">
        <v>16</v>
      </c>
      <c r="H877" s="66">
        <v>1</v>
      </c>
      <c r="I877" s="66">
        <v>3.83</v>
      </c>
      <c r="J877" s="66">
        <v>62.5</v>
      </c>
      <c r="K877" s="39">
        <v>1</v>
      </c>
      <c r="L877" s="39">
        <v>2</v>
      </c>
      <c r="M877" s="39">
        <v>9.59</v>
      </c>
      <c r="N877" s="39">
        <v>10.42</v>
      </c>
      <c r="O877" s="39">
        <v>2</v>
      </c>
      <c r="P877" s="39" t="s">
        <v>38</v>
      </c>
    </row>
    <row r="878" spans="1:16" x14ac:dyDescent="0.25">
      <c r="A878" s="59">
        <v>41132</v>
      </c>
      <c r="B878" s="2">
        <v>0.19128472222222223</v>
      </c>
      <c r="C878" s="33">
        <v>41132.191284722219</v>
      </c>
      <c r="D878" s="33">
        <v>41132.166666666664</v>
      </c>
      <c r="E878" s="37">
        <v>4</v>
      </c>
      <c r="F878" s="33">
        <v>41132.25</v>
      </c>
      <c r="G878" s="39" t="s">
        <v>16</v>
      </c>
      <c r="H878" s="66">
        <v>1</v>
      </c>
      <c r="I878" s="66">
        <v>3.41</v>
      </c>
      <c r="J878" s="66">
        <v>89.6</v>
      </c>
      <c r="K878" s="39">
        <v>1</v>
      </c>
      <c r="L878" s="39">
        <v>2</v>
      </c>
      <c r="M878" s="39">
        <v>9.59</v>
      </c>
      <c r="N878" s="39">
        <v>10.42</v>
      </c>
      <c r="O878" s="39">
        <v>2</v>
      </c>
      <c r="P878" s="39" t="s">
        <v>38</v>
      </c>
    </row>
    <row r="879" spans="1:16" x14ac:dyDescent="0.25">
      <c r="A879" s="59">
        <v>41132</v>
      </c>
      <c r="B879" s="2">
        <v>0.20950231481481482</v>
      </c>
      <c r="C879" s="33">
        <v>41132.209502314814</v>
      </c>
      <c r="D879" s="33">
        <v>41132.208333333336</v>
      </c>
      <c r="E879" s="37">
        <v>5</v>
      </c>
      <c r="F879" s="33">
        <v>41132.25</v>
      </c>
      <c r="G879" s="39" t="s">
        <v>16</v>
      </c>
      <c r="H879" s="66">
        <v>1</v>
      </c>
      <c r="I879" s="66">
        <v>2.86</v>
      </c>
      <c r="J879" s="66">
        <v>81.599999999999994</v>
      </c>
      <c r="K879" s="39">
        <v>1</v>
      </c>
      <c r="L879" s="39">
        <v>2</v>
      </c>
      <c r="M879" s="39">
        <v>9.59</v>
      </c>
      <c r="N879" s="39">
        <v>10.42</v>
      </c>
      <c r="O879" s="39">
        <v>2</v>
      </c>
      <c r="P879" s="39" t="s">
        <v>38</v>
      </c>
    </row>
    <row r="880" spans="1:16" x14ac:dyDescent="0.25">
      <c r="A880" s="59">
        <v>41132</v>
      </c>
      <c r="B880" s="2">
        <v>0.23783564814814814</v>
      </c>
      <c r="C880" s="33">
        <v>41132.237835648149</v>
      </c>
      <c r="D880" s="33">
        <v>41132.208333333336</v>
      </c>
      <c r="E880" s="37">
        <v>5</v>
      </c>
      <c r="F880" s="33">
        <v>41132.25</v>
      </c>
      <c r="G880" s="39" t="s">
        <v>16</v>
      </c>
      <c r="H880" s="66">
        <v>1</v>
      </c>
      <c r="I880" s="66">
        <v>2.1</v>
      </c>
      <c r="J880" s="66">
        <v>103.6</v>
      </c>
      <c r="K880" s="39">
        <v>1</v>
      </c>
      <c r="L880" s="39">
        <v>2</v>
      </c>
      <c r="M880" s="39">
        <v>9.59</v>
      </c>
      <c r="N880" s="39">
        <v>10.42</v>
      </c>
      <c r="O880" s="39">
        <v>2</v>
      </c>
      <c r="P880" s="39" t="s">
        <v>38</v>
      </c>
    </row>
    <row r="881" spans="1:16" x14ac:dyDescent="0.25">
      <c r="A881" s="59">
        <v>41132</v>
      </c>
      <c r="B881" s="2">
        <v>0.27811342592592592</v>
      </c>
      <c r="C881" s="33">
        <v>41132.278113425928</v>
      </c>
      <c r="D881" s="33">
        <v>41132.25</v>
      </c>
      <c r="E881" s="37">
        <v>6</v>
      </c>
      <c r="F881" s="33">
        <v>41132.25</v>
      </c>
      <c r="G881" s="39" t="s">
        <v>16</v>
      </c>
      <c r="H881" s="66">
        <v>1</v>
      </c>
      <c r="I881" s="66">
        <v>2.0499999999999998</v>
      </c>
      <c r="J881" s="66">
        <v>91.5</v>
      </c>
      <c r="K881" s="39">
        <v>1</v>
      </c>
      <c r="L881" s="39">
        <v>2</v>
      </c>
      <c r="M881" s="39">
        <v>9.59</v>
      </c>
      <c r="N881" s="39">
        <v>10.42</v>
      </c>
      <c r="O881" s="39">
        <v>2</v>
      </c>
      <c r="P881" s="39" t="s">
        <v>38</v>
      </c>
    </row>
    <row r="882" spans="1:16" x14ac:dyDescent="0.25">
      <c r="A882" s="59">
        <v>41132</v>
      </c>
      <c r="B882" s="2">
        <v>0.28100694444444446</v>
      </c>
      <c r="C882" s="33">
        <v>41132.281006944446</v>
      </c>
      <c r="D882" s="33">
        <v>41132.25</v>
      </c>
      <c r="E882" s="37">
        <v>6</v>
      </c>
      <c r="F882" s="33">
        <v>41132.25</v>
      </c>
      <c r="G882" s="39" t="s">
        <v>16</v>
      </c>
      <c r="H882" s="66">
        <v>1</v>
      </c>
      <c r="I882" s="66">
        <v>1.87</v>
      </c>
      <c r="J882" s="66">
        <v>91.1</v>
      </c>
      <c r="K882" s="39">
        <v>1</v>
      </c>
      <c r="L882" s="39">
        <v>2</v>
      </c>
      <c r="M882" s="39">
        <v>9.59</v>
      </c>
      <c r="N882" s="39">
        <v>10.42</v>
      </c>
      <c r="O882" s="39">
        <v>2</v>
      </c>
      <c r="P882" s="39" t="s">
        <v>38</v>
      </c>
    </row>
    <row r="883" spans="1:16" x14ac:dyDescent="0.25">
      <c r="A883" s="59">
        <v>41132</v>
      </c>
      <c r="B883" s="2">
        <v>0.30031249999999998</v>
      </c>
      <c r="C883" s="33">
        <v>41132.300312500003</v>
      </c>
      <c r="D883" s="33">
        <v>41132.291666666664</v>
      </c>
      <c r="E883" s="37">
        <v>7</v>
      </c>
      <c r="F883" s="33">
        <v>41132.25</v>
      </c>
      <c r="G883" s="39" t="s">
        <v>16</v>
      </c>
      <c r="H883" s="66">
        <v>1</v>
      </c>
      <c r="I883" s="66">
        <v>7.41</v>
      </c>
      <c r="J883" s="66">
        <v>73.099999999999994</v>
      </c>
      <c r="K883" s="39">
        <v>1</v>
      </c>
      <c r="L883" s="39">
        <v>2</v>
      </c>
      <c r="M883" s="39">
        <v>9.59</v>
      </c>
      <c r="N883" s="39">
        <v>10.42</v>
      </c>
      <c r="O883" s="39">
        <v>2</v>
      </c>
      <c r="P883" s="39" t="s">
        <v>38</v>
      </c>
    </row>
    <row r="884" spans="1:16" x14ac:dyDescent="0.25">
      <c r="A884" s="59">
        <v>41132</v>
      </c>
      <c r="B884" s="2">
        <v>0.3404282407407408</v>
      </c>
      <c r="C884" s="33">
        <v>41132.340428240743</v>
      </c>
      <c r="D884" s="33">
        <v>41132.333333333336</v>
      </c>
      <c r="E884" s="37">
        <v>8</v>
      </c>
      <c r="F884" s="33">
        <v>41132.375</v>
      </c>
      <c r="G884" s="39" t="s">
        <v>16</v>
      </c>
      <c r="H884" s="66">
        <v>1</v>
      </c>
      <c r="I884" s="66">
        <v>4.92</v>
      </c>
      <c r="J884" s="66">
        <v>63.7</v>
      </c>
      <c r="K884" s="39">
        <v>1</v>
      </c>
      <c r="L884" s="39">
        <v>2</v>
      </c>
      <c r="M884" s="39">
        <v>9.59</v>
      </c>
      <c r="N884" s="39">
        <v>10.42</v>
      </c>
      <c r="O884" s="39">
        <v>2</v>
      </c>
      <c r="P884" s="39" t="s">
        <v>38</v>
      </c>
    </row>
    <row r="885" spans="1:16" x14ac:dyDescent="0.25">
      <c r="A885" s="59">
        <v>41132</v>
      </c>
      <c r="B885" s="2">
        <v>0.37925925925925924</v>
      </c>
      <c r="C885" s="33">
        <v>41132.379259259258</v>
      </c>
      <c r="D885" s="33">
        <v>41132.375</v>
      </c>
      <c r="E885" s="37">
        <v>9</v>
      </c>
      <c r="F885" s="33">
        <v>41132.375</v>
      </c>
      <c r="G885" s="39" t="s">
        <v>16</v>
      </c>
      <c r="H885" s="66">
        <v>1</v>
      </c>
      <c r="I885" s="66">
        <v>3.16</v>
      </c>
      <c r="J885" s="66">
        <v>75.400000000000006</v>
      </c>
      <c r="K885" s="39">
        <v>1</v>
      </c>
      <c r="L885" s="39">
        <v>2</v>
      </c>
      <c r="M885" s="39">
        <v>9.59</v>
      </c>
      <c r="N885" s="39">
        <v>10.42</v>
      </c>
      <c r="O885" s="39">
        <v>2</v>
      </c>
      <c r="P885" s="39" t="s">
        <v>38</v>
      </c>
    </row>
    <row r="886" spans="1:16" x14ac:dyDescent="0.25">
      <c r="A886" s="59">
        <v>41132</v>
      </c>
      <c r="B886" s="2">
        <v>0.38309027777777777</v>
      </c>
      <c r="C886" s="33">
        <v>41132.383090277777</v>
      </c>
      <c r="D886" s="33">
        <v>41132.375</v>
      </c>
      <c r="E886" s="37">
        <v>9</v>
      </c>
      <c r="F886" s="33">
        <v>41132.375</v>
      </c>
      <c r="G886" s="39" t="s">
        <v>16</v>
      </c>
      <c r="H886" s="66">
        <v>1</v>
      </c>
      <c r="I886" s="66">
        <v>1.85</v>
      </c>
      <c r="J886" s="66">
        <v>85.3</v>
      </c>
      <c r="K886" s="39">
        <v>1</v>
      </c>
      <c r="L886" s="39">
        <v>2</v>
      </c>
      <c r="M886" s="39">
        <v>9.59</v>
      </c>
      <c r="N886" s="39">
        <v>10.42</v>
      </c>
      <c r="O886" s="39">
        <v>2</v>
      </c>
      <c r="P886" s="39" t="s">
        <v>38</v>
      </c>
    </row>
    <row r="887" spans="1:16" x14ac:dyDescent="0.25">
      <c r="A887" s="59">
        <v>41132</v>
      </c>
      <c r="B887" s="2">
        <v>0.42454861111111114</v>
      </c>
      <c r="C887" s="33">
        <v>41132.42454861111</v>
      </c>
      <c r="D887" s="33">
        <v>41132.416666666664</v>
      </c>
      <c r="E887" s="37">
        <v>10</v>
      </c>
      <c r="F887" s="33">
        <v>41132.375</v>
      </c>
      <c r="G887" s="39" t="s">
        <v>16</v>
      </c>
      <c r="H887" s="66">
        <v>1</v>
      </c>
      <c r="I887" s="66">
        <v>2.8</v>
      </c>
      <c r="J887" s="66">
        <v>64.400000000000006</v>
      </c>
      <c r="K887" s="39">
        <v>1</v>
      </c>
      <c r="L887" s="39">
        <v>2</v>
      </c>
      <c r="M887" s="39">
        <v>9.59</v>
      </c>
      <c r="N887" s="39">
        <v>10.42</v>
      </c>
      <c r="O887" s="39">
        <v>2</v>
      </c>
      <c r="P887" s="39" t="s">
        <v>38</v>
      </c>
    </row>
    <row r="888" spans="1:16" x14ac:dyDescent="0.25">
      <c r="A888" s="59">
        <v>41132</v>
      </c>
      <c r="B888" s="2">
        <v>0.43756944444444446</v>
      </c>
      <c r="C888" s="33">
        <v>41132.437569444446</v>
      </c>
      <c r="D888" s="33">
        <v>41132.416666666664</v>
      </c>
      <c r="E888" s="37">
        <v>10</v>
      </c>
      <c r="F888" s="33">
        <v>41132.5</v>
      </c>
      <c r="G888" s="39" t="s">
        <v>16</v>
      </c>
      <c r="H888" s="66">
        <v>1</v>
      </c>
      <c r="I888" s="66">
        <v>2.64</v>
      </c>
      <c r="J888" s="66">
        <v>85.8</v>
      </c>
      <c r="K888" s="39">
        <v>1</v>
      </c>
      <c r="L888" s="39">
        <v>2</v>
      </c>
      <c r="M888" s="39">
        <v>9.59</v>
      </c>
      <c r="N888" s="39">
        <v>10.42</v>
      </c>
      <c r="O888" s="39">
        <v>2</v>
      </c>
      <c r="P888" s="39" t="s">
        <v>38</v>
      </c>
    </row>
    <row r="889" spans="1:16" x14ac:dyDescent="0.25">
      <c r="A889" s="59">
        <v>41132</v>
      </c>
      <c r="B889" s="2">
        <v>0.46273148148148152</v>
      </c>
      <c r="C889" s="33">
        <v>41132.462731481479</v>
      </c>
      <c r="D889" s="33">
        <v>41132.458333333336</v>
      </c>
      <c r="E889" s="37">
        <v>11</v>
      </c>
      <c r="F889" s="33">
        <v>41132.5</v>
      </c>
      <c r="G889" s="39" t="s">
        <v>16</v>
      </c>
      <c r="H889" s="66">
        <v>1</v>
      </c>
      <c r="I889" s="66">
        <v>1.81</v>
      </c>
      <c r="J889" s="66">
        <v>86.6</v>
      </c>
      <c r="K889" s="39">
        <v>1</v>
      </c>
      <c r="L889" s="39">
        <v>2</v>
      </c>
      <c r="M889" s="39">
        <v>9.59</v>
      </c>
      <c r="N889" s="39">
        <v>10.42</v>
      </c>
      <c r="O889" s="39">
        <v>2</v>
      </c>
      <c r="P889" s="39" t="s">
        <v>38</v>
      </c>
    </row>
    <row r="890" spans="1:16" x14ac:dyDescent="0.25">
      <c r="A890" s="59">
        <v>41132</v>
      </c>
      <c r="B890" s="2">
        <v>0.48300925925925925</v>
      </c>
      <c r="C890" s="33">
        <v>41132.48300925926</v>
      </c>
      <c r="D890" s="33">
        <v>41132.458333333336</v>
      </c>
      <c r="E890" s="37">
        <v>11</v>
      </c>
      <c r="F890" s="33">
        <v>41132.5</v>
      </c>
      <c r="G890" s="39" t="s">
        <v>16</v>
      </c>
      <c r="H890" s="66">
        <v>1</v>
      </c>
      <c r="I890" s="66">
        <v>2.99</v>
      </c>
      <c r="J890" s="66">
        <v>82.9</v>
      </c>
      <c r="K890" s="39">
        <v>1</v>
      </c>
      <c r="L890" s="39">
        <v>2</v>
      </c>
      <c r="M890" s="39">
        <v>9.59</v>
      </c>
      <c r="N890" s="39">
        <v>10.42</v>
      </c>
      <c r="O890" s="39">
        <v>2</v>
      </c>
      <c r="P890" s="39" t="s">
        <v>38</v>
      </c>
    </row>
    <row r="891" spans="1:16" x14ac:dyDescent="0.25">
      <c r="A891" s="59">
        <v>41132</v>
      </c>
      <c r="B891" s="2">
        <v>0.50236111111111115</v>
      </c>
      <c r="C891" s="33">
        <v>41132.50236111111</v>
      </c>
      <c r="D891" s="33">
        <v>41132.5</v>
      </c>
      <c r="E891" s="37">
        <v>12</v>
      </c>
      <c r="F891" s="33">
        <v>41132.5</v>
      </c>
      <c r="G891" s="39" t="s">
        <v>16</v>
      </c>
      <c r="H891" s="66">
        <v>1</v>
      </c>
      <c r="I891" s="66">
        <v>2.91</v>
      </c>
      <c r="J891" s="66">
        <v>65.400000000000006</v>
      </c>
      <c r="K891" s="39">
        <v>1</v>
      </c>
      <c r="L891" s="39">
        <v>2</v>
      </c>
      <c r="M891" s="39">
        <v>9.59</v>
      </c>
      <c r="N891" s="39">
        <v>10.42</v>
      </c>
      <c r="O891" s="39">
        <v>2</v>
      </c>
      <c r="P891" s="39" t="s">
        <v>38</v>
      </c>
    </row>
    <row r="892" spans="1:16" x14ac:dyDescent="0.25">
      <c r="A892" s="59">
        <v>41132</v>
      </c>
      <c r="B892" s="2">
        <v>0.50581018518518517</v>
      </c>
      <c r="C892" s="33">
        <v>41132.505810185183</v>
      </c>
      <c r="D892" s="33">
        <v>41132.5</v>
      </c>
      <c r="E892" s="37">
        <v>12</v>
      </c>
      <c r="F892" s="33">
        <v>41132.5</v>
      </c>
      <c r="G892" s="39" t="s">
        <v>16</v>
      </c>
      <c r="H892" s="66">
        <v>1</v>
      </c>
      <c r="I892" s="66">
        <v>2.89</v>
      </c>
      <c r="J892" s="66">
        <v>82.5</v>
      </c>
      <c r="K892" s="39">
        <v>1</v>
      </c>
      <c r="L892" s="39">
        <v>2</v>
      </c>
      <c r="M892" s="39">
        <v>9.59</v>
      </c>
      <c r="N892" s="39">
        <v>10.42</v>
      </c>
      <c r="O892" s="39">
        <v>2</v>
      </c>
      <c r="P892" s="39" t="s">
        <v>38</v>
      </c>
    </row>
    <row r="893" spans="1:16" x14ac:dyDescent="0.25">
      <c r="A893" s="59">
        <v>41132</v>
      </c>
      <c r="B893" s="2">
        <v>0.52688657407407413</v>
      </c>
      <c r="C893" s="33">
        <v>41132.526886574073</v>
      </c>
      <c r="D893" s="33">
        <v>41132.5</v>
      </c>
      <c r="E893" s="37">
        <v>12</v>
      </c>
      <c r="F893" s="33">
        <v>41132.5</v>
      </c>
      <c r="G893" s="39" t="s">
        <v>16</v>
      </c>
      <c r="H893" s="66">
        <v>1</v>
      </c>
      <c r="I893" s="66">
        <v>2.16</v>
      </c>
      <c r="J893" s="66">
        <v>79</v>
      </c>
      <c r="K893" s="39">
        <v>1</v>
      </c>
      <c r="L893" s="39">
        <v>2</v>
      </c>
      <c r="M893" s="39">
        <v>9.59</v>
      </c>
      <c r="N893" s="39">
        <v>10.42</v>
      </c>
      <c r="O893" s="39">
        <v>2</v>
      </c>
      <c r="P893" s="39" t="s">
        <v>38</v>
      </c>
    </row>
    <row r="894" spans="1:16" x14ac:dyDescent="0.25">
      <c r="A894" s="59">
        <v>41132</v>
      </c>
      <c r="B894" s="2">
        <v>0.60721064814814818</v>
      </c>
      <c r="C894" s="33">
        <v>41132.607210648152</v>
      </c>
      <c r="D894" s="33">
        <v>41132.583333333336</v>
      </c>
      <c r="E894" s="37">
        <v>14</v>
      </c>
      <c r="F894" s="33">
        <v>41132.625</v>
      </c>
      <c r="G894" s="39" t="s">
        <v>16</v>
      </c>
      <c r="H894" s="66">
        <v>1</v>
      </c>
      <c r="I894" s="66">
        <v>1.25</v>
      </c>
      <c r="J894" s="66">
        <v>77.8</v>
      </c>
      <c r="K894" s="39">
        <v>1</v>
      </c>
      <c r="L894" s="39">
        <v>2</v>
      </c>
      <c r="M894" s="39">
        <v>9.59</v>
      </c>
      <c r="N894" s="39">
        <v>10.42</v>
      </c>
      <c r="O894" s="39">
        <v>2</v>
      </c>
      <c r="P894" s="39" t="s">
        <v>38</v>
      </c>
    </row>
    <row r="895" spans="1:16" x14ac:dyDescent="0.25">
      <c r="A895" s="59">
        <v>41132</v>
      </c>
      <c r="B895" s="2">
        <v>0.62675925925925924</v>
      </c>
      <c r="C895" s="33">
        <v>41132.626759259256</v>
      </c>
      <c r="D895" s="33">
        <v>41132.625</v>
      </c>
      <c r="E895" s="37">
        <v>15</v>
      </c>
      <c r="F895" s="33">
        <v>41132.625</v>
      </c>
      <c r="G895" s="39" t="s">
        <v>16</v>
      </c>
      <c r="H895" s="66">
        <v>1</v>
      </c>
      <c r="I895" s="66">
        <v>2.71</v>
      </c>
      <c r="J895" s="66">
        <v>72.900000000000006</v>
      </c>
      <c r="K895" s="39">
        <v>1</v>
      </c>
      <c r="L895" s="39">
        <v>2</v>
      </c>
      <c r="M895" s="39">
        <v>9.59</v>
      </c>
      <c r="N895" s="39">
        <v>10.42</v>
      </c>
      <c r="O895" s="39">
        <v>2</v>
      </c>
      <c r="P895" s="39" t="s">
        <v>38</v>
      </c>
    </row>
    <row r="896" spans="1:16" x14ac:dyDescent="0.25">
      <c r="A896" s="59">
        <v>41132</v>
      </c>
      <c r="B896" s="2">
        <v>0.63490740740740736</v>
      </c>
      <c r="C896" s="33">
        <v>41132.63490740741</v>
      </c>
      <c r="D896" s="33">
        <v>41132.625</v>
      </c>
      <c r="E896" s="37">
        <v>15</v>
      </c>
      <c r="F896" s="33">
        <v>41132.625</v>
      </c>
      <c r="G896" s="39" t="s">
        <v>16</v>
      </c>
      <c r="H896" s="66">
        <v>1</v>
      </c>
      <c r="I896" s="66">
        <v>2.68</v>
      </c>
      <c r="J896" s="66">
        <v>74.099999999999994</v>
      </c>
      <c r="K896" s="39">
        <v>1</v>
      </c>
      <c r="L896" s="39">
        <v>2</v>
      </c>
      <c r="M896" s="39">
        <v>9.59</v>
      </c>
      <c r="N896" s="39">
        <v>10.42</v>
      </c>
      <c r="O896" s="39">
        <v>2</v>
      </c>
      <c r="P896" s="39" t="s">
        <v>38</v>
      </c>
    </row>
    <row r="897" spans="1:16" x14ac:dyDescent="0.25">
      <c r="A897" s="59">
        <v>41132</v>
      </c>
      <c r="B897" s="2">
        <v>0.66960648148148139</v>
      </c>
      <c r="C897" s="33">
        <v>41132.669606481482</v>
      </c>
      <c r="D897" s="33">
        <v>41132.666666666664</v>
      </c>
      <c r="E897" s="37">
        <v>16</v>
      </c>
      <c r="F897" s="33">
        <v>41132.625</v>
      </c>
      <c r="G897" s="39" t="s">
        <v>16</v>
      </c>
      <c r="H897" s="66">
        <v>1</v>
      </c>
      <c r="I897" s="66">
        <v>2.0699999999999998</v>
      </c>
      <c r="J897" s="66">
        <v>78.099999999999994</v>
      </c>
      <c r="K897" s="39">
        <v>1</v>
      </c>
      <c r="L897" s="39">
        <v>2</v>
      </c>
      <c r="M897" s="39">
        <v>9.59</v>
      </c>
      <c r="N897" s="39">
        <v>10.42</v>
      </c>
      <c r="O897" s="39">
        <v>2</v>
      </c>
      <c r="P897" s="39" t="s">
        <v>38</v>
      </c>
    </row>
    <row r="898" spans="1:16" x14ac:dyDescent="0.25">
      <c r="A898" s="59">
        <v>41132</v>
      </c>
      <c r="B898" s="2">
        <v>0.67405092592592597</v>
      </c>
      <c r="C898" s="33">
        <v>41132.674050925925</v>
      </c>
      <c r="D898" s="33">
        <v>41132.666666666664</v>
      </c>
      <c r="E898" s="37">
        <v>16</v>
      </c>
      <c r="F898" s="33">
        <v>41132.625</v>
      </c>
      <c r="G898" s="39" t="s">
        <v>16</v>
      </c>
      <c r="H898" s="66">
        <v>1</v>
      </c>
      <c r="I898" s="66">
        <v>2.0499999999999998</v>
      </c>
      <c r="J898" s="66">
        <v>107.2</v>
      </c>
      <c r="K898" s="39">
        <v>1</v>
      </c>
      <c r="L898" s="39">
        <v>2</v>
      </c>
      <c r="M898" s="39">
        <v>9.59</v>
      </c>
      <c r="N898" s="39">
        <v>10.42</v>
      </c>
      <c r="O898" s="39">
        <v>2</v>
      </c>
      <c r="P898" s="39" t="s">
        <v>38</v>
      </c>
    </row>
    <row r="899" spans="1:16" x14ac:dyDescent="0.25">
      <c r="A899" s="59">
        <v>41132</v>
      </c>
      <c r="B899" s="2">
        <v>0.71682870370370377</v>
      </c>
      <c r="C899" s="33">
        <v>41132.716828703706</v>
      </c>
      <c r="D899" s="33">
        <v>41132.708333333336</v>
      </c>
      <c r="E899" s="37">
        <v>17</v>
      </c>
      <c r="F899" s="33">
        <v>41132.75</v>
      </c>
      <c r="G899" s="39" t="s">
        <v>16</v>
      </c>
      <c r="H899" s="66">
        <v>1</v>
      </c>
      <c r="I899" s="66">
        <v>2.1</v>
      </c>
      <c r="J899" s="66">
        <v>99.7</v>
      </c>
      <c r="K899" s="39">
        <v>1</v>
      </c>
      <c r="L899" s="39">
        <v>2</v>
      </c>
      <c r="M899" s="39">
        <v>9.59</v>
      </c>
      <c r="N899" s="39">
        <v>10.42</v>
      </c>
      <c r="O899" s="39">
        <v>2</v>
      </c>
      <c r="P899" s="39" t="s">
        <v>38</v>
      </c>
    </row>
    <row r="900" spans="1:16" x14ac:dyDescent="0.25">
      <c r="A900" s="59">
        <v>41132</v>
      </c>
      <c r="B900" s="2">
        <v>0.73878472222222225</v>
      </c>
      <c r="C900" s="33">
        <v>41132.73878472222</v>
      </c>
      <c r="D900" s="33">
        <v>41132.708333333336</v>
      </c>
      <c r="E900" s="37">
        <v>17</v>
      </c>
      <c r="F900" s="33">
        <v>41132.75</v>
      </c>
      <c r="G900" s="39" t="s">
        <v>16</v>
      </c>
      <c r="H900" s="66">
        <v>1</v>
      </c>
      <c r="I900" s="66">
        <v>2.42</v>
      </c>
      <c r="J900" s="66">
        <v>78.3</v>
      </c>
      <c r="K900" s="39">
        <v>1</v>
      </c>
      <c r="L900" s="39">
        <v>2</v>
      </c>
      <c r="M900" s="39">
        <v>9.59</v>
      </c>
      <c r="N900" s="39">
        <v>10.42</v>
      </c>
      <c r="O900" s="39">
        <v>2</v>
      </c>
      <c r="P900" s="39" t="s">
        <v>38</v>
      </c>
    </row>
    <row r="901" spans="1:16" x14ac:dyDescent="0.25">
      <c r="A901" s="59">
        <v>41132</v>
      </c>
      <c r="B901" s="2">
        <v>0.75524305555555549</v>
      </c>
      <c r="C901" s="33">
        <v>41132.755243055559</v>
      </c>
      <c r="D901" s="33">
        <v>41132.75</v>
      </c>
      <c r="E901" s="37">
        <v>18</v>
      </c>
      <c r="F901" s="33">
        <v>41132.75</v>
      </c>
      <c r="G901" s="39" t="s">
        <v>16</v>
      </c>
      <c r="H901" s="66">
        <v>1</v>
      </c>
      <c r="I901" s="66">
        <v>7.06</v>
      </c>
      <c r="J901" s="66">
        <v>70.7</v>
      </c>
      <c r="K901" s="39">
        <v>1</v>
      </c>
      <c r="L901" s="39">
        <v>2</v>
      </c>
      <c r="M901" s="39">
        <v>9.59</v>
      </c>
      <c r="N901" s="39">
        <v>10.42</v>
      </c>
      <c r="O901" s="39">
        <v>2</v>
      </c>
      <c r="P901" s="39" t="s">
        <v>38</v>
      </c>
    </row>
    <row r="902" spans="1:16" x14ac:dyDescent="0.25">
      <c r="A902" s="59">
        <v>41132</v>
      </c>
      <c r="B902" s="2">
        <v>0.7768518518518519</v>
      </c>
      <c r="C902" s="33">
        <v>41132.77685185185</v>
      </c>
      <c r="D902" s="33">
        <v>41132.75</v>
      </c>
      <c r="E902" s="37">
        <v>18</v>
      </c>
      <c r="F902" s="33">
        <v>41132.75</v>
      </c>
      <c r="G902" s="39" t="s">
        <v>16</v>
      </c>
      <c r="H902" s="66">
        <v>1</v>
      </c>
      <c r="I902" s="66">
        <v>2.08</v>
      </c>
      <c r="J902" s="66">
        <v>91.5</v>
      </c>
      <c r="K902" s="39">
        <v>1</v>
      </c>
      <c r="L902" s="39">
        <v>2</v>
      </c>
      <c r="M902" s="39">
        <v>9.59</v>
      </c>
      <c r="N902" s="39">
        <v>10.42</v>
      </c>
      <c r="O902" s="39">
        <v>2</v>
      </c>
      <c r="P902" s="39" t="s">
        <v>38</v>
      </c>
    </row>
    <row r="903" spans="1:16" x14ac:dyDescent="0.25">
      <c r="A903" s="59">
        <v>41132</v>
      </c>
      <c r="B903" s="2">
        <v>0.79238425925925926</v>
      </c>
      <c r="C903" s="33">
        <v>41132.792384259257</v>
      </c>
      <c r="D903" s="33">
        <v>41132.791666666664</v>
      </c>
      <c r="E903" s="37">
        <v>19</v>
      </c>
      <c r="F903" s="33">
        <v>41132.75</v>
      </c>
      <c r="G903" s="39" t="s">
        <v>16</v>
      </c>
      <c r="H903" s="66">
        <v>1</v>
      </c>
      <c r="I903" s="66">
        <v>2.09</v>
      </c>
      <c r="J903" s="66">
        <v>83.1</v>
      </c>
      <c r="K903" s="39">
        <v>1</v>
      </c>
      <c r="L903" s="39">
        <v>2</v>
      </c>
      <c r="M903" s="39">
        <v>9.59</v>
      </c>
      <c r="N903" s="39">
        <v>10.42</v>
      </c>
      <c r="O903" s="39">
        <v>2</v>
      </c>
      <c r="P903" s="39" t="s">
        <v>38</v>
      </c>
    </row>
    <row r="904" spans="1:16" x14ac:dyDescent="0.25">
      <c r="A904" s="59">
        <v>41132</v>
      </c>
      <c r="B904" s="2">
        <v>0.79707175925925933</v>
      </c>
      <c r="C904" s="33">
        <v>41132.797071759262</v>
      </c>
      <c r="D904" s="33">
        <v>41132.791666666664</v>
      </c>
      <c r="E904" s="37">
        <v>19</v>
      </c>
      <c r="F904" s="33">
        <v>41132.75</v>
      </c>
      <c r="G904" s="39" t="s">
        <v>16</v>
      </c>
      <c r="H904" s="66">
        <v>1</v>
      </c>
      <c r="I904" s="66">
        <v>2.64</v>
      </c>
      <c r="J904" s="66">
        <v>78.2</v>
      </c>
      <c r="K904" s="39">
        <v>1</v>
      </c>
      <c r="L904" s="39">
        <v>2</v>
      </c>
      <c r="M904" s="39">
        <v>9.59</v>
      </c>
      <c r="N904" s="39">
        <v>10.42</v>
      </c>
      <c r="O904" s="39">
        <v>2</v>
      </c>
      <c r="P904" s="39" t="s">
        <v>38</v>
      </c>
    </row>
    <row r="905" spans="1:16" x14ac:dyDescent="0.25">
      <c r="A905" s="59">
        <v>41132</v>
      </c>
      <c r="B905" s="2">
        <v>0.79712962962962963</v>
      </c>
      <c r="C905" s="33">
        <v>41132.797129629631</v>
      </c>
      <c r="D905" s="33">
        <v>41132.791666666664</v>
      </c>
      <c r="E905" s="37">
        <v>19</v>
      </c>
      <c r="F905" s="33">
        <v>41132.75</v>
      </c>
      <c r="G905" s="39" t="s">
        <v>16</v>
      </c>
      <c r="H905" s="66">
        <v>1</v>
      </c>
      <c r="I905" s="66">
        <v>2.17</v>
      </c>
      <c r="J905" s="66">
        <v>123.7</v>
      </c>
      <c r="K905" s="39">
        <v>1</v>
      </c>
      <c r="L905" s="39">
        <v>2</v>
      </c>
      <c r="M905" s="39">
        <v>9.59</v>
      </c>
      <c r="N905" s="39">
        <v>10.42</v>
      </c>
      <c r="O905" s="39">
        <v>2</v>
      </c>
      <c r="P905" s="39" t="s">
        <v>38</v>
      </c>
    </row>
    <row r="906" spans="1:16" x14ac:dyDescent="0.25">
      <c r="A906" s="59">
        <v>41132</v>
      </c>
      <c r="B906" s="2">
        <v>0.79724537037037047</v>
      </c>
      <c r="C906" s="33">
        <v>41132.79724537037</v>
      </c>
      <c r="D906" s="33">
        <v>41132.791666666664</v>
      </c>
      <c r="E906" s="37">
        <v>19</v>
      </c>
      <c r="F906" s="33">
        <v>41132.75</v>
      </c>
      <c r="G906" s="39" t="s">
        <v>16</v>
      </c>
      <c r="H906" s="66">
        <v>1</v>
      </c>
      <c r="I906" s="66">
        <v>2.23</v>
      </c>
      <c r="J906" s="66">
        <v>87.3</v>
      </c>
      <c r="K906" s="39">
        <v>1</v>
      </c>
      <c r="L906" s="39">
        <v>2</v>
      </c>
      <c r="M906" s="39">
        <v>9.59</v>
      </c>
      <c r="N906" s="39">
        <v>10.42</v>
      </c>
      <c r="O906" s="39">
        <v>2</v>
      </c>
      <c r="P906" s="39" t="s">
        <v>38</v>
      </c>
    </row>
    <row r="907" spans="1:16" x14ac:dyDescent="0.25">
      <c r="A907" s="59">
        <v>41132</v>
      </c>
      <c r="B907" s="2">
        <v>0.81446759259259249</v>
      </c>
      <c r="C907" s="33">
        <v>41132.814467592594</v>
      </c>
      <c r="D907" s="33">
        <v>41132.791666666664</v>
      </c>
      <c r="E907" s="37">
        <v>19</v>
      </c>
      <c r="F907" s="33">
        <v>41132.875</v>
      </c>
      <c r="G907" s="39" t="s">
        <v>16</v>
      </c>
      <c r="H907" s="66">
        <v>1</v>
      </c>
      <c r="I907" s="66">
        <v>2.1800000000000002</v>
      </c>
      <c r="J907" s="66">
        <v>82.1</v>
      </c>
      <c r="K907" s="39">
        <v>1</v>
      </c>
      <c r="L907" s="39">
        <v>2</v>
      </c>
      <c r="M907" s="39">
        <v>9.59</v>
      </c>
      <c r="N907" s="39">
        <v>10.42</v>
      </c>
      <c r="O907" s="39">
        <v>2</v>
      </c>
      <c r="P907" s="39" t="s">
        <v>38</v>
      </c>
    </row>
    <row r="908" spans="1:16" x14ac:dyDescent="0.25">
      <c r="A908" s="59">
        <v>41132</v>
      </c>
      <c r="B908" s="2">
        <v>0.81991898148148146</v>
      </c>
      <c r="C908" s="33">
        <v>41132.819918981484</v>
      </c>
      <c r="D908" s="33">
        <v>41132.791666666664</v>
      </c>
      <c r="E908" s="37">
        <v>19</v>
      </c>
      <c r="F908" s="33">
        <v>41132.875</v>
      </c>
      <c r="G908" s="39" t="s">
        <v>16</v>
      </c>
      <c r="H908" s="66">
        <v>1</v>
      </c>
      <c r="I908" s="66">
        <v>3.71</v>
      </c>
      <c r="J908" s="66">
        <v>70.8</v>
      </c>
      <c r="K908" s="39">
        <v>1</v>
      </c>
      <c r="L908" s="39">
        <v>2</v>
      </c>
      <c r="M908" s="39">
        <v>9.59</v>
      </c>
      <c r="N908" s="39">
        <v>10.42</v>
      </c>
      <c r="O908" s="39">
        <v>2</v>
      </c>
      <c r="P908" s="39" t="s">
        <v>38</v>
      </c>
    </row>
    <row r="909" spans="1:16" x14ac:dyDescent="0.25">
      <c r="A909" s="59">
        <v>41132</v>
      </c>
      <c r="B909" s="2">
        <v>0.83791666666666664</v>
      </c>
      <c r="C909" s="33">
        <v>41132.837916666664</v>
      </c>
      <c r="D909" s="33">
        <v>41132.833333333336</v>
      </c>
      <c r="E909" s="37">
        <v>20</v>
      </c>
      <c r="F909" s="33">
        <v>41132.875</v>
      </c>
      <c r="G909" s="39" t="s">
        <v>16</v>
      </c>
      <c r="H909" s="66">
        <v>1</v>
      </c>
      <c r="I909" s="66">
        <v>2.06</v>
      </c>
      <c r="J909" s="66">
        <v>86.5</v>
      </c>
      <c r="K909" s="39">
        <v>1</v>
      </c>
      <c r="L909" s="39">
        <v>2</v>
      </c>
      <c r="M909" s="39">
        <v>9.59</v>
      </c>
      <c r="N909" s="39">
        <v>10.42</v>
      </c>
      <c r="O909" s="39">
        <v>2</v>
      </c>
      <c r="P909" s="39" t="s">
        <v>38</v>
      </c>
    </row>
    <row r="910" spans="1:16" x14ac:dyDescent="0.25">
      <c r="A910" s="59">
        <v>41132</v>
      </c>
      <c r="B910" s="2">
        <v>0.83944444444444455</v>
      </c>
      <c r="C910" s="33">
        <v>41132.839444444442</v>
      </c>
      <c r="D910" s="33">
        <v>41132.833333333336</v>
      </c>
      <c r="E910" s="37">
        <v>20</v>
      </c>
      <c r="F910" s="33">
        <v>41132.875</v>
      </c>
      <c r="G910" s="39" t="s">
        <v>16</v>
      </c>
      <c r="H910" s="66">
        <v>1</v>
      </c>
      <c r="I910" s="66">
        <v>2.5099999999999998</v>
      </c>
      <c r="J910" s="66">
        <v>80.400000000000006</v>
      </c>
      <c r="K910" s="39">
        <v>1</v>
      </c>
      <c r="L910" s="39">
        <v>2</v>
      </c>
      <c r="M910" s="39">
        <v>9.59</v>
      </c>
      <c r="N910" s="39">
        <v>10.42</v>
      </c>
      <c r="O910" s="39">
        <v>2</v>
      </c>
      <c r="P910" s="39" t="s">
        <v>38</v>
      </c>
    </row>
    <row r="911" spans="1:16" x14ac:dyDescent="0.25">
      <c r="A911" s="59">
        <v>41132</v>
      </c>
      <c r="B911" s="2">
        <v>0.83964120370370365</v>
      </c>
      <c r="C911" s="33">
        <v>41132.839641203704</v>
      </c>
      <c r="D911" s="33">
        <v>41132.833333333336</v>
      </c>
      <c r="E911" s="37">
        <v>20</v>
      </c>
      <c r="F911" s="33">
        <v>41132.875</v>
      </c>
      <c r="G911" s="39" t="s">
        <v>16</v>
      </c>
      <c r="H911" s="66">
        <v>1</v>
      </c>
      <c r="I911" s="66">
        <v>2.46</v>
      </c>
      <c r="J911" s="66">
        <v>74.099999999999994</v>
      </c>
      <c r="K911" s="39">
        <v>1</v>
      </c>
      <c r="L911" s="39">
        <v>2</v>
      </c>
      <c r="M911" s="39">
        <v>9.59</v>
      </c>
      <c r="N911" s="39">
        <v>10.42</v>
      </c>
      <c r="O911" s="39">
        <v>2</v>
      </c>
      <c r="P911" s="39" t="s">
        <v>38</v>
      </c>
    </row>
    <row r="912" spans="1:16" x14ac:dyDescent="0.25">
      <c r="A912" s="59">
        <v>41132</v>
      </c>
      <c r="B912" s="2">
        <v>0.8402546296296296</v>
      </c>
      <c r="C912" s="33">
        <v>41132.840254629627</v>
      </c>
      <c r="D912" s="33">
        <v>41132.833333333336</v>
      </c>
      <c r="E912" s="37">
        <v>20</v>
      </c>
      <c r="F912" s="33">
        <v>41132.875</v>
      </c>
      <c r="G912" s="39" t="s">
        <v>16</v>
      </c>
      <c r="H912" s="66">
        <v>1</v>
      </c>
      <c r="I912" s="66">
        <v>1.95</v>
      </c>
      <c r="J912" s="66">
        <v>56.8</v>
      </c>
      <c r="K912" s="39">
        <v>1</v>
      </c>
      <c r="L912" s="39">
        <v>2</v>
      </c>
      <c r="M912" s="39">
        <v>9.59</v>
      </c>
      <c r="N912" s="39">
        <v>10.42</v>
      </c>
      <c r="O912" s="39">
        <v>2</v>
      </c>
      <c r="P912" s="39" t="s">
        <v>38</v>
      </c>
    </row>
    <row r="913" spans="1:16" x14ac:dyDescent="0.25">
      <c r="A913" s="59">
        <v>41132</v>
      </c>
      <c r="B913" s="2">
        <v>0.86015046296296294</v>
      </c>
      <c r="C913" s="33">
        <v>41132.860150462962</v>
      </c>
      <c r="D913" s="33">
        <v>41132.833333333336</v>
      </c>
      <c r="E913" s="37">
        <v>20</v>
      </c>
      <c r="F913" s="33">
        <v>41132.875</v>
      </c>
      <c r="G913" s="39" t="s">
        <v>16</v>
      </c>
      <c r="H913" s="66">
        <v>1</v>
      </c>
      <c r="I913" s="66">
        <v>3.63</v>
      </c>
      <c r="J913" s="66">
        <v>77.2</v>
      </c>
      <c r="K913" s="39">
        <v>1</v>
      </c>
      <c r="L913" s="39">
        <v>2</v>
      </c>
      <c r="M913" s="39">
        <v>9.59</v>
      </c>
      <c r="N913" s="39">
        <v>10.42</v>
      </c>
      <c r="O913" s="39">
        <v>2</v>
      </c>
      <c r="P913" s="39" t="s">
        <v>38</v>
      </c>
    </row>
    <row r="914" spans="1:16" x14ac:dyDescent="0.25">
      <c r="A914" s="59">
        <v>41132</v>
      </c>
      <c r="B914" s="2">
        <v>0.88462962962962965</v>
      </c>
      <c r="C914" s="33">
        <v>41132.884629629632</v>
      </c>
      <c r="D914" s="33">
        <v>41132.875</v>
      </c>
      <c r="E914" s="37">
        <v>21</v>
      </c>
      <c r="F914" s="33">
        <v>41132.875</v>
      </c>
      <c r="G914" s="39" t="s">
        <v>16</v>
      </c>
      <c r="H914" s="66">
        <v>1</v>
      </c>
      <c r="I914" s="66">
        <v>4.03</v>
      </c>
      <c r="J914" s="66">
        <v>78.599999999999994</v>
      </c>
      <c r="K914" s="39">
        <v>1</v>
      </c>
      <c r="L914" s="39">
        <v>2</v>
      </c>
      <c r="M914" s="39">
        <v>9.59</v>
      </c>
      <c r="N914" s="39">
        <v>10.42</v>
      </c>
      <c r="O914" s="39">
        <v>2</v>
      </c>
      <c r="P914" s="39" t="s">
        <v>38</v>
      </c>
    </row>
    <row r="915" spans="1:16" x14ac:dyDescent="0.25">
      <c r="A915" s="59">
        <v>41132</v>
      </c>
      <c r="B915" s="2">
        <v>0.90277777777777779</v>
      </c>
      <c r="C915" s="33">
        <v>41132.902777777781</v>
      </c>
      <c r="D915" s="33">
        <v>41132.875</v>
      </c>
      <c r="E915" s="37">
        <v>21</v>
      </c>
      <c r="F915" s="33">
        <v>41132.875</v>
      </c>
      <c r="G915" s="39" t="s">
        <v>16</v>
      </c>
      <c r="H915" s="66">
        <v>1</v>
      </c>
      <c r="I915" s="66">
        <v>1.9</v>
      </c>
      <c r="J915" s="66">
        <v>86.2</v>
      </c>
      <c r="K915" s="39">
        <v>1</v>
      </c>
      <c r="L915" s="39">
        <v>2</v>
      </c>
      <c r="M915" s="39">
        <v>9.59</v>
      </c>
      <c r="N915" s="39">
        <v>10.42</v>
      </c>
      <c r="O915" s="39">
        <v>2</v>
      </c>
      <c r="P915" s="39" t="s">
        <v>38</v>
      </c>
    </row>
    <row r="916" spans="1:16" x14ac:dyDescent="0.25">
      <c r="A916" s="59">
        <v>41132</v>
      </c>
      <c r="B916" s="2">
        <v>0.92143518518518519</v>
      </c>
      <c r="C916" s="33">
        <v>41132.921435185184</v>
      </c>
      <c r="D916" s="33">
        <v>41132.916666666664</v>
      </c>
      <c r="E916" s="37">
        <v>22</v>
      </c>
      <c r="F916" s="33">
        <v>41132.875</v>
      </c>
      <c r="G916" s="39" t="s">
        <v>16</v>
      </c>
      <c r="H916" s="66">
        <v>1</v>
      </c>
      <c r="I916" s="66">
        <v>2.21</v>
      </c>
      <c r="J916" s="66">
        <v>94.7</v>
      </c>
      <c r="K916" s="39">
        <v>1</v>
      </c>
      <c r="L916" s="39">
        <v>2</v>
      </c>
      <c r="M916" s="39">
        <v>9.59</v>
      </c>
      <c r="N916" s="39">
        <v>10.42</v>
      </c>
      <c r="O916" s="39">
        <v>2</v>
      </c>
      <c r="P916" s="39" t="s">
        <v>38</v>
      </c>
    </row>
    <row r="917" spans="1:16" x14ac:dyDescent="0.25">
      <c r="A917" s="59">
        <v>41132</v>
      </c>
      <c r="B917" s="2">
        <v>0.92210648148148155</v>
      </c>
      <c r="C917" s="33">
        <v>41132.922106481485</v>
      </c>
      <c r="D917" s="33">
        <v>41132.916666666664</v>
      </c>
      <c r="E917" s="37">
        <v>22</v>
      </c>
      <c r="F917" s="33">
        <v>41132.875</v>
      </c>
      <c r="G917" s="39" t="s">
        <v>16</v>
      </c>
      <c r="H917" s="66">
        <v>1</v>
      </c>
      <c r="I917" s="66">
        <v>2.5</v>
      </c>
      <c r="J917" s="66">
        <v>84.5</v>
      </c>
      <c r="K917" s="39">
        <v>1</v>
      </c>
      <c r="L917" s="39">
        <v>2</v>
      </c>
      <c r="M917" s="39">
        <v>9.59</v>
      </c>
      <c r="N917" s="39">
        <v>10.42</v>
      </c>
      <c r="O917" s="39">
        <v>2</v>
      </c>
      <c r="P917" s="39" t="s">
        <v>38</v>
      </c>
    </row>
    <row r="918" spans="1:16" x14ac:dyDescent="0.25">
      <c r="A918" s="59">
        <v>41132</v>
      </c>
      <c r="B918" s="2">
        <v>0.9459953703703704</v>
      </c>
      <c r="C918" s="33">
        <v>41132.94599537037</v>
      </c>
      <c r="D918" s="33">
        <v>41132.916666666664</v>
      </c>
      <c r="E918" s="37">
        <v>22</v>
      </c>
      <c r="F918" s="33">
        <v>41133</v>
      </c>
      <c r="G918" s="39" t="s">
        <v>16</v>
      </c>
      <c r="H918" s="66">
        <v>1</v>
      </c>
      <c r="I918" s="66">
        <v>2.08</v>
      </c>
      <c r="J918" s="66">
        <v>64.900000000000006</v>
      </c>
      <c r="K918" s="39">
        <v>1</v>
      </c>
      <c r="L918" s="39">
        <v>2</v>
      </c>
      <c r="M918" s="39">
        <v>9.59</v>
      </c>
      <c r="N918" s="39">
        <v>10.42</v>
      </c>
      <c r="O918" s="39">
        <v>2</v>
      </c>
      <c r="P918" s="39" t="s">
        <v>38</v>
      </c>
    </row>
    <row r="919" spans="1:16" x14ac:dyDescent="0.25">
      <c r="A919" s="59">
        <v>41132</v>
      </c>
      <c r="B919" s="2">
        <v>0.96221064814814816</v>
      </c>
      <c r="C919" s="33">
        <v>41132.962210648147</v>
      </c>
      <c r="D919" s="33">
        <v>41132.958333333336</v>
      </c>
      <c r="E919" s="37">
        <v>23</v>
      </c>
      <c r="F919" s="33">
        <v>41133</v>
      </c>
      <c r="G919" s="39" t="s">
        <v>16</v>
      </c>
      <c r="H919" s="66">
        <v>1</v>
      </c>
      <c r="I919" s="66">
        <v>1.97</v>
      </c>
      <c r="J919" s="66">
        <v>85.2</v>
      </c>
      <c r="K919" s="39">
        <v>1</v>
      </c>
      <c r="L919" s="39">
        <v>2</v>
      </c>
      <c r="M919" s="39">
        <v>9.59</v>
      </c>
      <c r="N919" s="39">
        <v>10.42</v>
      </c>
      <c r="O919" s="39">
        <v>2</v>
      </c>
      <c r="P919" s="39" t="s">
        <v>38</v>
      </c>
    </row>
    <row r="920" spans="1:16" x14ac:dyDescent="0.25">
      <c r="A920" s="59">
        <v>41132</v>
      </c>
      <c r="B920" s="2">
        <v>0.98327546296296298</v>
      </c>
      <c r="C920" s="33">
        <v>41132.983275462961</v>
      </c>
      <c r="D920" s="33">
        <v>41132.958333333336</v>
      </c>
      <c r="E920" s="37">
        <v>23</v>
      </c>
      <c r="F920" s="33">
        <v>41133</v>
      </c>
      <c r="G920" s="39" t="s">
        <v>16</v>
      </c>
      <c r="H920" s="66">
        <v>1</v>
      </c>
      <c r="I920" s="66">
        <v>2.4700000000000002</v>
      </c>
      <c r="J920" s="66">
        <v>95.5</v>
      </c>
      <c r="K920" s="39">
        <v>1</v>
      </c>
      <c r="L920" s="39">
        <v>2</v>
      </c>
      <c r="M920" s="39">
        <v>9.59</v>
      </c>
      <c r="N920" s="39">
        <v>10.42</v>
      </c>
      <c r="O920" s="39">
        <v>2</v>
      </c>
      <c r="P920" s="39" t="s">
        <v>38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9"/>
  <sheetViews>
    <sheetView workbookViewId="0">
      <selection activeCell="W39" sqref="W39"/>
    </sheetView>
  </sheetViews>
  <sheetFormatPr defaultRowHeight="15" x14ac:dyDescent="0.25"/>
  <cols>
    <col min="19" max="19" width="9.7109375" bestFit="1" customWidth="1"/>
  </cols>
  <sheetData>
    <row r="1" spans="1:21" x14ac:dyDescent="0.25">
      <c r="B1" t="s">
        <v>102</v>
      </c>
      <c r="C1" t="s">
        <v>103</v>
      </c>
      <c r="D1" t="s">
        <v>104</v>
      </c>
      <c r="S1" t="s">
        <v>102</v>
      </c>
      <c r="T1" t="s">
        <v>103</v>
      </c>
      <c r="U1" t="s">
        <v>104</v>
      </c>
    </row>
    <row r="2" spans="1:21" x14ac:dyDescent="0.25">
      <c r="A2">
        <v>1</v>
      </c>
      <c r="B2" s="114">
        <v>1</v>
      </c>
      <c r="C2" s="114">
        <v>0</v>
      </c>
      <c r="D2" s="114">
        <v>11</v>
      </c>
      <c r="S2" s="66">
        <v>9.6300000000000008</v>
      </c>
      <c r="T2" s="66">
        <v>2.1800000000000002</v>
      </c>
      <c r="U2" s="66">
        <v>5.2</v>
      </c>
    </row>
    <row r="3" spans="1:21" x14ac:dyDescent="0.25">
      <c r="A3">
        <v>2</v>
      </c>
      <c r="B3" s="114">
        <v>18</v>
      </c>
      <c r="C3" s="114">
        <v>25</v>
      </c>
      <c r="D3" s="114">
        <v>288</v>
      </c>
      <c r="S3" s="66">
        <v>7.05</v>
      </c>
      <c r="T3" s="66">
        <v>5.92</v>
      </c>
      <c r="U3" s="66">
        <v>2.5</v>
      </c>
    </row>
    <row r="4" spans="1:21" x14ac:dyDescent="0.25">
      <c r="A4">
        <v>3</v>
      </c>
      <c r="B4" s="114">
        <v>27</v>
      </c>
      <c r="C4" s="114">
        <v>43</v>
      </c>
      <c r="D4" s="114">
        <v>574</v>
      </c>
      <c r="S4" s="66">
        <v>5.63</v>
      </c>
      <c r="T4" s="66">
        <v>3.51</v>
      </c>
      <c r="U4" s="66">
        <v>1.91</v>
      </c>
    </row>
    <row r="5" spans="1:21" x14ac:dyDescent="0.25">
      <c r="A5">
        <v>4</v>
      </c>
      <c r="B5" s="114">
        <v>21</v>
      </c>
      <c r="C5" s="114">
        <v>18</v>
      </c>
      <c r="D5" s="114">
        <v>199</v>
      </c>
      <c r="S5" s="35">
        <v>2.36</v>
      </c>
      <c r="T5" s="66">
        <v>2.75</v>
      </c>
      <c r="U5" s="66">
        <v>3.83</v>
      </c>
    </row>
    <row r="6" spans="1:21" x14ac:dyDescent="0.25">
      <c r="A6">
        <v>5</v>
      </c>
      <c r="B6" s="114">
        <v>13</v>
      </c>
      <c r="C6" s="114">
        <v>9</v>
      </c>
      <c r="D6" s="114">
        <v>70</v>
      </c>
      <c r="S6" s="66">
        <v>15.91</v>
      </c>
      <c r="T6" s="66">
        <v>1.76</v>
      </c>
      <c r="U6" s="66">
        <v>3.41</v>
      </c>
    </row>
    <row r="7" spans="1:21" x14ac:dyDescent="0.25">
      <c r="A7">
        <v>6</v>
      </c>
      <c r="B7" s="114">
        <v>15</v>
      </c>
      <c r="C7" s="114">
        <v>4</v>
      </c>
      <c r="D7" s="114">
        <v>46</v>
      </c>
      <c r="S7" s="66">
        <v>9.93</v>
      </c>
      <c r="T7" s="66">
        <v>1.85</v>
      </c>
      <c r="U7" s="66">
        <v>1.46</v>
      </c>
    </row>
    <row r="8" spans="1:21" x14ac:dyDescent="0.25">
      <c r="A8">
        <v>7</v>
      </c>
      <c r="B8" s="114">
        <v>7</v>
      </c>
      <c r="C8" s="114">
        <v>6</v>
      </c>
      <c r="D8" s="114">
        <v>21</v>
      </c>
      <c r="S8" s="35">
        <v>6.98</v>
      </c>
      <c r="T8" s="66">
        <v>4.83</v>
      </c>
      <c r="U8" s="66">
        <v>2.4500000000000002</v>
      </c>
    </row>
    <row r="9" spans="1:21" x14ac:dyDescent="0.25">
      <c r="A9">
        <v>8</v>
      </c>
      <c r="B9" s="114">
        <v>22</v>
      </c>
      <c r="C9" s="114">
        <v>6</v>
      </c>
      <c r="D9" s="114">
        <v>15</v>
      </c>
      <c r="S9" s="35">
        <v>7.31</v>
      </c>
      <c r="T9" s="66">
        <v>2.52</v>
      </c>
      <c r="U9" s="66">
        <v>1.53</v>
      </c>
    </row>
    <row r="10" spans="1:21" x14ac:dyDescent="0.25">
      <c r="A10">
        <v>9</v>
      </c>
      <c r="B10" s="114">
        <v>8</v>
      </c>
      <c r="C10" s="114">
        <v>4</v>
      </c>
      <c r="D10" s="114">
        <v>15</v>
      </c>
      <c r="S10" s="66">
        <v>14.49</v>
      </c>
      <c r="T10" s="66">
        <v>13.68</v>
      </c>
      <c r="U10" s="66">
        <v>8.73</v>
      </c>
    </row>
    <row r="11" spans="1:21" x14ac:dyDescent="0.25">
      <c r="A11">
        <v>10</v>
      </c>
      <c r="B11" s="114">
        <v>8</v>
      </c>
      <c r="C11" s="114">
        <v>2</v>
      </c>
      <c r="D11" s="114">
        <v>8</v>
      </c>
      <c r="S11" s="66">
        <v>15.22</v>
      </c>
      <c r="T11" s="66">
        <v>17.68</v>
      </c>
      <c r="U11" s="66">
        <v>4.16</v>
      </c>
    </row>
    <row r="12" spans="1:21" x14ac:dyDescent="0.25">
      <c r="A12">
        <v>11</v>
      </c>
      <c r="B12" s="114">
        <v>13</v>
      </c>
      <c r="C12" s="114">
        <v>3</v>
      </c>
      <c r="D12" s="114">
        <v>2</v>
      </c>
      <c r="S12" s="66">
        <v>14.42</v>
      </c>
      <c r="T12" s="66">
        <v>2.4</v>
      </c>
      <c r="U12" s="66">
        <v>5.35</v>
      </c>
    </row>
    <row r="13" spans="1:21" x14ac:dyDescent="0.25">
      <c r="A13">
        <v>12</v>
      </c>
      <c r="B13" s="114">
        <v>8</v>
      </c>
      <c r="C13" s="114">
        <v>1</v>
      </c>
      <c r="D13" s="114">
        <v>2</v>
      </c>
      <c r="S13" s="66">
        <v>11.18</v>
      </c>
      <c r="T13" s="66">
        <v>2.21</v>
      </c>
      <c r="U13" s="66">
        <v>2.62</v>
      </c>
    </row>
    <row r="14" spans="1:21" x14ac:dyDescent="0.25">
      <c r="A14">
        <v>13</v>
      </c>
      <c r="B14" s="114">
        <v>5</v>
      </c>
      <c r="C14" s="114">
        <v>2</v>
      </c>
      <c r="D14" s="114">
        <v>0</v>
      </c>
      <c r="S14" s="66">
        <v>12.84</v>
      </c>
      <c r="T14" s="66">
        <v>13.25</v>
      </c>
      <c r="U14" s="66">
        <v>2.5299999999999998</v>
      </c>
    </row>
    <row r="15" spans="1:21" x14ac:dyDescent="0.25">
      <c r="A15">
        <v>14</v>
      </c>
      <c r="B15" s="114">
        <v>5</v>
      </c>
      <c r="C15" s="114">
        <v>14</v>
      </c>
      <c r="D15" s="114">
        <v>3</v>
      </c>
      <c r="S15" s="66">
        <v>10.3</v>
      </c>
      <c r="T15" s="66">
        <v>4.74</v>
      </c>
      <c r="U15" s="66">
        <v>5.0599999999999996</v>
      </c>
    </row>
    <row r="16" spans="1:21" x14ac:dyDescent="0.25">
      <c r="A16">
        <v>15</v>
      </c>
      <c r="B16" s="114">
        <v>9</v>
      </c>
      <c r="C16" s="114">
        <v>2</v>
      </c>
      <c r="D16" s="114">
        <v>0</v>
      </c>
      <c r="S16" s="35">
        <v>4.3499999999999996</v>
      </c>
      <c r="T16" s="66">
        <v>1.98</v>
      </c>
      <c r="U16" s="66">
        <v>5.47</v>
      </c>
    </row>
    <row r="17" spans="1:21" x14ac:dyDescent="0.25">
      <c r="A17">
        <v>16</v>
      </c>
      <c r="B17" s="114">
        <v>11</v>
      </c>
      <c r="C17" s="114">
        <v>4</v>
      </c>
      <c r="D17" s="114">
        <v>0</v>
      </c>
      <c r="S17" s="66">
        <v>15.38</v>
      </c>
      <c r="T17" s="66">
        <v>15.33</v>
      </c>
      <c r="U17" s="66">
        <v>5.45</v>
      </c>
    </row>
    <row r="18" spans="1:21" x14ac:dyDescent="0.25">
      <c r="A18">
        <v>17</v>
      </c>
      <c r="B18" s="114">
        <v>5</v>
      </c>
      <c r="C18" s="114">
        <v>6</v>
      </c>
      <c r="D18" s="114">
        <v>1</v>
      </c>
      <c r="S18" s="66">
        <v>13.03</v>
      </c>
      <c r="T18" s="66">
        <v>9.5399999999999991</v>
      </c>
      <c r="U18" s="66">
        <v>1.81</v>
      </c>
    </row>
    <row r="19" spans="1:21" x14ac:dyDescent="0.25">
      <c r="A19">
        <v>18</v>
      </c>
      <c r="B19" s="114">
        <v>5</v>
      </c>
      <c r="C19" s="114">
        <v>11</v>
      </c>
      <c r="D19" s="114">
        <v>2</v>
      </c>
      <c r="S19" s="66">
        <v>12.69</v>
      </c>
      <c r="T19" s="66">
        <v>2.0499999999999998</v>
      </c>
      <c r="U19" s="66">
        <v>1.47</v>
      </c>
    </row>
    <row r="20" spans="1:21" x14ac:dyDescent="0.25">
      <c r="A20">
        <v>19</v>
      </c>
      <c r="B20" s="114">
        <v>4</v>
      </c>
      <c r="C20" s="114">
        <v>0</v>
      </c>
      <c r="D20" s="114">
        <v>1</v>
      </c>
      <c r="S20" s="66">
        <v>12.99</v>
      </c>
      <c r="T20" s="66">
        <v>2.4300000000000002</v>
      </c>
      <c r="U20" s="66">
        <v>1.42</v>
      </c>
    </row>
    <row r="21" spans="1:21" x14ac:dyDescent="0.25">
      <c r="A21">
        <v>20</v>
      </c>
      <c r="B21" s="114">
        <v>0</v>
      </c>
      <c r="C21" s="114">
        <v>0</v>
      </c>
      <c r="D21" s="114">
        <v>0</v>
      </c>
      <c r="S21" s="66">
        <v>12.18</v>
      </c>
      <c r="T21" s="66">
        <v>9.74</v>
      </c>
      <c r="U21" s="66">
        <v>7.9</v>
      </c>
    </row>
    <row r="22" spans="1:21" ht="15.75" thickBot="1" x14ac:dyDescent="0.3">
      <c r="B22" s="115">
        <v>0</v>
      </c>
      <c r="C22" s="115">
        <v>0</v>
      </c>
      <c r="D22" s="115">
        <v>0</v>
      </c>
      <c r="S22" s="66">
        <v>10.220000000000001</v>
      </c>
      <c r="T22" s="66">
        <v>3.31</v>
      </c>
      <c r="U22" s="66">
        <v>3.48</v>
      </c>
    </row>
    <row r="23" spans="1:21" x14ac:dyDescent="0.25">
      <c r="S23" s="66">
        <v>11.25</v>
      </c>
      <c r="T23" s="66">
        <v>3.49</v>
      </c>
      <c r="U23" s="66">
        <v>1.44</v>
      </c>
    </row>
    <row r="24" spans="1:21" x14ac:dyDescent="0.25">
      <c r="S24" s="35">
        <v>5.77</v>
      </c>
      <c r="T24" s="66">
        <v>2.59</v>
      </c>
      <c r="U24" s="66">
        <v>4.9800000000000004</v>
      </c>
    </row>
    <row r="25" spans="1:21" x14ac:dyDescent="0.25">
      <c r="S25" s="66">
        <v>10.79</v>
      </c>
      <c r="T25" s="35">
        <v>1.98</v>
      </c>
      <c r="U25" s="66">
        <v>2.09</v>
      </c>
    </row>
    <row r="26" spans="1:21" x14ac:dyDescent="0.25">
      <c r="S26" s="66">
        <v>10.33</v>
      </c>
      <c r="T26" s="35">
        <v>2.27</v>
      </c>
      <c r="U26" s="66">
        <v>1.76</v>
      </c>
    </row>
    <row r="27" spans="1:21" x14ac:dyDescent="0.25">
      <c r="S27" s="35">
        <v>9.4700000000000006</v>
      </c>
      <c r="T27" s="35">
        <v>3.85</v>
      </c>
      <c r="U27" s="66">
        <v>3.16</v>
      </c>
    </row>
    <row r="28" spans="1:21" x14ac:dyDescent="0.25">
      <c r="S28" s="66">
        <v>13.03</v>
      </c>
      <c r="T28" s="35">
        <v>2.81</v>
      </c>
      <c r="U28" s="66">
        <v>4.71</v>
      </c>
    </row>
    <row r="29" spans="1:21" x14ac:dyDescent="0.25">
      <c r="S29" s="66">
        <v>14.74</v>
      </c>
      <c r="T29" s="35">
        <v>2.56</v>
      </c>
      <c r="U29" s="66">
        <v>2.38</v>
      </c>
    </row>
    <row r="30" spans="1:21" x14ac:dyDescent="0.25">
      <c r="S30" s="66">
        <v>12.58</v>
      </c>
      <c r="T30" s="35">
        <v>1.56</v>
      </c>
      <c r="U30" s="66">
        <v>1.58</v>
      </c>
    </row>
    <row r="31" spans="1:21" x14ac:dyDescent="0.25">
      <c r="S31" s="35">
        <v>3.07</v>
      </c>
      <c r="T31" s="35">
        <v>16.93</v>
      </c>
      <c r="U31" s="66">
        <v>2.57</v>
      </c>
    </row>
    <row r="32" spans="1:21" x14ac:dyDescent="0.25">
      <c r="S32" s="35">
        <v>5.9</v>
      </c>
      <c r="T32" s="35">
        <v>2.2000000000000002</v>
      </c>
      <c r="U32" s="66">
        <v>3.13</v>
      </c>
    </row>
    <row r="33" spans="19:21" x14ac:dyDescent="0.25">
      <c r="S33" s="35">
        <v>5.47</v>
      </c>
      <c r="T33" s="35">
        <v>6.93</v>
      </c>
      <c r="U33" s="66">
        <v>2.21</v>
      </c>
    </row>
    <row r="34" spans="19:21" x14ac:dyDescent="0.25">
      <c r="S34" s="66">
        <v>10.6</v>
      </c>
      <c r="T34" s="35">
        <v>1.63</v>
      </c>
      <c r="U34" s="66">
        <v>1.93</v>
      </c>
    </row>
    <row r="35" spans="19:21" x14ac:dyDescent="0.25">
      <c r="S35" s="35">
        <v>3.53</v>
      </c>
      <c r="T35" s="35">
        <v>6.93</v>
      </c>
      <c r="U35" s="66">
        <v>1.76</v>
      </c>
    </row>
    <row r="36" spans="19:21" x14ac:dyDescent="0.25">
      <c r="S36" s="66">
        <v>13.81</v>
      </c>
      <c r="T36" s="35">
        <v>1.76</v>
      </c>
      <c r="U36" s="66">
        <v>4.05</v>
      </c>
    </row>
    <row r="37" spans="19:21" x14ac:dyDescent="0.25">
      <c r="S37" s="66">
        <v>11.45</v>
      </c>
      <c r="T37" s="35">
        <v>5.41</v>
      </c>
      <c r="U37" s="66">
        <v>1.78</v>
      </c>
    </row>
    <row r="38" spans="19:21" x14ac:dyDescent="0.25">
      <c r="S38" s="66">
        <v>9.82</v>
      </c>
      <c r="T38" s="35">
        <v>2.23</v>
      </c>
      <c r="U38" s="66">
        <v>8.2899999999999991</v>
      </c>
    </row>
    <row r="39" spans="19:21" x14ac:dyDescent="0.25">
      <c r="S39" s="66">
        <v>14.63</v>
      </c>
      <c r="T39" s="35">
        <v>1.86</v>
      </c>
      <c r="U39" s="66">
        <v>1.81</v>
      </c>
    </row>
    <row r="40" spans="19:21" x14ac:dyDescent="0.25">
      <c r="S40" s="66">
        <v>14.76</v>
      </c>
      <c r="T40" s="35">
        <v>7.72</v>
      </c>
      <c r="U40" s="66">
        <v>2.0099999999999998</v>
      </c>
    </row>
    <row r="41" spans="19:21" x14ac:dyDescent="0.25">
      <c r="S41" s="66">
        <v>11.96</v>
      </c>
      <c r="T41" s="35">
        <v>3.01</v>
      </c>
      <c r="U41" s="66">
        <v>2.36</v>
      </c>
    </row>
    <row r="42" spans="19:21" x14ac:dyDescent="0.25">
      <c r="S42" s="66">
        <v>15.6</v>
      </c>
      <c r="T42" s="66">
        <v>13.66</v>
      </c>
      <c r="U42" s="66">
        <v>2.67</v>
      </c>
    </row>
    <row r="43" spans="19:21" x14ac:dyDescent="0.25">
      <c r="S43" s="35">
        <v>5.33</v>
      </c>
      <c r="T43" s="35">
        <v>13.72</v>
      </c>
      <c r="U43" s="66">
        <v>1.75</v>
      </c>
    </row>
    <row r="44" spans="19:21" x14ac:dyDescent="0.25">
      <c r="S44" s="35">
        <v>5.7</v>
      </c>
      <c r="T44" s="35">
        <v>2.5299999999999998</v>
      </c>
      <c r="U44" s="66">
        <v>3.2</v>
      </c>
    </row>
    <row r="45" spans="19:21" x14ac:dyDescent="0.25">
      <c r="S45" s="35">
        <v>8.19</v>
      </c>
      <c r="T45" s="66">
        <v>1.95</v>
      </c>
      <c r="U45" s="66">
        <v>6.36</v>
      </c>
    </row>
    <row r="46" spans="19:21" x14ac:dyDescent="0.25">
      <c r="S46" s="66">
        <v>10.029999999999999</v>
      </c>
      <c r="T46" s="66">
        <v>2.2400000000000002</v>
      </c>
      <c r="U46" s="66">
        <v>1.61</v>
      </c>
    </row>
    <row r="47" spans="19:21" x14ac:dyDescent="0.25">
      <c r="S47" s="35">
        <v>5.69</v>
      </c>
      <c r="T47" s="66">
        <v>1.63</v>
      </c>
      <c r="U47" s="66">
        <v>1.9</v>
      </c>
    </row>
    <row r="48" spans="19:21" x14ac:dyDescent="0.25">
      <c r="S48" s="66">
        <v>13.74</v>
      </c>
      <c r="T48" s="66">
        <v>13.54</v>
      </c>
      <c r="U48" s="66">
        <v>2.31</v>
      </c>
    </row>
    <row r="49" spans="19:21" x14ac:dyDescent="0.25">
      <c r="S49" s="66">
        <v>15.86</v>
      </c>
      <c r="T49" s="66">
        <v>5.81</v>
      </c>
      <c r="U49" s="66">
        <v>0</v>
      </c>
    </row>
    <row r="50" spans="19:21" x14ac:dyDescent="0.25">
      <c r="S50" s="35">
        <v>2.77</v>
      </c>
      <c r="T50" s="66">
        <v>2.74</v>
      </c>
      <c r="U50" s="66">
        <v>5.36</v>
      </c>
    </row>
    <row r="51" spans="19:21" x14ac:dyDescent="0.25">
      <c r="S51" s="66">
        <v>14.3</v>
      </c>
      <c r="T51" s="66">
        <v>2.06</v>
      </c>
      <c r="U51" s="66">
        <v>16.96</v>
      </c>
    </row>
    <row r="52" spans="19:21" x14ac:dyDescent="0.25">
      <c r="S52" s="66">
        <v>14.62</v>
      </c>
      <c r="T52" s="66">
        <v>2.14</v>
      </c>
      <c r="U52" s="66">
        <v>18.71</v>
      </c>
    </row>
    <row r="53" spans="19:21" x14ac:dyDescent="0.25">
      <c r="S53" s="66">
        <v>16.18</v>
      </c>
      <c r="T53" s="66">
        <v>16.22</v>
      </c>
      <c r="U53" s="66">
        <v>1.49</v>
      </c>
    </row>
    <row r="54" spans="19:21" x14ac:dyDescent="0.25">
      <c r="S54" s="66">
        <v>15.97</v>
      </c>
      <c r="T54" s="66">
        <v>10.31</v>
      </c>
      <c r="U54" s="66">
        <v>8.2799999999999994</v>
      </c>
    </row>
    <row r="55" spans="19:21" x14ac:dyDescent="0.25">
      <c r="S55" s="66">
        <v>11.4</v>
      </c>
      <c r="T55" s="66">
        <v>4.92</v>
      </c>
      <c r="U55" s="66">
        <v>1.54</v>
      </c>
    </row>
    <row r="56" spans="19:21" x14ac:dyDescent="0.25">
      <c r="S56" s="66">
        <v>17.07</v>
      </c>
      <c r="T56" s="66">
        <v>2.0499999999999998</v>
      </c>
      <c r="U56" s="66">
        <v>2.09</v>
      </c>
    </row>
    <row r="57" spans="19:21" x14ac:dyDescent="0.25">
      <c r="S57" s="35">
        <v>2.64</v>
      </c>
      <c r="T57" s="66">
        <v>3.36</v>
      </c>
      <c r="U57" s="66">
        <v>3.75</v>
      </c>
    </row>
    <row r="58" spans="19:21" x14ac:dyDescent="0.25">
      <c r="S58" s="66">
        <v>16.16</v>
      </c>
      <c r="T58" s="66">
        <v>4.6399999999999997</v>
      </c>
      <c r="U58" s="66">
        <v>3.21</v>
      </c>
    </row>
    <row r="59" spans="19:21" x14ac:dyDescent="0.25">
      <c r="S59" s="66">
        <v>13.1</v>
      </c>
      <c r="T59" s="66">
        <v>2.63</v>
      </c>
      <c r="U59" s="66">
        <v>1.73</v>
      </c>
    </row>
    <row r="60" spans="19:21" x14ac:dyDescent="0.25">
      <c r="S60" s="35">
        <v>5.66</v>
      </c>
      <c r="T60" s="66">
        <v>2.41</v>
      </c>
      <c r="U60" s="66">
        <v>4.63</v>
      </c>
    </row>
    <row r="61" spans="19:21" x14ac:dyDescent="0.25">
      <c r="S61" s="35">
        <v>2.63</v>
      </c>
      <c r="T61" s="66">
        <v>2.77</v>
      </c>
      <c r="U61" s="66">
        <v>1.57</v>
      </c>
    </row>
    <row r="62" spans="19:21" x14ac:dyDescent="0.25">
      <c r="S62" s="35">
        <v>4.22</v>
      </c>
      <c r="T62" s="66">
        <v>3.83</v>
      </c>
      <c r="U62" s="66">
        <v>9.41</v>
      </c>
    </row>
    <row r="63" spans="19:21" x14ac:dyDescent="0.25">
      <c r="S63" s="35">
        <v>2.54</v>
      </c>
      <c r="T63" s="66">
        <v>2.4500000000000002</v>
      </c>
      <c r="U63" s="66">
        <v>2.04</v>
      </c>
    </row>
    <row r="64" spans="19:21" x14ac:dyDescent="0.25">
      <c r="S64" s="35">
        <v>4.43</v>
      </c>
      <c r="T64" s="66">
        <v>2.82</v>
      </c>
      <c r="U64" s="66">
        <v>4.71</v>
      </c>
    </row>
    <row r="65" spans="19:21" x14ac:dyDescent="0.25">
      <c r="S65" s="35">
        <v>1.31</v>
      </c>
      <c r="T65" s="66">
        <v>3.2</v>
      </c>
      <c r="U65" s="66">
        <v>1.54</v>
      </c>
    </row>
    <row r="66" spans="19:21" x14ac:dyDescent="0.25">
      <c r="S66" s="35">
        <v>2.64</v>
      </c>
      <c r="T66" s="66">
        <v>3.01</v>
      </c>
      <c r="U66" s="66">
        <v>1.54</v>
      </c>
    </row>
    <row r="67" spans="19:21" x14ac:dyDescent="0.25">
      <c r="S67" s="66">
        <v>15.53</v>
      </c>
      <c r="T67" s="66">
        <v>2.71</v>
      </c>
      <c r="U67" s="66">
        <v>4.1399999999999997</v>
      </c>
    </row>
    <row r="68" spans="19:21" x14ac:dyDescent="0.25">
      <c r="S68" s="66">
        <v>14.9</v>
      </c>
      <c r="T68" s="66">
        <v>2.72</v>
      </c>
      <c r="U68" s="66">
        <v>6.01</v>
      </c>
    </row>
    <row r="69" spans="19:21" x14ac:dyDescent="0.25">
      <c r="S69" s="66">
        <v>15.31</v>
      </c>
      <c r="T69" s="66">
        <v>17.579999999999998</v>
      </c>
      <c r="U69" s="66">
        <v>2.64</v>
      </c>
    </row>
    <row r="70" spans="19:21" x14ac:dyDescent="0.25">
      <c r="S70" s="35">
        <v>4.45</v>
      </c>
      <c r="T70" s="66">
        <v>1.86</v>
      </c>
      <c r="U70" s="66">
        <v>1.53</v>
      </c>
    </row>
    <row r="71" spans="19:21" x14ac:dyDescent="0.25">
      <c r="S71" s="66">
        <v>10.15</v>
      </c>
      <c r="T71" s="66">
        <v>15.57</v>
      </c>
      <c r="U71" s="66">
        <v>2.21</v>
      </c>
    </row>
    <row r="72" spans="19:21" x14ac:dyDescent="0.25">
      <c r="S72" s="66">
        <v>14.55</v>
      </c>
      <c r="T72" s="66">
        <v>15.63</v>
      </c>
      <c r="U72" s="66">
        <v>1.47</v>
      </c>
    </row>
    <row r="73" spans="19:21" x14ac:dyDescent="0.25">
      <c r="S73" s="66">
        <v>16.41</v>
      </c>
      <c r="T73" s="66">
        <v>14.62</v>
      </c>
      <c r="U73" s="66">
        <v>1.49</v>
      </c>
    </row>
    <row r="74" spans="19:21" x14ac:dyDescent="0.25">
      <c r="S74" s="35">
        <v>3.01</v>
      </c>
      <c r="T74" s="66">
        <v>13.35</v>
      </c>
      <c r="U74" s="66">
        <v>2.15</v>
      </c>
    </row>
    <row r="75" spans="19:21" x14ac:dyDescent="0.25">
      <c r="S75" s="66">
        <v>15.34</v>
      </c>
      <c r="T75" s="66">
        <v>2.17</v>
      </c>
      <c r="U75" s="66">
        <v>8.75</v>
      </c>
    </row>
    <row r="76" spans="19:21" x14ac:dyDescent="0.25">
      <c r="S76" s="35">
        <v>1.35</v>
      </c>
      <c r="T76" s="66">
        <v>3.91</v>
      </c>
      <c r="U76" s="66">
        <v>3.29</v>
      </c>
    </row>
    <row r="77" spans="19:21" x14ac:dyDescent="0.25">
      <c r="S77" s="35">
        <v>4.3600000000000003</v>
      </c>
      <c r="T77" s="66">
        <v>2.21</v>
      </c>
      <c r="U77" s="66">
        <v>3.22</v>
      </c>
    </row>
    <row r="78" spans="19:21" x14ac:dyDescent="0.25">
      <c r="S78" s="35">
        <v>2.72</v>
      </c>
      <c r="T78" s="66">
        <v>3.97</v>
      </c>
      <c r="U78" s="66">
        <v>2.66</v>
      </c>
    </row>
    <row r="79" spans="19:21" x14ac:dyDescent="0.25">
      <c r="S79" s="66">
        <v>15.99</v>
      </c>
      <c r="T79" s="66">
        <v>2.5499999999999998</v>
      </c>
      <c r="U79" s="66">
        <v>2.66</v>
      </c>
    </row>
    <row r="80" spans="19:21" x14ac:dyDescent="0.25">
      <c r="S80" s="35">
        <v>2.42</v>
      </c>
      <c r="T80" s="66">
        <v>13.74</v>
      </c>
      <c r="U80" s="66">
        <v>1.59</v>
      </c>
    </row>
    <row r="81" spans="19:21" x14ac:dyDescent="0.25">
      <c r="S81" s="35">
        <v>1.23</v>
      </c>
      <c r="T81" s="66">
        <v>16.32</v>
      </c>
      <c r="U81" s="66">
        <v>1.56</v>
      </c>
    </row>
    <row r="82" spans="19:21" x14ac:dyDescent="0.25">
      <c r="S82" s="35">
        <v>2.74</v>
      </c>
      <c r="T82" s="66">
        <v>17.760000000000002</v>
      </c>
      <c r="U82" s="66">
        <v>3.19</v>
      </c>
    </row>
    <row r="83" spans="19:21" x14ac:dyDescent="0.25">
      <c r="S83" s="35">
        <v>10.07</v>
      </c>
      <c r="T83" s="66">
        <v>6.46</v>
      </c>
      <c r="U83" s="66">
        <v>3.89</v>
      </c>
    </row>
    <row r="84" spans="19:21" x14ac:dyDescent="0.25">
      <c r="S84" s="66">
        <v>15.81</v>
      </c>
      <c r="T84" s="66">
        <v>6.72</v>
      </c>
      <c r="U84" s="66">
        <v>3.34</v>
      </c>
    </row>
    <row r="85" spans="19:21" x14ac:dyDescent="0.25">
      <c r="S85" s="35">
        <v>4.33</v>
      </c>
      <c r="T85" s="66">
        <v>12.25</v>
      </c>
      <c r="U85" s="66">
        <v>3.44</v>
      </c>
    </row>
    <row r="86" spans="19:21" x14ac:dyDescent="0.25">
      <c r="S86" s="35">
        <v>2.93</v>
      </c>
      <c r="T86" s="66">
        <v>17.600000000000001</v>
      </c>
      <c r="U86" s="66">
        <v>4.57</v>
      </c>
    </row>
    <row r="87" spans="19:21" x14ac:dyDescent="0.25">
      <c r="S87" s="35">
        <v>1.56</v>
      </c>
      <c r="T87" s="66">
        <v>13.05</v>
      </c>
      <c r="U87" s="66">
        <v>3.67</v>
      </c>
    </row>
    <row r="88" spans="19:21" x14ac:dyDescent="0.25">
      <c r="S88" s="35">
        <v>2.08</v>
      </c>
      <c r="T88" s="66">
        <v>1.97</v>
      </c>
      <c r="U88" s="66">
        <v>3.22</v>
      </c>
    </row>
    <row r="89" spans="19:21" x14ac:dyDescent="0.25">
      <c r="S89" s="35">
        <v>2.3199999999999998</v>
      </c>
      <c r="T89" s="66">
        <v>2.97</v>
      </c>
      <c r="U89" s="66">
        <v>3.42</v>
      </c>
    </row>
    <row r="90" spans="19:21" x14ac:dyDescent="0.25">
      <c r="S90" s="66">
        <v>11.36</v>
      </c>
      <c r="T90" s="66">
        <v>17.64</v>
      </c>
      <c r="U90" s="66">
        <v>2.31</v>
      </c>
    </row>
    <row r="91" spans="19:21" x14ac:dyDescent="0.25">
      <c r="S91" s="35">
        <v>0.9</v>
      </c>
      <c r="T91" s="66">
        <v>8.14</v>
      </c>
      <c r="U91" s="66">
        <v>2.34</v>
      </c>
    </row>
    <row r="92" spans="19:21" x14ac:dyDescent="0.25">
      <c r="S92" s="35">
        <v>2.95</v>
      </c>
      <c r="T92" s="66">
        <v>13.1</v>
      </c>
      <c r="U92" s="66">
        <v>4.8</v>
      </c>
    </row>
    <row r="93" spans="19:21" x14ac:dyDescent="0.25">
      <c r="S93" s="35">
        <v>3.5</v>
      </c>
      <c r="T93" s="66">
        <v>17.829999999999998</v>
      </c>
      <c r="U93" s="66">
        <v>2.37</v>
      </c>
    </row>
    <row r="94" spans="19:21" x14ac:dyDescent="0.25">
      <c r="S94" s="35">
        <v>1.57</v>
      </c>
      <c r="T94" s="66">
        <v>10.24</v>
      </c>
      <c r="U94" s="66">
        <v>3.51</v>
      </c>
    </row>
    <row r="95" spans="19:21" x14ac:dyDescent="0.25">
      <c r="S95" s="35">
        <v>7.04</v>
      </c>
      <c r="T95" s="66">
        <v>13.05</v>
      </c>
      <c r="U95" s="66">
        <v>1.42</v>
      </c>
    </row>
    <row r="96" spans="19:21" x14ac:dyDescent="0.25">
      <c r="S96" s="35">
        <v>8.85</v>
      </c>
      <c r="T96" s="66">
        <v>4.3499999999999996</v>
      </c>
      <c r="U96" s="66">
        <v>3.43</v>
      </c>
    </row>
    <row r="97" spans="19:21" x14ac:dyDescent="0.25">
      <c r="S97" s="35">
        <v>7.91</v>
      </c>
      <c r="T97" s="66">
        <v>2.99</v>
      </c>
      <c r="U97" s="66">
        <v>1.75</v>
      </c>
    </row>
    <row r="98" spans="19:21" x14ac:dyDescent="0.25">
      <c r="S98" s="35">
        <v>3.25</v>
      </c>
      <c r="T98" s="66">
        <v>7.34</v>
      </c>
      <c r="U98" s="66">
        <v>3.11</v>
      </c>
    </row>
    <row r="99" spans="19:21" x14ac:dyDescent="0.25">
      <c r="S99" s="35">
        <v>9.84</v>
      </c>
      <c r="T99" s="66">
        <v>2.27</v>
      </c>
      <c r="U99" s="66">
        <v>1.6</v>
      </c>
    </row>
    <row r="100" spans="19:21" x14ac:dyDescent="0.25">
      <c r="S100" s="66">
        <v>10.15</v>
      </c>
      <c r="T100" s="66">
        <v>15.05</v>
      </c>
      <c r="U100" s="66">
        <v>2.5</v>
      </c>
    </row>
    <row r="101" spans="19:21" x14ac:dyDescent="0.25">
      <c r="S101" s="35">
        <v>1.77</v>
      </c>
      <c r="T101" s="66">
        <v>17.73</v>
      </c>
      <c r="U101" s="66">
        <v>3.65</v>
      </c>
    </row>
    <row r="102" spans="19:21" x14ac:dyDescent="0.25">
      <c r="S102" s="35">
        <v>5.18</v>
      </c>
      <c r="T102" s="66">
        <v>13.5</v>
      </c>
      <c r="U102" s="66">
        <v>1.65</v>
      </c>
    </row>
    <row r="103" spans="19:21" x14ac:dyDescent="0.25">
      <c r="S103" s="35">
        <v>1.93</v>
      </c>
      <c r="T103" s="66">
        <v>7.38</v>
      </c>
      <c r="U103" s="66">
        <v>2.5499999999999998</v>
      </c>
    </row>
    <row r="104" spans="19:21" x14ac:dyDescent="0.25">
      <c r="S104" s="35">
        <v>2.86</v>
      </c>
      <c r="T104" s="66">
        <v>16.27</v>
      </c>
      <c r="U104" s="66">
        <v>2.98</v>
      </c>
    </row>
    <row r="105" spans="19:21" x14ac:dyDescent="0.25">
      <c r="S105" s="35">
        <v>4.43</v>
      </c>
      <c r="T105" s="66">
        <v>17.55</v>
      </c>
      <c r="U105" s="66">
        <v>2.77</v>
      </c>
    </row>
    <row r="106" spans="19:21" x14ac:dyDescent="0.25">
      <c r="S106" s="35">
        <v>7.95</v>
      </c>
      <c r="T106" s="66">
        <v>2.25</v>
      </c>
      <c r="U106" s="66">
        <v>2.35</v>
      </c>
    </row>
    <row r="107" spans="19:21" x14ac:dyDescent="0.25">
      <c r="S107" s="35">
        <v>1.18</v>
      </c>
      <c r="T107" s="66">
        <v>2.02</v>
      </c>
      <c r="U107" s="66">
        <v>4.05</v>
      </c>
    </row>
    <row r="108" spans="19:21" x14ac:dyDescent="0.25">
      <c r="S108" s="35">
        <v>4.74</v>
      </c>
      <c r="T108" s="66">
        <v>16.66</v>
      </c>
      <c r="U108" s="66">
        <v>2.0499999999999998</v>
      </c>
    </row>
    <row r="109" spans="19:21" x14ac:dyDescent="0.25">
      <c r="S109" s="35">
        <v>2</v>
      </c>
      <c r="T109" s="66">
        <v>2.08</v>
      </c>
      <c r="U109" s="66">
        <v>2.33</v>
      </c>
    </row>
    <row r="110" spans="19:21" x14ac:dyDescent="0.25">
      <c r="S110" s="66">
        <v>11.15</v>
      </c>
      <c r="T110" s="66">
        <v>1.87</v>
      </c>
      <c r="U110" s="66">
        <v>6.55</v>
      </c>
    </row>
    <row r="111" spans="19:21" x14ac:dyDescent="0.25">
      <c r="S111" s="35">
        <v>7.42</v>
      </c>
      <c r="T111" s="66">
        <v>17.53</v>
      </c>
      <c r="U111" s="66">
        <v>2.2799999999999998</v>
      </c>
    </row>
    <row r="112" spans="19:21" x14ac:dyDescent="0.25">
      <c r="S112" s="35">
        <v>6.02</v>
      </c>
      <c r="T112" s="66">
        <v>4.93</v>
      </c>
      <c r="U112" s="66">
        <v>1.73</v>
      </c>
    </row>
    <row r="113" spans="19:21" x14ac:dyDescent="0.25">
      <c r="S113" s="41">
        <v>18.95</v>
      </c>
      <c r="T113" s="66">
        <v>7.03</v>
      </c>
      <c r="U113" s="66">
        <v>1.53</v>
      </c>
    </row>
    <row r="114" spans="19:21" x14ac:dyDescent="0.25">
      <c r="S114" s="41">
        <v>18.850000000000001</v>
      </c>
      <c r="T114" s="66">
        <v>3.06</v>
      </c>
      <c r="U114" s="66">
        <v>3.11</v>
      </c>
    </row>
    <row r="115" spans="19:21" x14ac:dyDescent="0.25">
      <c r="S115" s="35">
        <v>3.25</v>
      </c>
      <c r="T115" s="66">
        <v>5.96</v>
      </c>
      <c r="U115" s="66">
        <v>1.47</v>
      </c>
    </row>
    <row r="116" spans="19:21" x14ac:dyDescent="0.25">
      <c r="S116" s="41">
        <v>9.74</v>
      </c>
      <c r="T116" s="66">
        <v>7.74</v>
      </c>
      <c r="U116" s="66">
        <v>4.5199999999999996</v>
      </c>
    </row>
    <row r="117" spans="19:21" x14ac:dyDescent="0.25">
      <c r="S117" s="35">
        <v>7.66</v>
      </c>
      <c r="T117" s="66">
        <v>1.91</v>
      </c>
      <c r="U117" s="66">
        <v>2.2799999999999998</v>
      </c>
    </row>
    <row r="118" spans="19:21" x14ac:dyDescent="0.25">
      <c r="S118" s="35">
        <v>7.35</v>
      </c>
      <c r="T118" s="66">
        <v>2.92</v>
      </c>
      <c r="U118" s="66">
        <v>1.68</v>
      </c>
    </row>
    <row r="119" spans="19:21" x14ac:dyDescent="0.25">
      <c r="S119" s="35">
        <v>1.23</v>
      </c>
      <c r="T119" s="66">
        <v>8.92</v>
      </c>
      <c r="U119" s="66">
        <v>1.52</v>
      </c>
    </row>
    <row r="120" spans="19:21" x14ac:dyDescent="0.25">
      <c r="S120" s="35">
        <v>2.9</v>
      </c>
      <c r="T120" s="66">
        <v>2.4</v>
      </c>
      <c r="U120" s="66">
        <v>1.83</v>
      </c>
    </row>
    <row r="121" spans="19:21" x14ac:dyDescent="0.25">
      <c r="S121" s="35">
        <v>7.79</v>
      </c>
      <c r="T121" s="66">
        <v>4.3600000000000003</v>
      </c>
      <c r="U121" s="66">
        <v>1.9</v>
      </c>
    </row>
    <row r="122" spans="19:21" x14ac:dyDescent="0.25">
      <c r="S122" s="41">
        <v>10.58</v>
      </c>
      <c r="T122" s="66">
        <v>13.64</v>
      </c>
      <c r="U122" s="66">
        <v>2.65</v>
      </c>
    </row>
    <row r="123" spans="19:21" x14ac:dyDescent="0.25">
      <c r="S123" s="35">
        <v>2.95</v>
      </c>
      <c r="T123" s="66">
        <v>4.38</v>
      </c>
      <c r="U123" s="66">
        <v>2.14</v>
      </c>
    </row>
    <row r="124" spans="19:21" x14ac:dyDescent="0.25">
      <c r="S124" s="35">
        <v>6.33</v>
      </c>
      <c r="T124" s="66">
        <v>11.38</v>
      </c>
      <c r="U124" s="66">
        <v>10.029999999999999</v>
      </c>
    </row>
    <row r="125" spans="19:21" x14ac:dyDescent="0.25">
      <c r="S125" s="35">
        <v>4.87</v>
      </c>
      <c r="T125" s="66">
        <v>3.09</v>
      </c>
      <c r="U125" s="66">
        <v>1.58</v>
      </c>
    </row>
    <row r="126" spans="19:21" x14ac:dyDescent="0.25">
      <c r="S126" s="35">
        <v>6.21</v>
      </c>
      <c r="T126" s="66">
        <v>7.13</v>
      </c>
      <c r="U126" s="66">
        <v>1.32</v>
      </c>
    </row>
    <row r="127" spans="19:21" x14ac:dyDescent="0.25">
      <c r="S127" s="35">
        <v>2.09</v>
      </c>
      <c r="T127" s="66">
        <v>17.32</v>
      </c>
      <c r="U127" s="66">
        <v>1.8</v>
      </c>
    </row>
    <row r="128" spans="19:21" x14ac:dyDescent="0.25">
      <c r="S128" s="35">
        <v>2.1800000000000002</v>
      </c>
      <c r="T128" s="66">
        <v>1.88</v>
      </c>
      <c r="U128" s="66">
        <v>3.06</v>
      </c>
    </row>
    <row r="129" spans="19:21" x14ac:dyDescent="0.25">
      <c r="S129" s="35">
        <v>1.97</v>
      </c>
      <c r="T129" s="66">
        <v>13.68</v>
      </c>
      <c r="U129" s="66">
        <v>1.99</v>
      </c>
    </row>
    <row r="130" spans="19:21" x14ac:dyDescent="0.25">
      <c r="S130" s="35">
        <v>8.1199999999999992</v>
      </c>
      <c r="T130" s="66">
        <v>12.25</v>
      </c>
      <c r="U130" s="66">
        <v>2.62</v>
      </c>
    </row>
    <row r="131" spans="19:21" x14ac:dyDescent="0.25">
      <c r="S131" s="41">
        <v>18.91</v>
      </c>
      <c r="T131" s="66">
        <v>8.36</v>
      </c>
      <c r="U131" s="66">
        <v>1.72</v>
      </c>
    </row>
    <row r="132" spans="19:21" x14ac:dyDescent="0.25">
      <c r="S132" s="35">
        <v>1.73</v>
      </c>
      <c r="T132" s="66">
        <v>3.75</v>
      </c>
      <c r="U132" s="66">
        <v>2.1800000000000002</v>
      </c>
    </row>
    <row r="133" spans="19:21" x14ac:dyDescent="0.25">
      <c r="S133" s="41">
        <v>10.31</v>
      </c>
      <c r="T133" s="66">
        <v>3.18</v>
      </c>
      <c r="U133" s="66">
        <v>1.66</v>
      </c>
    </row>
    <row r="134" spans="19:21" x14ac:dyDescent="0.25">
      <c r="S134" s="35">
        <v>7.92</v>
      </c>
      <c r="T134" s="66">
        <v>1.87</v>
      </c>
      <c r="U134" s="66">
        <v>2.46</v>
      </c>
    </row>
    <row r="135" spans="19:21" x14ac:dyDescent="0.25">
      <c r="S135" s="41">
        <v>17.809999999999999</v>
      </c>
      <c r="T135" s="66">
        <v>4.47</v>
      </c>
      <c r="U135" s="66">
        <v>1.39</v>
      </c>
    </row>
    <row r="136" spans="19:21" x14ac:dyDescent="0.25">
      <c r="S136" s="35">
        <v>9.2200000000000006</v>
      </c>
      <c r="T136" s="66">
        <v>3.08</v>
      </c>
      <c r="U136" s="66">
        <v>2.08</v>
      </c>
    </row>
    <row r="137" spans="19:21" x14ac:dyDescent="0.25">
      <c r="S137" s="35">
        <v>8.07</v>
      </c>
      <c r="T137" s="66">
        <v>2.0499999999999998</v>
      </c>
      <c r="U137" s="66">
        <v>2.14</v>
      </c>
    </row>
    <row r="138" spans="19:21" x14ac:dyDescent="0.25">
      <c r="S138" s="35">
        <v>3.79</v>
      </c>
      <c r="T138" s="66">
        <v>1.67</v>
      </c>
      <c r="U138" s="66">
        <v>2.71</v>
      </c>
    </row>
    <row r="139" spans="19:21" x14ac:dyDescent="0.25">
      <c r="S139" s="35">
        <v>3.35</v>
      </c>
      <c r="T139" s="66">
        <v>10.31</v>
      </c>
      <c r="U139" s="66">
        <v>3.16</v>
      </c>
    </row>
    <row r="140" spans="19:21" x14ac:dyDescent="0.25">
      <c r="S140" s="35">
        <v>7.09</v>
      </c>
      <c r="T140" s="66">
        <v>1.74</v>
      </c>
      <c r="U140" s="66">
        <v>1.74</v>
      </c>
    </row>
    <row r="141" spans="19:21" x14ac:dyDescent="0.25">
      <c r="S141" s="35">
        <v>6.83</v>
      </c>
      <c r="T141" s="66">
        <v>13.85</v>
      </c>
      <c r="U141" s="66">
        <v>3.52</v>
      </c>
    </row>
    <row r="142" spans="19:21" x14ac:dyDescent="0.25">
      <c r="S142" s="35">
        <v>7.3</v>
      </c>
      <c r="T142" s="66">
        <v>1.64</v>
      </c>
      <c r="U142" s="66">
        <v>0</v>
      </c>
    </row>
    <row r="143" spans="19:21" x14ac:dyDescent="0.25">
      <c r="S143" s="35">
        <v>7.44</v>
      </c>
      <c r="T143" s="66">
        <v>1.36</v>
      </c>
      <c r="U143" s="66">
        <v>6.26</v>
      </c>
    </row>
    <row r="144" spans="19:21" x14ac:dyDescent="0.25">
      <c r="S144" s="35">
        <v>3.14</v>
      </c>
      <c r="T144" s="66">
        <v>6.59</v>
      </c>
      <c r="U144" s="66">
        <v>2.52</v>
      </c>
    </row>
    <row r="145" spans="19:21" x14ac:dyDescent="0.25">
      <c r="S145" s="35">
        <v>7.95</v>
      </c>
      <c r="T145" s="66">
        <v>14.64</v>
      </c>
      <c r="U145" s="66">
        <v>2.34</v>
      </c>
    </row>
    <row r="146" spans="19:21" x14ac:dyDescent="0.25">
      <c r="S146" s="41">
        <v>10.58</v>
      </c>
      <c r="T146" s="66">
        <v>2.65</v>
      </c>
      <c r="U146" s="66">
        <v>3.83</v>
      </c>
    </row>
    <row r="147" spans="19:21" x14ac:dyDescent="0.25">
      <c r="S147" s="35">
        <v>3.59</v>
      </c>
      <c r="T147" s="66">
        <v>8.91</v>
      </c>
      <c r="U147" s="66">
        <v>2.4300000000000002</v>
      </c>
    </row>
    <row r="148" spans="19:21" x14ac:dyDescent="0.25">
      <c r="S148" s="35">
        <v>1.99</v>
      </c>
      <c r="T148" s="66">
        <v>2.04</v>
      </c>
      <c r="U148" s="66">
        <v>2.2799999999999998</v>
      </c>
    </row>
    <row r="149" spans="19:21" x14ac:dyDescent="0.25">
      <c r="S149" s="35">
        <v>1.1399999999999999</v>
      </c>
      <c r="T149" s="66">
        <v>6.85</v>
      </c>
      <c r="U149" s="66">
        <v>2.2599999999999998</v>
      </c>
    </row>
    <row r="150" spans="19:21" x14ac:dyDescent="0.25">
      <c r="S150" s="35">
        <v>8.82</v>
      </c>
      <c r="T150" s="66">
        <v>3.87</v>
      </c>
      <c r="U150" s="66">
        <v>1.32</v>
      </c>
    </row>
    <row r="151" spans="19:21" x14ac:dyDescent="0.25">
      <c r="S151" s="35">
        <v>2.5499999999999998</v>
      </c>
      <c r="T151" s="66">
        <v>3.82</v>
      </c>
      <c r="U151" s="66">
        <v>1.33</v>
      </c>
    </row>
    <row r="152" spans="19:21" x14ac:dyDescent="0.25">
      <c r="S152" s="66">
        <v>16.899999999999999</v>
      </c>
      <c r="T152" s="66">
        <v>1.99</v>
      </c>
      <c r="U152" s="66">
        <v>3.63</v>
      </c>
    </row>
    <row r="153" spans="19:21" x14ac:dyDescent="0.25">
      <c r="S153" s="35">
        <v>7.94</v>
      </c>
      <c r="T153" s="66">
        <v>2.02</v>
      </c>
      <c r="U153" s="66">
        <v>1.66</v>
      </c>
    </row>
    <row r="154" spans="19:21" x14ac:dyDescent="0.25">
      <c r="S154" s="35">
        <v>5.38</v>
      </c>
      <c r="T154" s="66">
        <v>1.47</v>
      </c>
      <c r="U154" s="66">
        <v>3.3</v>
      </c>
    </row>
    <row r="155" spans="19:21" x14ac:dyDescent="0.25">
      <c r="S155" s="66">
        <v>10.55</v>
      </c>
      <c r="T155" s="66">
        <v>1.73</v>
      </c>
      <c r="U155" s="66">
        <v>2.4900000000000002</v>
      </c>
    </row>
    <row r="156" spans="19:21" x14ac:dyDescent="0.25">
      <c r="S156" s="35">
        <v>7.6</v>
      </c>
      <c r="T156" s="66">
        <v>1.77</v>
      </c>
      <c r="U156" s="66">
        <v>3.77</v>
      </c>
    </row>
    <row r="157" spans="19:21" x14ac:dyDescent="0.25">
      <c r="S157" s="66">
        <v>17.38</v>
      </c>
      <c r="T157" s="66">
        <v>2.25</v>
      </c>
      <c r="U157" s="66">
        <v>2.33</v>
      </c>
    </row>
    <row r="158" spans="19:21" x14ac:dyDescent="0.25">
      <c r="S158" s="35">
        <v>8.1300000000000008</v>
      </c>
      <c r="T158" s="66">
        <v>17.78</v>
      </c>
      <c r="U158" s="66">
        <v>3.75</v>
      </c>
    </row>
    <row r="159" spans="19:21" x14ac:dyDescent="0.25">
      <c r="S159" s="35">
        <v>3.29</v>
      </c>
      <c r="T159" s="66">
        <v>16.940000000000001</v>
      </c>
      <c r="U159" s="66">
        <v>1.55</v>
      </c>
    </row>
    <row r="160" spans="19:21" x14ac:dyDescent="0.25">
      <c r="S160" s="35">
        <v>5.98</v>
      </c>
      <c r="T160" s="66">
        <v>2.57</v>
      </c>
      <c r="U160" s="66">
        <v>2.33</v>
      </c>
    </row>
    <row r="161" spans="19:21" x14ac:dyDescent="0.25">
      <c r="S161" s="35">
        <v>2.35</v>
      </c>
      <c r="T161" s="66">
        <v>1.74</v>
      </c>
      <c r="U161" s="66">
        <v>1.27</v>
      </c>
    </row>
    <row r="162" spans="19:21" x14ac:dyDescent="0.25">
      <c r="S162" s="35">
        <v>7.61</v>
      </c>
      <c r="U162" s="66">
        <v>1.1000000000000001</v>
      </c>
    </row>
    <row r="163" spans="19:21" x14ac:dyDescent="0.25">
      <c r="S163" s="35">
        <v>3.36</v>
      </c>
      <c r="U163" s="66">
        <v>2.4500000000000002</v>
      </c>
    </row>
    <row r="164" spans="19:21" x14ac:dyDescent="0.25">
      <c r="S164" s="35">
        <v>3.41</v>
      </c>
      <c r="U164" s="66">
        <v>3.13</v>
      </c>
    </row>
    <row r="165" spans="19:21" x14ac:dyDescent="0.25">
      <c r="S165" s="35">
        <v>1.37</v>
      </c>
      <c r="U165" s="66">
        <v>1.54</v>
      </c>
    </row>
    <row r="166" spans="19:21" x14ac:dyDescent="0.25">
      <c r="S166" s="35">
        <v>3.44</v>
      </c>
      <c r="U166" s="66">
        <v>1.4</v>
      </c>
    </row>
    <row r="167" spans="19:21" x14ac:dyDescent="0.25">
      <c r="S167" s="66">
        <v>16.84</v>
      </c>
      <c r="U167" s="66">
        <v>2.19</v>
      </c>
    </row>
    <row r="168" spans="19:21" x14ac:dyDescent="0.25">
      <c r="S168" s="66">
        <v>18.54</v>
      </c>
      <c r="U168" s="66">
        <v>2.02</v>
      </c>
    </row>
    <row r="169" spans="19:21" x14ac:dyDescent="0.25">
      <c r="S169" s="35">
        <v>6</v>
      </c>
      <c r="U169" s="66">
        <v>2.89</v>
      </c>
    </row>
    <row r="170" spans="19:21" x14ac:dyDescent="0.25">
      <c r="S170" s="35">
        <v>7.52</v>
      </c>
      <c r="U170" s="66">
        <v>0</v>
      </c>
    </row>
    <row r="171" spans="19:21" x14ac:dyDescent="0.25">
      <c r="S171" s="35">
        <v>3.32</v>
      </c>
      <c r="U171" s="66">
        <v>6.72</v>
      </c>
    </row>
    <row r="172" spans="19:21" x14ac:dyDescent="0.25">
      <c r="S172" s="35">
        <v>6.12</v>
      </c>
      <c r="U172" s="66">
        <v>1.76</v>
      </c>
    </row>
    <row r="173" spans="19:21" x14ac:dyDescent="0.25">
      <c r="S173" s="35">
        <v>8.43</v>
      </c>
      <c r="U173" s="66">
        <v>1.73</v>
      </c>
    </row>
    <row r="174" spans="19:21" x14ac:dyDescent="0.25">
      <c r="S174" s="66">
        <v>17.399999999999999</v>
      </c>
      <c r="U174" s="66">
        <v>3.87</v>
      </c>
    </row>
    <row r="175" spans="19:21" x14ac:dyDescent="0.25">
      <c r="S175" s="35">
        <v>5.83</v>
      </c>
      <c r="U175" s="66">
        <v>3.8</v>
      </c>
    </row>
    <row r="176" spans="19:21" x14ac:dyDescent="0.25">
      <c r="S176" s="35">
        <v>1.21</v>
      </c>
      <c r="U176" s="66">
        <v>5.73</v>
      </c>
    </row>
    <row r="177" spans="19:21" x14ac:dyDescent="0.25">
      <c r="S177" s="35">
        <v>3.18</v>
      </c>
      <c r="U177" s="66">
        <v>1.23</v>
      </c>
    </row>
    <row r="178" spans="19:21" x14ac:dyDescent="0.25">
      <c r="S178" s="35">
        <v>2.09</v>
      </c>
      <c r="U178" s="66">
        <v>2.1</v>
      </c>
    </row>
    <row r="179" spans="19:21" x14ac:dyDescent="0.25">
      <c r="S179" s="35">
        <v>2.14</v>
      </c>
      <c r="U179" s="66">
        <v>1.53</v>
      </c>
    </row>
    <row r="180" spans="19:21" x14ac:dyDescent="0.25">
      <c r="S180" s="35">
        <v>3.35</v>
      </c>
      <c r="U180" s="66">
        <v>1.37</v>
      </c>
    </row>
    <row r="181" spans="19:21" x14ac:dyDescent="0.25">
      <c r="S181" s="35">
        <v>4.49</v>
      </c>
      <c r="U181" s="66">
        <v>1.88</v>
      </c>
    </row>
    <row r="182" spans="19:21" x14ac:dyDescent="0.25">
      <c r="S182" s="35">
        <v>7.77</v>
      </c>
      <c r="U182" s="66">
        <v>1.46</v>
      </c>
    </row>
    <row r="183" spans="19:21" x14ac:dyDescent="0.25">
      <c r="S183" s="66">
        <v>17.82</v>
      </c>
      <c r="U183" s="66">
        <v>2.1800000000000002</v>
      </c>
    </row>
    <row r="184" spans="19:21" x14ac:dyDescent="0.25">
      <c r="S184" s="35">
        <v>4.12</v>
      </c>
      <c r="U184" s="66">
        <v>2.09</v>
      </c>
    </row>
    <row r="185" spans="19:21" x14ac:dyDescent="0.25">
      <c r="S185" s="35">
        <v>3</v>
      </c>
      <c r="U185" s="66">
        <v>2.1800000000000002</v>
      </c>
    </row>
    <row r="186" spans="19:21" x14ac:dyDescent="0.25">
      <c r="S186" s="35">
        <v>1.59</v>
      </c>
      <c r="U186" s="66">
        <v>2.88</v>
      </c>
    </row>
    <row r="187" spans="19:21" x14ac:dyDescent="0.25">
      <c r="S187" s="35">
        <v>4.08</v>
      </c>
      <c r="U187" s="66">
        <v>17.48</v>
      </c>
    </row>
    <row r="188" spans="19:21" x14ac:dyDescent="0.25">
      <c r="S188" s="35">
        <v>2.7</v>
      </c>
      <c r="U188" s="66">
        <v>1.78</v>
      </c>
    </row>
    <row r="189" spans="19:21" x14ac:dyDescent="0.25">
      <c r="S189" s="35">
        <v>6.01</v>
      </c>
      <c r="U189" s="66">
        <v>2.0099999999999998</v>
      </c>
    </row>
    <row r="190" spans="19:21" x14ac:dyDescent="0.25">
      <c r="S190" s="35">
        <v>2.77</v>
      </c>
      <c r="U190" s="66">
        <v>2.08</v>
      </c>
    </row>
    <row r="191" spans="19:21" x14ac:dyDescent="0.25">
      <c r="S191" s="66">
        <v>11.1</v>
      </c>
      <c r="U191" s="66">
        <v>2.2599999999999998</v>
      </c>
    </row>
    <row r="192" spans="19:21" x14ac:dyDescent="0.25">
      <c r="S192" s="35">
        <v>3.3</v>
      </c>
      <c r="U192" s="66">
        <v>3.98</v>
      </c>
    </row>
    <row r="193" spans="19:21" x14ac:dyDescent="0.25">
      <c r="S193" s="35">
        <v>3.99</v>
      </c>
      <c r="U193" s="66">
        <v>2.4700000000000002</v>
      </c>
    </row>
    <row r="194" spans="19:21" x14ac:dyDescent="0.25">
      <c r="S194" s="35">
        <v>5.85</v>
      </c>
      <c r="U194" s="66">
        <v>2.15</v>
      </c>
    </row>
    <row r="195" spans="19:21" x14ac:dyDescent="0.25">
      <c r="S195" s="35">
        <v>7.87</v>
      </c>
      <c r="U195" s="66">
        <v>8.82</v>
      </c>
    </row>
    <row r="196" spans="19:21" x14ac:dyDescent="0.25">
      <c r="S196" s="35">
        <v>7.59</v>
      </c>
      <c r="U196" s="66">
        <v>1.82</v>
      </c>
    </row>
    <row r="197" spans="19:21" x14ac:dyDescent="0.25">
      <c r="S197" s="35">
        <v>8.84</v>
      </c>
      <c r="U197" s="66">
        <v>9.41</v>
      </c>
    </row>
    <row r="198" spans="19:21" x14ac:dyDescent="0.25">
      <c r="S198" s="35">
        <v>1.47</v>
      </c>
      <c r="U198" s="66">
        <v>3.52</v>
      </c>
    </row>
    <row r="199" spans="19:21" x14ac:dyDescent="0.25">
      <c r="S199" s="35">
        <v>5.17</v>
      </c>
      <c r="U199" s="66">
        <v>3.73</v>
      </c>
    </row>
    <row r="200" spans="19:21" x14ac:dyDescent="0.25">
      <c r="S200" s="35">
        <v>4.28</v>
      </c>
      <c r="U200" s="66">
        <v>1.1399999999999999</v>
      </c>
    </row>
    <row r="201" spans="19:21" x14ac:dyDescent="0.25">
      <c r="S201" s="35">
        <v>2.86</v>
      </c>
      <c r="U201" s="66">
        <v>5.36</v>
      </c>
    </row>
    <row r="202" spans="19:21" x14ac:dyDescent="0.25">
      <c r="S202" s="35">
        <v>3.67</v>
      </c>
      <c r="U202" s="66">
        <v>1.96</v>
      </c>
    </row>
    <row r="203" spans="19:21" x14ac:dyDescent="0.25">
      <c r="S203" s="83">
        <v>9.7799999999999994</v>
      </c>
      <c r="U203" s="66">
        <v>2.63</v>
      </c>
    </row>
    <row r="204" spans="19:21" x14ac:dyDescent="0.25">
      <c r="S204" s="83">
        <v>2.52</v>
      </c>
      <c r="U204" s="66">
        <v>2.56</v>
      </c>
    </row>
    <row r="205" spans="19:21" x14ac:dyDescent="0.25">
      <c r="S205" s="83">
        <v>7.58</v>
      </c>
      <c r="U205" s="66">
        <v>1.85</v>
      </c>
    </row>
    <row r="206" spans="19:21" x14ac:dyDescent="0.25">
      <c r="S206" s="62">
        <v>3.32</v>
      </c>
      <c r="U206" s="66">
        <v>1.45</v>
      </c>
    </row>
    <row r="207" spans="19:21" x14ac:dyDescent="0.25">
      <c r="U207" s="66">
        <v>8.2799999999999994</v>
      </c>
    </row>
    <row r="208" spans="19:21" x14ac:dyDescent="0.25">
      <c r="U208" s="66">
        <v>1.77</v>
      </c>
    </row>
    <row r="209" spans="21:21" x14ac:dyDescent="0.25">
      <c r="U209" s="66">
        <v>4.8499999999999996</v>
      </c>
    </row>
    <row r="210" spans="21:21" x14ac:dyDescent="0.25">
      <c r="U210" s="66">
        <v>3.15</v>
      </c>
    </row>
    <row r="211" spans="21:21" x14ac:dyDescent="0.25">
      <c r="U211" s="66">
        <v>2.5</v>
      </c>
    </row>
    <row r="212" spans="21:21" x14ac:dyDescent="0.25">
      <c r="U212" s="66">
        <v>2.25</v>
      </c>
    </row>
    <row r="213" spans="21:21" x14ac:dyDescent="0.25">
      <c r="U213" s="66">
        <v>1.79</v>
      </c>
    </row>
    <row r="214" spans="21:21" x14ac:dyDescent="0.25">
      <c r="U214" s="66">
        <v>1.59</v>
      </c>
    </row>
    <row r="215" spans="21:21" x14ac:dyDescent="0.25">
      <c r="U215" s="66">
        <v>2.66</v>
      </c>
    </row>
    <row r="216" spans="21:21" x14ac:dyDescent="0.25">
      <c r="U216" s="66">
        <v>2.2599999999999998</v>
      </c>
    </row>
    <row r="217" spans="21:21" x14ac:dyDescent="0.25">
      <c r="U217" s="66">
        <v>1.87</v>
      </c>
    </row>
    <row r="218" spans="21:21" x14ac:dyDescent="0.25">
      <c r="U218" s="66">
        <v>3.01</v>
      </c>
    </row>
    <row r="219" spans="21:21" x14ac:dyDescent="0.25">
      <c r="U219" s="66">
        <v>1.34</v>
      </c>
    </row>
    <row r="220" spans="21:21" x14ac:dyDescent="0.25">
      <c r="U220" s="66">
        <v>2.57</v>
      </c>
    </row>
    <row r="221" spans="21:21" x14ac:dyDescent="0.25">
      <c r="U221" s="66">
        <v>17.36</v>
      </c>
    </row>
    <row r="222" spans="21:21" x14ac:dyDescent="0.25">
      <c r="U222" s="66">
        <v>2.06</v>
      </c>
    </row>
    <row r="223" spans="21:21" x14ac:dyDescent="0.25">
      <c r="U223" s="66">
        <v>1.81</v>
      </c>
    </row>
    <row r="224" spans="21:21" x14ac:dyDescent="0.25">
      <c r="U224" s="66">
        <v>7.14</v>
      </c>
    </row>
    <row r="225" spans="21:21" x14ac:dyDescent="0.25">
      <c r="U225" s="66">
        <v>3.08</v>
      </c>
    </row>
    <row r="226" spans="21:21" x14ac:dyDescent="0.25">
      <c r="U226" s="66">
        <v>1.93</v>
      </c>
    </row>
    <row r="227" spans="21:21" x14ac:dyDescent="0.25">
      <c r="U227" s="66">
        <v>2.13</v>
      </c>
    </row>
    <row r="228" spans="21:21" x14ac:dyDescent="0.25">
      <c r="U228" s="66">
        <v>1.47</v>
      </c>
    </row>
    <row r="229" spans="21:21" x14ac:dyDescent="0.25">
      <c r="U229" s="66">
        <v>1.57</v>
      </c>
    </row>
    <row r="230" spans="21:21" x14ac:dyDescent="0.25">
      <c r="U230" s="66">
        <v>2.0699999999999998</v>
      </c>
    </row>
    <row r="231" spans="21:21" x14ac:dyDescent="0.25">
      <c r="U231" s="66">
        <v>2.5499999999999998</v>
      </c>
    </row>
    <row r="232" spans="21:21" x14ac:dyDescent="0.25">
      <c r="U232" s="66">
        <v>3.25</v>
      </c>
    </row>
    <row r="233" spans="21:21" x14ac:dyDescent="0.25">
      <c r="U233" s="66">
        <v>1.42</v>
      </c>
    </row>
    <row r="234" spans="21:21" x14ac:dyDescent="0.25">
      <c r="U234" s="66">
        <v>3.53</v>
      </c>
    </row>
    <row r="235" spans="21:21" x14ac:dyDescent="0.25">
      <c r="U235" s="66">
        <v>1.62</v>
      </c>
    </row>
    <row r="236" spans="21:21" x14ac:dyDescent="0.25">
      <c r="U236" s="66">
        <v>2.4700000000000002</v>
      </c>
    </row>
    <row r="237" spans="21:21" x14ac:dyDescent="0.25">
      <c r="U237" s="66">
        <v>2.39</v>
      </c>
    </row>
    <row r="238" spans="21:21" x14ac:dyDescent="0.25">
      <c r="U238" s="66">
        <v>1.7</v>
      </c>
    </row>
    <row r="239" spans="21:21" x14ac:dyDescent="0.25">
      <c r="U239" s="66">
        <v>3.23</v>
      </c>
    </row>
    <row r="240" spans="21:21" x14ac:dyDescent="0.25">
      <c r="U240" s="66">
        <v>1.84</v>
      </c>
    </row>
    <row r="241" spans="21:21" x14ac:dyDescent="0.25">
      <c r="U241" s="66">
        <v>8.4700000000000006</v>
      </c>
    </row>
    <row r="242" spans="21:21" x14ac:dyDescent="0.25">
      <c r="U242" s="66">
        <v>3.79</v>
      </c>
    </row>
    <row r="243" spans="21:21" x14ac:dyDescent="0.25">
      <c r="U243" s="66">
        <v>2.06</v>
      </c>
    </row>
    <row r="244" spans="21:21" x14ac:dyDescent="0.25">
      <c r="U244" s="66">
        <v>1.66</v>
      </c>
    </row>
    <row r="245" spans="21:21" x14ac:dyDescent="0.25">
      <c r="U245" s="66">
        <v>1.27</v>
      </c>
    </row>
    <row r="246" spans="21:21" x14ac:dyDescent="0.25">
      <c r="U246" s="66">
        <v>1.83</v>
      </c>
    </row>
    <row r="247" spans="21:21" x14ac:dyDescent="0.25">
      <c r="U247" s="66">
        <v>1.8</v>
      </c>
    </row>
    <row r="248" spans="21:21" x14ac:dyDescent="0.25">
      <c r="U248" s="66">
        <v>1.87</v>
      </c>
    </row>
    <row r="249" spans="21:21" x14ac:dyDescent="0.25">
      <c r="U249" s="66">
        <v>1.76</v>
      </c>
    </row>
    <row r="250" spans="21:21" x14ac:dyDescent="0.25">
      <c r="U250" s="66">
        <v>1.96</v>
      </c>
    </row>
    <row r="251" spans="21:21" x14ac:dyDescent="0.25">
      <c r="U251" s="66">
        <v>1.1000000000000001</v>
      </c>
    </row>
    <row r="252" spans="21:21" x14ac:dyDescent="0.25">
      <c r="U252" s="66">
        <v>1.64</v>
      </c>
    </row>
    <row r="253" spans="21:21" x14ac:dyDescent="0.25">
      <c r="U253" s="66">
        <v>5.41</v>
      </c>
    </row>
    <row r="254" spans="21:21" x14ac:dyDescent="0.25">
      <c r="U254" s="66">
        <v>1.73</v>
      </c>
    </row>
    <row r="255" spans="21:21" x14ac:dyDescent="0.25">
      <c r="U255" s="66">
        <v>1.69</v>
      </c>
    </row>
    <row r="256" spans="21:21" x14ac:dyDescent="0.25">
      <c r="U256" s="66">
        <v>1.56</v>
      </c>
    </row>
    <row r="257" spans="21:21" x14ac:dyDescent="0.25">
      <c r="U257" s="66">
        <v>2.38</v>
      </c>
    </row>
    <row r="258" spans="21:21" x14ac:dyDescent="0.25">
      <c r="U258" s="66">
        <v>1.58</v>
      </c>
    </row>
    <row r="259" spans="21:21" x14ac:dyDescent="0.25">
      <c r="U259" s="66">
        <v>3.77</v>
      </c>
    </row>
    <row r="260" spans="21:21" x14ac:dyDescent="0.25">
      <c r="U260" s="66">
        <v>2.41</v>
      </c>
    </row>
    <row r="261" spans="21:21" x14ac:dyDescent="0.25">
      <c r="U261" s="66">
        <v>1.62</v>
      </c>
    </row>
    <row r="262" spans="21:21" x14ac:dyDescent="0.25">
      <c r="U262" s="66">
        <v>2.3199999999999998</v>
      </c>
    </row>
    <row r="263" spans="21:21" x14ac:dyDescent="0.25">
      <c r="U263" s="66">
        <v>1.63</v>
      </c>
    </row>
    <row r="264" spans="21:21" x14ac:dyDescent="0.25">
      <c r="U264" s="66">
        <v>2.35</v>
      </c>
    </row>
    <row r="265" spans="21:21" x14ac:dyDescent="0.25">
      <c r="U265" s="66">
        <v>3.1</v>
      </c>
    </row>
    <row r="266" spans="21:21" x14ac:dyDescent="0.25">
      <c r="U266" s="66">
        <v>1.6</v>
      </c>
    </row>
    <row r="267" spans="21:21" x14ac:dyDescent="0.25">
      <c r="U267" s="66">
        <v>3.22</v>
      </c>
    </row>
    <row r="268" spans="21:21" x14ac:dyDescent="0.25">
      <c r="U268" s="66">
        <v>2.54</v>
      </c>
    </row>
    <row r="269" spans="21:21" x14ac:dyDescent="0.25">
      <c r="U269" s="66">
        <v>3.23</v>
      </c>
    </row>
    <row r="270" spans="21:21" x14ac:dyDescent="0.25">
      <c r="U270" s="66">
        <v>2.5499999999999998</v>
      </c>
    </row>
    <row r="271" spans="21:21" x14ac:dyDescent="0.25">
      <c r="U271" s="66">
        <v>2.06</v>
      </c>
    </row>
    <row r="272" spans="21:21" x14ac:dyDescent="0.25">
      <c r="U272" s="66">
        <v>1.81</v>
      </c>
    </row>
    <row r="273" spans="21:21" x14ac:dyDescent="0.25">
      <c r="U273" s="66">
        <v>2.38</v>
      </c>
    </row>
    <row r="274" spans="21:21" x14ac:dyDescent="0.25">
      <c r="U274" s="66">
        <v>3.13</v>
      </c>
    </row>
    <row r="275" spans="21:21" x14ac:dyDescent="0.25">
      <c r="U275" s="66">
        <v>1.92</v>
      </c>
    </row>
    <row r="276" spans="21:21" x14ac:dyDescent="0.25">
      <c r="U276" s="66">
        <v>2.41</v>
      </c>
    </row>
    <row r="277" spans="21:21" x14ac:dyDescent="0.25">
      <c r="U277" s="66">
        <v>1.69</v>
      </c>
    </row>
    <row r="278" spans="21:21" x14ac:dyDescent="0.25">
      <c r="U278" s="66">
        <v>3.19</v>
      </c>
    </row>
    <row r="279" spans="21:21" x14ac:dyDescent="0.25">
      <c r="U279" s="66">
        <v>1.59</v>
      </c>
    </row>
    <row r="280" spans="21:21" x14ac:dyDescent="0.25">
      <c r="U280" s="66">
        <v>3.35</v>
      </c>
    </row>
    <row r="281" spans="21:21" x14ac:dyDescent="0.25">
      <c r="U281" s="66">
        <v>3.36</v>
      </c>
    </row>
    <row r="282" spans="21:21" x14ac:dyDescent="0.25">
      <c r="U282" s="66">
        <v>3.22</v>
      </c>
    </row>
    <row r="283" spans="21:21" x14ac:dyDescent="0.25">
      <c r="U283" s="66">
        <v>2.4900000000000002</v>
      </c>
    </row>
    <row r="284" spans="21:21" x14ac:dyDescent="0.25">
      <c r="U284" s="66">
        <v>1.75</v>
      </c>
    </row>
    <row r="285" spans="21:21" x14ac:dyDescent="0.25">
      <c r="U285" s="66">
        <v>2.04</v>
      </c>
    </row>
    <row r="286" spans="21:21" x14ac:dyDescent="0.25">
      <c r="U286" s="66">
        <v>3.85</v>
      </c>
    </row>
    <row r="287" spans="21:21" x14ac:dyDescent="0.25">
      <c r="U287" s="66">
        <v>2.12</v>
      </c>
    </row>
    <row r="288" spans="21:21" x14ac:dyDescent="0.25">
      <c r="U288" s="66">
        <v>11.53</v>
      </c>
    </row>
    <row r="289" spans="21:21" x14ac:dyDescent="0.25">
      <c r="U289" s="66">
        <v>5.09</v>
      </c>
    </row>
    <row r="290" spans="21:21" x14ac:dyDescent="0.25">
      <c r="U290" s="66">
        <v>1.52</v>
      </c>
    </row>
    <row r="291" spans="21:21" x14ac:dyDescent="0.25">
      <c r="U291" s="66">
        <v>2.56</v>
      </c>
    </row>
    <row r="292" spans="21:21" x14ac:dyDescent="0.25">
      <c r="U292" s="66">
        <v>2.4900000000000002</v>
      </c>
    </row>
    <row r="293" spans="21:21" x14ac:dyDescent="0.25">
      <c r="U293" s="66">
        <v>3.67</v>
      </c>
    </row>
    <row r="294" spans="21:21" x14ac:dyDescent="0.25">
      <c r="U294" s="66">
        <v>1.98</v>
      </c>
    </row>
    <row r="295" spans="21:21" x14ac:dyDescent="0.25">
      <c r="U295" s="66">
        <v>8.73</v>
      </c>
    </row>
    <row r="296" spans="21:21" x14ac:dyDescent="0.25">
      <c r="U296" s="66">
        <v>2.5299999999999998</v>
      </c>
    </row>
    <row r="297" spans="21:21" x14ac:dyDescent="0.25">
      <c r="U297" s="66">
        <v>2.5299999999999998</v>
      </c>
    </row>
    <row r="298" spans="21:21" x14ac:dyDescent="0.25">
      <c r="U298" s="66">
        <v>1.7</v>
      </c>
    </row>
    <row r="299" spans="21:21" x14ac:dyDescent="0.25">
      <c r="U299" s="66">
        <v>3.97</v>
      </c>
    </row>
    <row r="300" spans="21:21" x14ac:dyDescent="0.25">
      <c r="U300" s="66">
        <v>2.42</v>
      </c>
    </row>
    <row r="301" spans="21:21" x14ac:dyDescent="0.25">
      <c r="U301" s="66">
        <v>3.57</v>
      </c>
    </row>
    <row r="302" spans="21:21" x14ac:dyDescent="0.25">
      <c r="U302" s="66">
        <v>2.19</v>
      </c>
    </row>
    <row r="303" spans="21:21" x14ac:dyDescent="0.25">
      <c r="U303" s="66">
        <v>1.8</v>
      </c>
    </row>
    <row r="304" spans="21:21" x14ac:dyDescent="0.25">
      <c r="U304" s="66">
        <v>3.52</v>
      </c>
    </row>
    <row r="305" spans="21:21" x14ac:dyDescent="0.25">
      <c r="U305" s="66">
        <v>3.1</v>
      </c>
    </row>
    <row r="306" spans="21:21" x14ac:dyDescent="0.25">
      <c r="U306" s="66">
        <v>4.9800000000000004</v>
      </c>
    </row>
    <row r="307" spans="21:21" x14ac:dyDescent="0.25">
      <c r="U307" s="66">
        <v>4.51</v>
      </c>
    </row>
    <row r="308" spans="21:21" x14ac:dyDescent="0.25">
      <c r="U308" s="66">
        <v>2.37</v>
      </c>
    </row>
    <row r="309" spans="21:21" x14ac:dyDescent="0.25">
      <c r="U309" s="66">
        <v>3.08</v>
      </c>
    </row>
    <row r="310" spans="21:21" x14ac:dyDescent="0.25">
      <c r="U310" s="66">
        <v>5.9</v>
      </c>
    </row>
    <row r="311" spans="21:21" x14ac:dyDescent="0.25">
      <c r="U311" s="66">
        <v>1.98</v>
      </c>
    </row>
    <row r="312" spans="21:21" x14ac:dyDescent="0.25">
      <c r="U312" s="66">
        <v>3.51</v>
      </c>
    </row>
    <row r="313" spans="21:21" x14ac:dyDescent="0.25">
      <c r="U313" s="66">
        <v>2.0099999999999998</v>
      </c>
    </row>
    <row r="314" spans="21:21" x14ac:dyDescent="0.25">
      <c r="U314" s="66">
        <v>4.2300000000000004</v>
      </c>
    </row>
    <row r="315" spans="21:21" x14ac:dyDescent="0.25">
      <c r="U315" s="66">
        <v>3.81</v>
      </c>
    </row>
    <row r="316" spans="21:21" x14ac:dyDescent="0.25">
      <c r="U316" s="66">
        <v>3.52</v>
      </c>
    </row>
    <row r="317" spans="21:21" x14ac:dyDescent="0.25">
      <c r="U317" s="66">
        <v>4.08</v>
      </c>
    </row>
    <row r="318" spans="21:21" x14ac:dyDescent="0.25">
      <c r="U318" s="66">
        <v>8.7200000000000006</v>
      </c>
    </row>
    <row r="319" spans="21:21" x14ac:dyDescent="0.25">
      <c r="U319" s="66">
        <v>2.75</v>
      </c>
    </row>
    <row r="320" spans="21:21" x14ac:dyDescent="0.25">
      <c r="U320" s="66">
        <v>2.69</v>
      </c>
    </row>
    <row r="321" spans="21:21" x14ac:dyDescent="0.25">
      <c r="U321" s="66">
        <v>6.09</v>
      </c>
    </row>
    <row r="322" spans="21:21" x14ac:dyDescent="0.25">
      <c r="U322" s="66">
        <v>1.76</v>
      </c>
    </row>
    <row r="323" spans="21:21" x14ac:dyDescent="0.25">
      <c r="U323" s="66">
        <v>2.48</v>
      </c>
    </row>
    <row r="324" spans="21:21" x14ac:dyDescent="0.25">
      <c r="U324" s="66">
        <v>3.5</v>
      </c>
    </row>
    <row r="325" spans="21:21" x14ac:dyDescent="0.25">
      <c r="U325" s="66">
        <v>5.62</v>
      </c>
    </row>
    <row r="326" spans="21:21" x14ac:dyDescent="0.25">
      <c r="U326" s="66">
        <v>2.94</v>
      </c>
    </row>
    <row r="327" spans="21:21" x14ac:dyDescent="0.25">
      <c r="U327" s="66">
        <v>3.12</v>
      </c>
    </row>
    <row r="328" spans="21:21" x14ac:dyDescent="0.25">
      <c r="U328" s="66">
        <v>2.7</v>
      </c>
    </row>
    <row r="329" spans="21:21" x14ac:dyDescent="0.25">
      <c r="U329" s="66">
        <v>3.41</v>
      </c>
    </row>
    <row r="330" spans="21:21" x14ac:dyDescent="0.25">
      <c r="U330" s="66">
        <v>5.59</v>
      </c>
    </row>
    <row r="331" spans="21:21" x14ac:dyDescent="0.25">
      <c r="U331" s="66">
        <v>5.61</v>
      </c>
    </row>
    <row r="332" spans="21:21" x14ac:dyDescent="0.25">
      <c r="U332" s="66">
        <v>8.27</v>
      </c>
    </row>
    <row r="333" spans="21:21" x14ac:dyDescent="0.25">
      <c r="U333" s="66">
        <v>4.7699999999999996</v>
      </c>
    </row>
    <row r="334" spans="21:21" x14ac:dyDescent="0.25">
      <c r="U334" s="66">
        <v>4.05</v>
      </c>
    </row>
    <row r="335" spans="21:21" x14ac:dyDescent="0.25">
      <c r="U335" s="66">
        <v>2.59</v>
      </c>
    </row>
    <row r="336" spans="21:21" x14ac:dyDescent="0.25">
      <c r="U336" s="66">
        <v>2.71</v>
      </c>
    </row>
    <row r="337" spans="21:21" x14ac:dyDescent="0.25">
      <c r="U337" s="66">
        <v>5.26</v>
      </c>
    </row>
    <row r="338" spans="21:21" x14ac:dyDescent="0.25">
      <c r="U338" s="66">
        <v>10.039999999999999</v>
      </c>
    </row>
    <row r="339" spans="21:21" x14ac:dyDescent="0.25">
      <c r="U339" s="66">
        <v>3.94</v>
      </c>
    </row>
    <row r="340" spans="21:21" x14ac:dyDescent="0.25">
      <c r="U340" s="66">
        <v>5.79</v>
      </c>
    </row>
    <row r="341" spans="21:21" x14ac:dyDescent="0.25">
      <c r="U341" s="66">
        <v>3.28</v>
      </c>
    </row>
    <row r="342" spans="21:21" x14ac:dyDescent="0.25">
      <c r="U342" s="66">
        <v>2.56</v>
      </c>
    </row>
    <row r="343" spans="21:21" x14ac:dyDescent="0.25">
      <c r="U343" s="66">
        <v>3.81</v>
      </c>
    </row>
    <row r="344" spans="21:21" x14ac:dyDescent="0.25">
      <c r="U344" s="66">
        <v>4.49</v>
      </c>
    </row>
    <row r="345" spans="21:21" x14ac:dyDescent="0.25">
      <c r="U345" s="66">
        <v>5.41</v>
      </c>
    </row>
    <row r="346" spans="21:21" x14ac:dyDescent="0.25">
      <c r="U346" s="66">
        <v>3.84</v>
      </c>
    </row>
    <row r="347" spans="21:21" x14ac:dyDescent="0.25">
      <c r="U347" s="66">
        <v>4.2300000000000004</v>
      </c>
    </row>
    <row r="348" spans="21:21" x14ac:dyDescent="0.25">
      <c r="U348" s="66">
        <v>2.4300000000000002</v>
      </c>
    </row>
    <row r="349" spans="21:21" x14ac:dyDescent="0.25">
      <c r="U349" s="66">
        <v>1.81</v>
      </c>
    </row>
    <row r="350" spans="21:21" x14ac:dyDescent="0.25">
      <c r="U350" s="66">
        <v>2.52</v>
      </c>
    </row>
    <row r="351" spans="21:21" x14ac:dyDescent="0.25">
      <c r="U351" s="66">
        <v>5.75</v>
      </c>
    </row>
    <row r="352" spans="21:21" x14ac:dyDescent="0.25">
      <c r="U352" s="66">
        <v>4.53</v>
      </c>
    </row>
    <row r="353" spans="21:21" x14ac:dyDescent="0.25">
      <c r="U353" s="66">
        <v>1.98</v>
      </c>
    </row>
    <row r="354" spans="21:21" x14ac:dyDescent="0.25">
      <c r="U354" s="66">
        <v>2.2400000000000002</v>
      </c>
    </row>
    <row r="355" spans="21:21" x14ac:dyDescent="0.25">
      <c r="U355" s="66">
        <v>2.84</v>
      </c>
    </row>
    <row r="356" spans="21:21" x14ac:dyDescent="0.25">
      <c r="U356" s="66">
        <v>2.82</v>
      </c>
    </row>
    <row r="357" spans="21:21" x14ac:dyDescent="0.25">
      <c r="U357" s="66">
        <v>2.1</v>
      </c>
    </row>
    <row r="358" spans="21:21" x14ac:dyDescent="0.25">
      <c r="U358" s="66">
        <v>4.2</v>
      </c>
    </row>
    <row r="359" spans="21:21" x14ac:dyDescent="0.25">
      <c r="U359" s="66">
        <v>3.3</v>
      </c>
    </row>
    <row r="360" spans="21:21" x14ac:dyDescent="0.25">
      <c r="U360" s="66">
        <v>7.13</v>
      </c>
    </row>
    <row r="361" spans="21:21" x14ac:dyDescent="0.25">
      <c r="U361" s="66">
        <v>2.1800000000000002</v>
      </c>
    </row>
    <row r="362" spans="21:21" x14ac:dyDescent="0.25">
      <c r="U362" s="66">
        <v>3.61</v>
      </c>
    </row>
    <row r="363" spans="21:21" x14ac:dyDescent="0.25">
      <c r="U363" s="66">
        <v>2.6</v>
      </c>
    </row>
    <row r="364" spans="21:21" x14ac:dyDescent="0.25">
      <c r="U364" s="66">
        <v>2.92</v>
      </c>
    </row>
    <row r="365" spans="21:21" x14ac:dyDescent="0.25">
      <c r="U365" s="66">
        <v>1.93</v>
      </c>
    </row>
    <row r="366" spans="21:21" x14ac:dyDescent="0.25">
      <c r="U366" s="66">
        <v>2.68</v>
      </c>
    </row>
    <row r="367" spans="21:21" x14ac:dyDescent="0.25">
      <c r="U367" s="66">
        <v>9.42</v>
      </c>
    </row>
    <row r="368" spans="21:21" x14ac:dyDescent="0.25">
      <c r="U368" s="66">
        <v>4.72</v>
      </c>
    </row>
    <row r="369" spans="21:21" x14ac:dyDescent="0.25">
      <c r="U369" s="66">
        <v>2.17</v>
      </c>
    </row>
    <row r="370" spans="21:21" x14ac:dyDescent="0.25">
      <c r="U370" s="66">
        <v>2.23</v>
      </c>
    </row>
    <row r="371" spans="21:21" x14ac:dyDescent="0.25">
      <c r="U371" s="66">
        <v>5.46</v>
      </c>
    </row>
    <row r="372" spans="21:21" x14ac:dyDescent="0.25">
      <c r="U372" s="66">
        <v>4.3600000000000003</v>
      </c>
    </row>
    <row r="373" spans="21:21" x14ac:dyDescent="0.25">
      <c r="U373" s="66">
        <v>2.61</v>
      </c>
    </row>
    <row r="374" spans="21:21" x14ac:dyDescent="0.25">
      <c r="U374" s="66">
        <v>2.21</v>
      </c>
    </row>
    <row r="375" spans="21:21" x14ac:dyDescent="0.25">
      <c r="U375" s="66">
        <v>3.18</v>
      </c>
    </row>
    <row r="376" spans="21:21" x14ac:dyDescent="0.25">
      <c r="U376" s="66">
        <v>2.35</v>
      </c>
    </row>
    <row r="377" spans="21:21" x14ac:dyDescent="0.25">
      <c r="U377" s="66">
        <v>3.88</v>
      </c>
    </row>
    <row r="378" spans="21:21" x14ac:dyDescent="0.25">
      <c r="U378" s="66">
        <v>4.17</v>
      </c>
    </row>
    <row r="379" spans="21:21" x14ac:dyDescent="0.25">
      <c r="U379" s="66">
        <v>1.78</v>
      </c>
    </row>
    <row r="380" spans="21:21" x14ac:dyDescent="0.25">
      <c r="U380" s="66">
        <v>1.82</v>
      </c>
    </row>
    <row r="381" spans="21:21" x14ac:dyDescent="0.25">
      <c r="U381" s="66">
        <v>8.5500000000000007</v>
      </c>
    </row>
    <row r="382" spans="21:21" x14ac:dyDescent="0.25">
      <c r="U382" s="66">
        <v>2.54</v>
      </c>
    </row>
    <row r="383" spans="21:21" x14ac:dyDescent="0.25">
      <c r="U383" s="66">
        <v>3.93</v>
      </c>
    </row>
    <row r="384" spans="21:21" x14ac:dyDescent="0.25">
      <c r="U384" s="66">
        <v>2.09</v>
      </c>
    </row>
    <row r="385" spans="21:21" x14ac:dyDescent="0.25">
      <c r="U385" s="66">
        <v>2.4300000000000002</v>
      </c>
    </row>
    <row r="386" spans="21:21" x14ac:dyDescent="0.25">
      <c r="U386" s="66">
        <v>4.01</v>
      </c>
    </row>
    <row r="387" spans="21:21" x14ac:dyDescent="0.25">
      <c r="U387" s="66">
        <v>6.06</v>
      </c>
    </row>
    <row r="388" spans="21:21" x14ac:dyDescent="0.25">
      <c r="U388" s="66">
        <v>3.1</v>
      </c>
    </row>
    <row r="389" spans="21:21" x14ac:dyDescent="0.25">
      <c r="U389" s="66">
        <v>3.56</v>
      </c>
    </row>
    <row r="390" spans="21:21" x14ac:dyDescent="0.25">
      <c r="U390" s="66">
        <v>2.5299999999999998</v>
      </c>
    </row>
    <row r="391" spans="21:21" x14ac:dyDescent="0.25">
      <c r="U391" s="66">
        <v>4.2699999999999996</v>
      </c>
    </row>
    <row r="392" spans="21:21" x14ac:dyDescent="0.25">
      <c r="U392" s="66">
        <v>3.67</v>
      </c>
    </row>
    <row r="393" spans="21:21" x14ac:dyDescent="0.25">
      <c r="U393" s="66">
        <v>3.7</v>
      </c>
    </row>
    <row r="394" spans="21:21" x14ac:dyDescent="0.25">
      <c r="U394" s="66">
        <v>2.29</v>
      </c>
    </row>
    <row r="395" spans="21:21" x14ac:dyDescent="0.25">
      <c r="U395" s="66">
        <v>2.91</v>
      </c>
    </row>
    <row r="396" spans="21:21" x14ac:dyDescent="0.25">
      <c r="U396" s="66">
        <v>1.97</v>
      </c>
    </row>
    <row r="397" spans="21:21" x14ac:dyDescent="0.25">
      <c r="U397" s="66">
        <v>5.84</v>
      </c>
    </row>
    <row r="398" spans="21:21" x14ac:dyDescent="0.25">
      <c r="U398" s="66">
        <v>2.36</v>
      </c>
    </row>
    <row r="399" spans="21:21" x14ac:dyDescent="0.25">
      <c r="U399" s="66">
        <v>13.81</v>
      </c>
    </row>
    <row r="400" spans="21:21" x14ac:dyDescent="0.25">
      <c r="U400" s="66">
        <v>2.75</v>
      </c>
    </row>
    <row r="401" spans="21:21" x14ac:dyDescent="0.25">
      <c r="U401" s="66">
        <v>1.72</v>
      </c>
    </row>
    <row r="402" spans="21:21" x14ac:dyDescent="0.25">
      <c r="U402" s="66">
        <v>2.52</v>
      </c>
    </row>
    <row r="403" spans="21:21" x14ac:dyDescent="0.25">
      <c r="U403" s="66">
        <v>7.02</v>
      </c>
    </row>
    <row r="404" spans="21:21" x14ac:dyDescent="0.25">
      <c r="U404" s="66">
        <v>2.65</v>
      </c>
    </row>
    <row r="405" spans="21:21" x14ac:dyDescent="0.25">
      <c r="U405" s="66">
        <v>3.62</v>
      </c>
    </row>
    <row r="406" spans="21:21" x14ac:dyDescent="0.25">
      <c r="U406" s="66">
        <v>2.39</v>
      </c>
    </row>
    <row r="407" spans="21:21" x14ac:dyDescent="0.25">
      <c r="U407" s="66">
        <v>5.61</v>
      </c>
    </row>
    <row r="408" spans="21:21" x14ac:dyDescent="0.25">
      <c r="U408" s="66">
        <v>4.3600000000000003</v>
      </c>
    </row>
    <row r="409" spans="21:21" x14ac:dyDescent="0.25">
      <c r="U409" s="66">
        <v>3.88</v>
      </c>
    </row>
    <row r="410" spans="21:21" x14ac:dyDescent="0.25">
      <c r="U410" s="66">
        <v>2.71</v>
      </c>
    </row>
    <row r="411" spans="21:21" x14ac:dyDescent="0.25">
      <c r="U411" s="66">
        <v>2.2599999999999998</v>
      </c>
    </row>
    <row r="412" spans="21:21" x14ac:dyDescent="0.25">
      <c r="U412" s="66">
        <v>2.41</v>
      </c>
    </row>
    <row r="413" spans="21:21" x14ac:dyDescent="0.25">
      <c r="U413" s="66">
        <v>2.68</v>
      </c>
    </row>
    <row r="414" spans="21:21" x14ac:dyDescent="0.25">
      <c r="U414" s="66">
        <v>2.71</v>
      </c>
    </row>
    <row r="415" spans="21:21" x14ac:dyDescent="0.25">
      <c r="U415" s="66">
        <v>2.56</v>
      </c>
    </row>
    <row r="416" spans="21:21" x14ac:dyDescent="0.25">
      <c r="U416" s="66">
        <v>2.17</v>
      </c>
    </row>
    <row r="417" spans="21:21" x14ac:dyDescent="0.25">
      <c r="U417" s="66">
        <v>2.68</v>
      </c>
    </row>
    <row r="418" spans="21:21" x14ac:dyDescent="0.25">
      <c r="U418" s="66">
        <v>3.57</v>
      </c>
    </row>
    <row r="419" spans="21:21" x14ac:dyDescent="0.25">
      <c r="U419" s="66">
        <v>2.0499999999999998</v>
      </c>
    </row>
    <row r="420" spans="21:21" x14ac:dyDescent="0.25">
      <c r="U420" s="66">
        <v>3.68</v>
      </c>
    </row>
    <row r="421" spans="21:21" x14ac:dyDescent="0.25">
      <c r="U421" s="66">
        <v>2.78</v>
      </c>
    </row>
    <row r="422" spans="21:21" x14ac:dyDescent="0.25">
      <c r="U422" s="66">
        <v>1.98</v>
      </c>
    </row>
    <row r="423" spans="21:21" x14ac:dyDescent="0.25">
      <c r="U423" s="66">
        <v>2.6</v>
      </c>
    </row>
    <row r="424" spans="21:21" x14ac:dyDescent="0.25">
      <c r="U424" s="66">
        <v>3.77</v>
      </c>
    </row>
    <row r="425" spans="21:21" x14ac:dyDescent="0.25">
      <c r="U425" s="66">
        <v>2.29</v>
      </c>
    </row>
    <row r="426" spans="21:21" x14ac:dyDescent="0.25">
      <c r="U426" s="66">
        <v>3.75</v>
      </c>
    </row>
    <row r="427" spans="21:21" x14ac:dyDescent="0.25">
      <c r="U427" s="66">
        <v>2.67</v>
      </c>
    </row>
    <row r="428" spans="21:21" x14ac:dyDescent="0.25">
      <c r="U428" s="66">
        <v>1.1000000000000001</v>
      </c>
    </row>
    <row r="429" spans="21:21" x14ac:dyDescent="0.25">
      <c r="U429" s="66">
        <v>2.2400000000000002</v>
      </c>
    </row>
    <row r="430" spans="21:21" x14ac:dyDescent="0.25">
      <c r="U430" s="66">
        <v>2.2200000000000002</v>
      </c>
    </row>
    <row r="431" spans="21:21" x14ac:dyDescent="0.25">
      <c r="U431" s="66">
        <v>2.69</v>
      </c>
    </row>
    <row r="432" spans="21:21" x14ac:dyDescent="0.25">
      <c r="U432" s="66">
        <v>2.52</v>
      </c>
    </row>
    <row r="433" spans="21:21" x14ac:dyDescent="0.25">
      <c r="U433" s="66">
        <v>2.06</v>
      </c>
    </row>
    <row r="434" spans="21:21" x14ac:dyDescent="0.25">
      <c r="U434" s="66">
        <v>2.74</v>
      </c>
    </row>
    <row r="435" spans="21:21" x14ac:dyDescent="0.25">
      <c r="U435" s="66">
        <v>0</v>
      </c>
    </row>
    <row r="436" spans="21:21" x14ac:dyDescent="0.25">
      <c r="U436" s="66">
        <v>3.55</v>
      </c>
    </row>
    <row r="437" spans="21:21" x14ac:dyDescent="0.25">
      <c r="U437" s="66">
        <v>4.4400000000000004</v>
      </c>
    </row>
    <row r="438" spans="21:21" x14ac:dyDescent="0.25">
      <c r="U438" s="66">
        <v>2.21</v>
      </c>
    </row>
    <row r="439" spans="21:21" x14ac:dyDescent="0.25">
      <c r="U439" s="66">
        <v>5.63</v>
      </c>
    </row>
    <row r="440" spans="21:21" x14ac:dyDescent="0.25">
      <c r="U440" s="66">
        <v>0</v>
      </c>
    </row>
    <row r="441" spans="21:21" x14ac:dyDescent="0.25">
      <c r="U441" s="66">
        <v>5.0999999999999996</v>
      </c>
    </row>
    <row r="442" spans="21:21" x14ac:dyDescent="0.25">
      <c r="U442" s="66">
        <v>9.66</v>
      </c>
    </row>
    <row r="443" spans="21:21" x14ac:dyDescent="0.25">
      <c r="U443" s="66">
        <v>7.01</v>
      </c>
    </row>
    <row r="444" spans="21:21" x14ac:dyDescent="0.25">
      <c r="U444" s="66">
        <v>2.74</v>
      </c>
    </row>
    <row r="445" spans="21:21" x14ac:dyDescent="0.25">
      <c r="U445" s="66">
        <v>2.33</v>
      </c>
    </row>
    <row r="446" spans="21:21" x14ac:dyDescent="0.25">
      <c r="U446" s="66">
        <v>1.79</v>
      </c>
    </row>
    <row r="447" spans="21:21" x14ac:dyDescent="0.25">
      <c r="U447" s="66">
        <v>5.56</v>
      </c>
    </row>
    <row r="448" spans="21:21" x14ac:dyDescent="0.25">
      <c r="U448" s="66">
        <v>2.93</v>
      </c>
    </row>
    <row r="449" spans="21:21" x14ac:dyDescent="0.25">
      <c r="U449" s="66">
        <v>2.0499999999999998</v>
      </c>
    </row>
    <row r="450" spans="21:21" x14ac:dyDescent="0.25">
      <c r="U450" s="66">
        <v>5.27</v>
      </c>
    </row>
    <row r="451" spans="21:21" x14ac:dyDescent="0.25">
      <c r="U451" s="66">
        <v>3.79</v>
      </c>
    </row>
    <row r="452" spans="21:21" x14ac:dyDescent="0.25">
      <c r="U452" s="66">
        <v>2.74</v>
      </c>
    </row>
    <row r="453" spans="21:21" x14ac:dyDescent="0.25">
      <c r="U453" s="66">
        <v>2.17</v>
      </c>
    </row>
    <row r="454" spans="21:21" x14ac:dyDescent="0.25">
      <c r="U454" s="66">
        <v>2.23</v>
      </c>
    </row>
    <row r="455" spans="21:21" x14ac:dyDescent="0.25">
      <c r="U455" s="66">
        <v>2.88</v>
      </c>
    </row>
    <row r="456" spans="21:21" x14ac:dyDescent="0.25">
      <c r="U456" s="66">
        <v>4.6500000000000004</v>
      </c>
    </row>
    <row r="457" spans="21:21" x14ac:dyDescent="0.25">
      <c r="U457" s="66">
        <v>4.24</v>
      </c>
    </row>
    <row r="458" spans="21:21" x14ac:dyDescent="0.25">
      <c r="U458" s="66">
        <v>2.23</v>
      </c>
    </row>
    <row r="459" spans="21:21" x14ac:dyDescent="0.25">
      <c r="U459" s="66">
        <v>5.92</v>
      </c>
    </row>
    <row r="460" spans="21:21" x14ac:dyDescent="0.25">
      <c r="U460" s="66">
        <v>1.91</v>
      </c>
    </row>
    <row r="461" spans="21:21" x14ac:dyDescent="0.25">
      <c r="U461" s="66">
        <v>3.04</v>
      </c>
    </row>
    <row r="462" spans="21:21" x14ac:dyDescent="0.25">
      <c r="U462" s="66">
        <v>4.6500000000000004</v>
      </c>
    </row>
    <row r="463" spans="21:21" x14ac:dyDescent="0.25">
      <c r="U463" s="66">
        <v>3.38</v>
      </c>
    </row>
    <row r="464" spans="21:21" x14ac:dyDescent="0.25">
      <c r="U464" s="66">
        <v>2.65</v>
      </c>
    </row>
    <row r="465" spans="21:21" x14ac:dyDescent="0.25">
      <c r="U465" s="66">
        <v>0</v>
      </c>
    </row>
    <row r="466" spans="21:21" x14ac:dyDescent="0.25">
      <c r="U466" s="66">
        <v>1.95</v>
      </c>
    </row>
    <row r="467" spans="21:21" x14ac:dyDescent="0.25">
      <c r="U467" s="66">
        <v>6.74</v>
      </c>
    </row>
    <row r="468" spans="21:21" x14ac:dyDescent="0.25">
      <c r="U468" s="66">
        <v>3.62</v>
      </c>
    </row>
    <row r="469" spans="21:21" x14ac:dyDescent="0.25">
      <c r="U469" s="66">
        <v>3.87</v>
      </c>
    </row>
    <row r="470" spans="21:21" x14ac:dyDescent="0.25">
      <c r="U470" s="66">
        <v>2.66</v>
      </c>
    </row>
    <row r="471" spans="21:21" x14ac:dyDescent="0.25">
      <c r="U471" s="66">
        <v>0</v>
      </c>
    </row>
    <row r="472" spans="21:21" x14ac:dyDescent="0.25">
      <c r="U472" s="66">
        <v>2.74</v>
      </c>
    </row>
    <row r="473" spans="21:21" x14ac:dyDescent="0.25">
      <c r="U473" s="66">
        <v>3.03</v>
      </c>
    </row>
    <row r="474" spans="21:21" x14ac:dyDescent="0.25">
      <c r="U474" s="66">
        <v>6.06</v>
      </c>
    </row>
    <row r="475" spans="21:21" x14ac:dyDescent="0.25">
      <c r="U475" s="66">
        <v>2.12</v>
      </c>
    </row>
    <row r="476" spans="21:21" x14ac:dyDescent="0.25">
      <c r="U476" s="66">
        <v>2.99</v>
      </c>
    </row>
    <row r="477" spans="21:21" x14ac:dyDescent="0.25">
      <c r="U477" s="66">
        <v>2.06</v>
      </c>
    </row>
    <row r="478" spans="21:21" x14ac:dyDescent="0.25">
      <c r="U478" s="66">
        <v>3.41</v>
      </c>
    </row>
    <row r="479" spans="21:21" x14ac:dyDescent="0.25">
      <c r="U479" s="66">
        <v>2.0499999999999998</v>
      </c>
    </row>
    <row r="480" spans="21:21" x14ac:dyDescent="0.25">
      <c r="U480" s="66">
        <v>7.15</v>
      </c>
    </row>
    <row r="481" spans="21:21" x14ac:dyDescent="0.25">
      <c r="U481" s="66">
        <v>2.27</v>
      </c>
    </row>
    <row r="482" spans="21:21" x14ac:dyDescent="0.25">
      <c r="U482" s="66">
        <v>3.26</v>
      </c>
    </row>
    <row r="483" spans="21:21" x14ac:dyDescent="0.25">
      <c r="U483" s="66">
        <v>4.93</v>
      </c>
    </row>
    <row r="484" spans="21:21" x14ac:dyDescent="0.25">
      <c r="U484" s="66">
        <v>3.65</v>
      </c>
    </row>
    <row r="485" spans="21:21" x14ac:dyDescent="0.25">
      <c r="U485" s="66">
        <v>2.2000000000000002</v>
      </c>
    </row>
    <row r="486" spans="21:21" x14ac:dyDescent="0.25">
      <c r="U486" s="66">
        <v>2.2599999999999998</v>
      </c>
    </row>
    <row r="487" spans="21:21" x14ac:dyDescent="0.25">
      <c r="U487" s="66">
        <v>2.96</v>
      </c>
    </row>
    <row r="488" spans="21:21" x14ac:dyDescent="0.25">
      <c r="U488" s="66">
        <v>3.19</v>
      </c>
    </row>
    <row r="489" spans="21:21" x14ac:dyDescent="0.25">
      <c r="U489" s="66">
        <v>2.56</v>
      </c>
    </row>
    <row r="490" spans="21:21" x14ac:dyDescent="0.25">
      <c r="U490" s="66">
        <v>3.28</v>
      </c>
    </row>
    <row r="491" spans="21:21" x14ac:dyDescent="0.25">
      <c r="U491" s="66">
        <v>1.93</v>
      </c>
    </row>
    <row r="492" spans="21:21" x14ac:dyDescent="0.25">
      <c r="U492" s="66">
        <v>3.65</v>
      </c>
    </row>
    <row r="493" spans="21:21" x14ac:dyDescent="0.25">
      <c r="U493" s="66">
        <v>2.21</v>
      </c>
    </row>
    <row r="494" spans="21:21" x14ac:dyDescent="0.25">
      <c r="U494" s="66">
        <v>8.02</v>
      </c>
    </row>
    <row r="495" spans="21:21" x14ac:dyDescent="0.25">
      <c r="U495" s="66">
        <v>2.2000000000000002</v>
      </c>
    </row>
    <row r="496" spans="21:21" x14ac:dyDescent="0.25">
      <c r="U496" s="66">
        <v>2.16</v>
      </c>
    </row>
    <row r="497" spans="21:21" x14ac:dyDescent="0.25">
      <c r="U497" s="66">
        <v>7.11</v>
      </c>
    </row>
    <row r="498" spans="21:21" x14ac:dyDescent="0.25">
      <c r="U498" s="66">
        <v>1.95</v>
      </c>
    </row>
    <row r="499" spans="21:21" x14ac:dyDescent="0.25">
      <c r="U499" s="66">
        <v>3.67</v>
      </c>
    </row>
    <row r="500" spans="21:21" x14ac:dyDescent="0.25">
      <c r="U500" s="66">
        <v>2.88</v>
      </c>
    </row>
    <row r="501" spans="21:21" x14ac:dyDescent="0.25">
      <c r="U501" s="66">
        <v>1.68</v>
      </c>
    </row>
    <row r="502" spans="21:21" x14ac:dyDescent="0.25">
      <c r="U502" s="66">
        <v>2.84</v>
      </c>
    </row>
    <row r="503" spans="21:21" x14ac:dyDescent="0.25">
      <c r="U503" s="66">
        <v>5.61</v>
      </c>
    </row>
    <row r="504" spans="21:21" x14ac:dyDescent="0.25">
      <c r="U504" s="66">
        <v>2.69</v>
      </c>
    </row>
    <row r="505" spans="21:21" x14ac:dyDescent="0.25">
      <c r="U505" s="66">
        <v>1.77</v>
      </c>
    </row>
    <row r="506" spans="21:21" x14ac:dyDescent="0.25">
      <c r="U506" s="66">
        <v>3.98</v>
      </c>
    </row>
    <row r="507" spans="21:21" x14ac:dyDescent="0.25">
      <c r="U507" s="66">
        <v>2.46</v>
      </c>
    </row>
    <row r="508" spans="21:21" x14ac:dyDescent="0.25">
      <c r="U508" s="66">
        <v>4.6500000000000004</v>
      </c>
    </row>
    <row r="509" spans="21:21" x14ac:dyDescent="0.25">
      <c r="U509" s="66">
        <v>5.13</v>
      </c>
    </row>
    <row r="510" spans="21:21" x14ac:dyDescent="0.25">
      <c r="U510" s="66">
        <v>4.32</v>
      </c>
    </row>
    <row r="511" spans="21:21" x14ac:dyDescent="0.25">
      <c r="U511" s="66">
        <v>2.23</v>
      </c>
    </row>
    <row r="512" spans="21:21" x14ac:dyDescent="0.25">
      <c r="U512" s="66">
        <v>4.9800000000000004</v>
      </c>
    </row>
    <row r="513" spans="21:21" x14ac:dyDescent="0.25">
      <c r="U513" s="66">
        <v>2.69</v>
      </c>
    </row>
    <row r="514" spans="21:21" x14ac:dyDescent="0.25">
      <c r="U514" s="66">
        <v>2.27</v>
      </c>
    </row>
    <row r="515" spans="21:21" x14ac:dyDescent="0.25">
      <c r="U515" s="66">
        <v>2.1</v>
      </c>
    </row>
    <row r="516" spans="21:21" x14ac:dyDescent="0.25">
      <c r="U516" s="66">
        <v>3.13</v>
      </c>
    </row>
    <row r="517" spans="21:21" x14ac:dyDescent="0.25">
      <c r="U517" s="66">
        <v>2.19</v>
      </c>
    </row>
    <row r="518" spans="21:21" x14ac:dyDescent="0.25">
      <c r="U518" s="66">
        <v>4.59</v>
      </c>
    </row>
    <row r="519" spans="21:21" x14ac:dyDescent="0.25">
      <c r="U519" s="66">
        <v>2.89</v>
      </c>
    </row>
    <row r="520" spans="21:21" x14ac:dyDescent="0.25">
      <c r="U520" s="66">
        <v>2.74</v>
      </c>
    </row>
    <row r="521" spans="21:21" x14ac:dyDescent="0.25">
      <c r="U521" s="66">
        <v>2.5499999999999998</v>
      </c>
    </row>
    <row r="522" spans="21:21" x14ac:dyDescent="0.25">
      <c r="U522" s="66">
        <v>3.61</v>
      </c>
    </row>
    <row r="523" spans="21:21" x14ac:dyDescent="0.25">
      <c r="U523" s="66">
        <v>2.15</v>
      </c>
    </row>
    <row r="524" spans="21:21" x14ac:dyDescent="0.25">
      <c r="U524" s="66">
        <v>2.5</v>
      </c>
    </row>
    <row r="525" spans="21:21" x14ac:dyDescent="0.25">
      <c r="U525" s="66">
        <v>3.03</v>
      </c>
    </row>
    <row r="526" spans="21:21" x14ac:dyDescent="0.25">
      <c r="U526" s="66">
        <v>2.36</v>
      </c>
    </row>
    <row r="527" spans="21:21" x14ac:dyDescent="0.25">
      <c r="U527" s="66">
        <v>2.77</v>
      </c>
    </row>
    <row r="528" spans="21:21" x14ac:dyDescent="0.25">
      <c r="U528" s="66">
        <v>2.91</v>
      </c>
    </row>
    <row r="529" spans="21:21" x14ac:dyDescent="0.25">
      <c r="U529" s="66">
        <v>3.64</v>
      </c>
    </row>
    <row r="530" spans="21:21" x14ac:dyDescent="0.25">
      <c r="U530" s="66">
        <v>2.8</v>
      </c>
    </row>
    <row r="531" spans="21:21" x14ac:dyDescent="0.25">
      <c r="U531" s="66">
        <v>3.17</v>
      </c>
    </row>
    <row r="532" spans="21:21" x14ac:dyDescent="0.25">
      <c r="U532" s="66">
        <v>2.71</v>
      </c>
    </row>
    <row r="533" spans="21:21" x14ac:dyDescent="0.25">
      <c r="U533" s="66">
        <v>8.42</v>
      </c>
    </row>
    <row r="534" spans="21:21" x14ac:dyDescent="0.25">
      <c r="U534" s="66">
        <v>2.19</v>
      </c>
    </row>
    <row r="535" spans="21:21" x14ac:dyDescent="0.25">
      <c r="U535" s="66">
        <v>2.34</v>
      </c>
    </row>
    <row r="536" spans="21:21" x14ac:dyDescent="0.25">
      <c r="U536" s="66">
        <v>3.71</v>
      </c>
    </row>
    <row r="537" spans="21:21" x14ac:dyDescent="0.25">
      <c r="U537" s="66">
        <v>2.09</v>
      </c>
    </row>
    <row r="538" spans="21:21" x14ac:dyDescent="0.25">
      <c r="U538" s="66">
        <v>2.63</v>
      </c>
    </row>
    <row r="539" spans="21:21" x14ac:dyDescent="0.25">
      <c r="U539" s="66">
        <v>4.05</v>
      </c>
    </row>
    <row r="540" spans="21:21" x14ac:dyDescent="0.25">
      <c r="U540" s="66">
        <v>2.98</v>
      </c>
    </row>
    <row r="541" spans="21:21" x14ac:dyDescent="0.25">
      <c r="U541" s="66">
        <v>2.73</v>
      </c>
    </row>
    <row r="542" spans="21:21" x14ac:dyDescent="0.25">
      <c r="U542" s="66">
        <v>3.68</v>
      </c>
    </row>
    <row r="543" spans="21:21" x14ac:dyDescent="0.25">
      <c r="U543" s="66">
        <v>2.7</v>
      </c>
    </row>
    <row r="544" spans="21:21" x14ac:dyDescent="0.25">
      <c r="U544" s="66">
        <v>4.12</v>
      </c>
    </row>
    <row r="545" spans="21:21" x14ac:dyDescent="0.25">
      <c r="U545" s="66">
        <v>2.21</v>
      </c>
    </row>
    <row r="546" spans="21:21" x14ac:dyDescent="0.25">
      <c r="U546" s="66">
        <v>3.08</v>
      </c>
    </row>
    <row r="547" spans="21:21" x14ac:dyDescent="0.25">
      <c r="U547" s="66">
        <v>2.77</v>
      </c>
    </row>
    <row r="548" spans="21:21" x14ac:dyDescent="0.25">
      <c r="U548" s="66">
        <v>2.37</v>
      </c>
    </row>
    <row r="549" spans="21:21" x14ac:dyDescent="0.25">
      <c r="U549" s="66">
        <v>3.15</v>
      </c>
    </row>
    <row r="550" spans="21:21" x14ac:dyDescent="0.25">
      <c r="U550" s="66">
        <v>3.82</v>
      </c>
    </row>
    <row r="551" spans="21:21" x14ac:dyDescent="0.25">
      <c r="U551" s="66">
        <v>4.0199999999999996</v>
      </c>
    </row>
    <row r="552" spans="21:21" x14ac:dyDescent="0.25">
      <c r="U552" s="66">
        <v>2.0699999999999998</v>
      </c>
    </row>
    <row r="553" spans="21:21" x14ac:dyDescent="0.25">
      <c r="U553" s="66">
        <v>4.6500000000000004</v>
      </c>
    </row>
    <row r="554" spans="21:21" x14ac:dyDescent="0.25">
      <c r="U554" s="66">
        <v>1.94</v>
      </c>
    </row>
    <row r="555" spans="21:21" x14ac:dyDescent="0.25">
      <c r="U555" s="66">
        <v>5.79</v>
      </c>
    </row>
    <row r="556" spans="21:21" x14ac:dyDescent="0.25">
      <c r="U556" s="66">
        <v>3.77</v>
      </c>
    </row>
    <row r="557" spans="21:21" x14ac:dyDescent="0.25">
      <c r="U557" s="66">
        <v>1.98</v>
      </c>
    </row>
    <row r="558" spans="21:21" x14ac:dyDescent="0.25">
      <c r="U558" s="66">
        <v>2.2000000000000002</v>
      </c>
    </row>
    <row r="559" spans="21:21" x14ac:dyDescent="0.25">
      <c r="U559" s="66">
        <v>4.38</v>
      </c>
    </row>
    <row r="560" spans="21:21" x14ac:dyDescent="0.25">
      <c r="U560" s="66">
        <v>2.88</v>
      </c>
    </row>
    <row r="561" spans="21:21" x14ac:dyDescent="0.25">
      <c r="U561" s="66">
        <v>2.02</v>
      </c>
    </row>
    <row r="562" spans="21:21" x14ac:dyDescent="0.25">
      <c r="U562" s="66">
        <v>3.56</v>
      </c>
    </row>
    <row r="563" spans="21:21" x14ac:dyDescent="0.25">
      <c r="U563" s="66">
        <v>2.2200000000000002</v>
      </c>
    </row>
    <row r="564" spans="21:21" x14ac:dyDescent="0.25">
      <c r="U564" s="66">
        <v>2.04</v>
      </c>
    </row>
    <row r="565" spans="21:21" x14ac:dyDescent="0.25">
      <c r="U565" s="66">
        <v>2.38</v>
      </c>
    </row>
    <row r="566" spans="21:21" x14ac:dyDescent="0.25">
      <c r="U566" s="66">
        <v>2.04</v>
      </c>
    </row>
    <row r="567" spans="21:21" x14ac:dyDescent="0.25">
      <c r="U567" s="66">
        <v>2.11</v>
      </c>
    </row>
    <row r="568" spans="21:21" x14ac:dyDescent="0.25">
      <c r="U568" s="66">
        <v>4.7</v>
      </c>
    </row>
    <row r="569" spans="21:21" x14ac:dyDescent="0.25">
      <c r="U569" s="66">
        <v>2.4900000000000002</v>
      </c>
    </row>
    <row r="570" spans="21:21" x14ac:dyDescent="0.25">
      <c r="U570" s="66">
        <v>0</v>
      </c>
    </row>
    <row r="571" spans="21:21" x14ac:dyDescent="0.25">
      <c r="U571" s="66">
        <v>2.46</v>
      </c>
    </row>
    <row r="572" spans="21:21" x14ac:dyDescent="0.25">
      <c r="U572" s="66">
        <v>1.99</v>
      </c>
    </row>
    <row r="573" spans="21:21" x14ac:dyDescent="0.25">
      <c r="U573" s="66">
        <v>1.73</v>
      </c>
    </row>
    <row r="574" spans="21:21" x14ac:dyDescent="0.25">
      <c r="U574" s="66">
        <v>1.78</v>
      </c>
    </row>
    <row r="575" spans="21:21" x14ac:dyDescent="0.25">
      <c r="U575" s="66">
        <v>5.71</v>
      </c>
    </row>
    <row r="576" spans="21:21" x14ac:dyDescent="0.25">
      <c r="U576" s="66">
        <v>5.08</v>
      </c>
    </row>
    <row r="577" spans="21:21" x14ac:dyDescent="0.25">
      <c r="U577" s="66">
        <v>2.97</v>
      </c>
    </row>
    <row r="578" spans="21:21" x14ac:dyDescent="0.25">
      <c r="U578" s="66">
        <v>2.4300000000000002</v>
      </c>
    </row>
    <row r="579" spans="21:21" x14ac:dyDescent="0.25">
      <c r="U579" s="66">
        <v>2.7</v>
      </c>
    </row>
    <row r="580" spans="21:21" x14ac:dyDescent="0.25">
      <c r="U580" s="66">
        <v>2.0299999999999998</v>
      </c>
    </row>
    <row r="581" spans="21:21" x14ac:dyDescent="0.25">
      <c r="U581" s="66">
        <v>2.81</v>
      </c>
    </row>
    <row r="582" spans="21:21" x14ac:dyDescent="0.25">
      <c r="U582" s="66">
        <v>2.71</v>
      </c>
    </row>
    <row r="583" spans="21:21" x14ac:dyDescent="0.25">
      <c r="U583" s="66">
        <v>2.1800000000000002</v>
      </c>
    </row>
    <row r="584" spans="21:21" x14ac:dyDescent="0.25">
      <c r="U584" s="66">
        <v>9.6199999999999992</v>
      </c>
    </row>
    <row r="585" spans="21:21" x14ac:dyDescent="0.25">
      <c r="U585" s="66">
        <v>2.08</v>
      </c>
    </row>
    <row r="586" spans="21:21" x14ac:dyDescent="0.25">
      <c r="U586" s="66">
        <v>2.13</v>
      </c>
    </row>
    <row r="587" spans="21:21" x14ac:dyDescent="0.25">
      <c r="U587" s="66">
        <v>2.08</v>
      </c>
    </row>
    <row r="588" spans="21:21" x14ac:dyDescent="0.25">
      <c r="U588" s="66">
        <v>2.0699999999999998</v>
      </c>
    </row>
    <row r="589" spans="21:21" x14ac:dyDescent="0.25">
      <c r="U589" s="66">
        <v>2.2400000000000002</v>
      </c>
    </row>
    <row r="590" spans="21:21" x14ac:dyDescent="0.25">
      <c r="U590" s="66">
        <v>1.72</v>
      </c>
    </row>
    <row r="591" spans="21:21" x14ac:dyDescent="0.25">
      <c r="U591" s="66">
        <v>2.09</v>
      </c>
    </row>
    <row r="592" spans="21:21" x14ac:dyDescent="0.25">
      <c r="U592" s="66">
        <v>1.97</v>
      </c>
    </row>
    <row r="593" spans="21:21" x14ac:dyDescent="0.25">
      <c r="U593" s="66">
        <v>1.73</v>
      </c>
    </row>
    <row r="594" spans="21:21" x14ac:dyDescent="0.25">
      <c r="U594" s="66">
        <v>1.77</v>
      </c>
    </row>
    <row r="595" spans="21:21" x14ac:dyDescent="0.25">
      <c r="U595" s="66">
        <v>2.0699999999999998</v>
      </c>
    </row>
    <row r="596" spans="21:21" x14ac:dyDescent="0.25">
      <c r="U596" s="66">
        <v>2.11</v>
      </c>
    </row>
    <row r="597" spans="21:21" x14ac:dyDescent="0.25">
      <c r="U597" s="66">
        <v>2.02</v>
      </c>
    </row>
    <row r="598" spans="21:21" x14ac:dyDescent="0.25">
      <c r="U598" s="66">
        <v>5.83</v>
      </c>
    </row>
    <row r="599" spans="21:21" x14ac:dyDescent="0.25">
      <c r="U599" s="66">
        <v>1.63</v>
      </c>
    </row>
    <row r="600" spans="21:21" x14ac:dyDescent="0.25">
      <c r="U600" s="66">
        <v>1.76</v>
      </c>
    </row>
    <row r="601" spans="21:21" x14ac:dyDescent="0.25">
      <c r="U601" s="66">
        <v>1.93</v>
      </c>
    </row>
    <row r="602" spans="21:21" x14ac:dyDescent="0.25">
      <c r="U602" s="66">
        <v>2.2000000000000002</v>
      </c>
    </row>
    <row r="603" spans="21:21" x14ac:dyDescent="0.25">
      <c r="U603" s="66">
        <v>2.0499999999999998</v>
      </c>
    </row>
    <row r="604" spans="21:21" x14ac:dyDescent="0.25">
      <c r="U604" s="66">
        <v>2.1800000000000002</v>
      </c>
    </row>
    <row r="605" spans="21:21" x14ac:dyDescent="0.25">
      <c r="U605" s="66">
        <v>2.5299999999999998</v>
      </c>
    </row>
    <row r="606" spans="21:21" x14ac:dyDescent="0.25">
      <c r="U606" s="66">
        <v>8.19</v>
      </c>
    </row>
    <row r="607" spans="21:21" x14ac:dyDescent="0.25">
      <c r="U607" s="66">
        <v>3.03</v>
      </c>
    </row>
    <row r="608" spans="21:21" x14ac:dyDescent="0.25">
      <c r="U608" s="66">
        <v>3.9</v>
      </c>
    </row>
    <row r="609" spans="21:21" x14ac:dyDescent="0.25">
      <c r="U609" s="66">
        <v>2.38</v>
      </c>
    </row>
    <row r="610" spans="21:21" x14ac:dyDescent="0.25">
      <c r="U610" s="66">
        <v>2.0299999999999998</v>
      </c>
    </row>
    <row r="611" spans="21:21" x14ac:dyDescent="0.25">
      <c r="U611" s="66">
        <v>2.66</v>
      </c>
    </row>
    <row r="612" spans="21:21" x14ac:dyDescent="0.25">
      <c r="U612" s="66">
        <v>1.96</v>
      </c>
    </row>
    <row r="613" spans="21:21" x14ac:dyDescent="0.25">
      <c r="U613" s="66">
        <v>2.16</v>
      </c>
    </row>
    <row r="614" spans="21:21" x14ac:dyDescent="0.25">
      <c r="U614" s="66">
        <v>2.58</v>
      </c>
    </row>
    <row r="615" spans="21:21" x14ac:dyDescent="0.25">
      <c r="U615" s="66">
        <v>2.15</v>
      </c>
    </row>
    <row r="616" spans="21:21" x14ac:dyDescent="0.25">
      <c r="U616" s="66">
        <v>2.1</v>
      </c>
    </row>
    <row r="617" spans="21:21" x14ac:dyDescent="0.25">
      <c r="U617" s="66">
        <v>2.14</v>
      </c>
    </row>
    <row r="618" spans="21:21" x14ac:dyDescent="0.25">
      <c r="U618" s="66">
        <v>1.91</v>
      </c>
    </row>
    <row r="619" spans="21:21" x14ac:dyDescent="0.25">
      <c r="U619" s="66">
        <v>2.65</v>
      </c>
    </row>
    <row r="620" spans="21:21" x14ac:dyDescent="0.25">
      <c r="U620" s="66">
        <v>5.19</v>
      </c>
    </row>
    <row r="621" spans="21:21" x14ac:dyDescent="0.25">
      <c r="U621" s="66">
        <v>2.13</v>
      </c>
    </row>
    <row r="622" spans="21:21" x14ac:dyDescent="0.25">
      <c r="U622" s="66">
        <v>2.19</v>
      </c>
    </row>
    <row r="623" spans="21:21" x14ac:dyDescent="0.25">
      <c r="U623" s="66">
        <v>2.16</v>
      </c>
    </row>
    <row r="624" spans="21:21" x14ac:dyDescent="0.25">
      <c r="U624" s="66">
        <v>5</v>
      </c>
    </row>
    <row r="625" spans="21:21" x14ac:dyDescent="0.25">
      <c r="U625" s="66">
        <v>2.0299999999999998</v>
      </c>
    </row>
    <row r="626" spans="21:21" x14ac:dyDescent="0.25">
      <c r="U626" s="66">
        <v>3.01</v>
      </c>
    </row>
    <row r="627" spans="21:21" x14ac:dyDescent="0.25">
      <c r="U627" s="66">
        <v>2.25</v>
      </c>
    </row>
    <row r="628" spans="21:21" x14ac:dyDescent="0.25">
      <c r="U628" s="66">
        <v>2.93</v>
      </c>
    </row>
    <row r="629" spans="21:21" x14ac:dyDescent="0.25">
      <c r="U629" s="66">
        <v>2.06</v>
      </c>
    </row>
    <row r="630" spans="21:21" x14ac:dyDescent="0.25">
      <c r="U630" s="66">
        <v>2.52</v>
      </c>
    </row>
    <row r="631" spans="21:21" x14ac:dyDescent="0.25">
      <c r="U631" s="66">
        <v>2.39</v>
      </c>
    </row>
    <row r="632" spans="21:21" x14ac:dyDescent="0.25">
      <c r="U632" s="66">
        <v>3.79</v>
      </c>
    </row>
    <row r="633" spans="21:21" x14ac:dyDescent="0.25">
      <c r="U633" s="66">
        <v>2.5099999999999998</v>
      </c>
    </row>
    <row r="634" spans="21:21" x14ac:dyDescent="0.25">
      <c r="U634" s="66">
        <v>1.81</v>
      </c>
    </row>
    <row r="635" spans="21:21" x14ac:dyDescent="0.25">
      <c r="U635" s="66">
        <v>2.69</v>
      </c>
    </row>
    <row r="636" spans="21:21" x14ac:dyDescent="0.25">
      <c r="U636" s="66">
        <v>9.85</v>
      </c>
    </row>
    <row r="637" spans="21:21" x14ac:dyDescent="0.25">
      <c r="U637" s="66">
        <v>2.39</v>
      </c>
    </row>
    <row r="638" spans="21:21" x14ac:dyDescent="0.25">
      <c r="U638" s="66">
        <v>3.61</v>
      </c>
    </row>
    <row r="639" spans="21:21" x14ac:dyDescent="0.25">
      <c r="U639" s="66">
        <v>4.29</v>
      </c>
    </row>
    <row r="640" spans="21:21" x14ac:dyDescent="0.25">
      <c r="U640" s="66">
        <v>2.9</v>
      </c>
    </row>
    <row r="641" spans="21:21" x14ac:dyDescent="0.25">
      <c r="U641" s="66">
        <v>1.99</v>
      </c>
    </row>
    <row r="642" spans="21:21" x14ac:dyDescent="0.25">
      <c r="U642" s="66">
        <v>2.13</v>
      </c>
    </row>
    <row r="643" spans="21:21" x14ac:dyDescent="0.25">
      <c r="U643" s="66">
        <v>2.87</v>
      </c>
    </row>
    <row r="644" spans="21:21" x14ac:dyDescent="0.25">
      <c r="U644" s="66">
        <v>1.79</v>
      </c>
    </row>
    <row r="645" spans="21:21" x14ac:dyDescent="0.25">
      <c r="U645" s="66">
        <v>2.66</v>
      </c>
    </row>
    <row r="646" spans="21:21" x14ac:dyDescent="0.25">
      <c r="U646" s="66">
        <v>6.67</v>
      </c>
    </row>
    <row r="647" spans="21:21" x14ac:dyDescent="0.25">
      <c r="U647" s="66">
        <v>2.15</v>
      </c>
    </row>
    <row r="648" spans="21:21" x14ac:dyDescent="0.25">
      <c r="U648" s="66">
        <v>1.88</v>
      </c>
    </row>
    <row r="649" spans="21:21" x14ac:dyDescent="0.25">
      <c r="U649" s="66">
        <v>2.08</v>
      </c>
    </row>
    <row r="650" spans="21:21" x14ac:dyDescent="0.25">
      <c r="U650" s="66">
        <v>1.71</v>
      </c>
    </row>
    <row r="651" spans="21:21" x14ac:dyDescent="0.25">
      <c r="U651" s="66">
        <v>2.14</v>
      </c>
    </row>
    <row r="652" spans="21:21" x14ac:dyDescent="0.25">
      <c r="U652" s="66">
        <v>2.25</v>
      </c>
    </row>
    <row r="653" spans="21:21" x14ac:dyDescent="0.25">
      <c r="U653" s="66">
        <v>1.81</v>
      </c>
    </row>
    <row r="654" spans="21:21" x14ac:dyDescent="0.25">
      <c r="U654" s="66">
        <v>2.21</v>
      </c>
    </row>
    <row r="655" spans="21:21" x14ac:dyDescent="0.25">
      <c r="U655" s="66">
        <v>2.0699999999999998</v>
      </c>
    </row>
    <row r="656" spans="21:21" x14ac:dyDescent="0.25">
      <c r="U656" s="66">
        <v>2.44</v>
      </c>
    </row>
    <row r="657" spans="21:21" x14ac:dyDescent="0.25">
      <c r="U657" s="66">
        <v>2.11</v>
      </c>
    </row>
    <row r="658" spans="21:21" x14ac:dyDescent="0.25">
      <c r="U658" s="66">
        <v>2.3199999999999998</v>
      </c>
    </row>
    <row r="659" spans="21:21" x14ac:dyDescent="0.25">
      <c r="U659" s="66">
        <v>9.33</v>
      </c>
    </row>
    <row r="660" spans="21:21" x14ac:dyDescent="0.25">
      <c r="U660" s="66">
        <v>2.2400000000000002</v>
      </c>
    </row>
    <row r="661" spans="21:21" x14ac:dyDescent="0.25">
      <c r="U661" s="66">
        <v>1.79</v>
      </c>
    </row>
    <row r="662" spans="21:21" x14ac:dyDescent="0.25">
      <c r="U662" s="66">
        <v>1.97</v>
      </c>
    </row>
    <row r="663" spans="21:21" x14ac:dyDescent="0.25">
      <c r="U663" s="66">
        <v>2.37</v>
      </c>
    </row>
    <row r="664" spans="21:21" x14ac:dyDescent="0.25">
      <c r="U664" s="66">
        <v>2.95</v>
      </c>
    </row>
    <row r="665" spans="21:21" x14ac:dyDescent="0.25">
      <c r="U665" s="66">
        <v>1.85</v>
      </c>
    </row>
    <row r="666" spans="21:21" x14ac:dyDescent="0.25">
      <c r="U666" s="66">
        <v>2.06</v>
      </c>
    </row>
    <row r="667" spans="21:21" x14ac:dyDescent="0.25">
      <c r="U667" s="66">
        <v>1.63</v>
      </c>
    </row>
    <row r="668" spans="21:21" x14ac:dyDescent="0.25">
      <c r="U668" s="66">
        <v>2.72</v>
      </c>
    </row>
    <row r="669" spans="21:21" x14ac:dyDescent="0.25">
      <c r="U669" s="66">
        <v>1.86</v>
      </c>
    </row>
    <row r="670" spans="21:21" x14ac:dyDescent="0.25">
      <c r="U670" s="66">
        <v>9.82</v>
      </c>
    </row>
    <row r="671" spans="21:21" x14ac:dyDescent="0.25">
      <c r="U671" s="66">
        <v>1.94</v>
      </c>
    </row>
    <row r="672" spans="21:21" x14ac:dyDescent="0.25">
      <c r="U672" s="66">
        <v>2.13</v>
      </c>
    </row>
    <row r="673" spans="21:21" x14ac:dyDescent="0.25">
      <c r="U673" s="66">
        <v>4.0199999999999996</v>
      </c>
    </row>
    <row r="674" spans="21:21" x14ac:dyDescent="0.25">
      <c r="U674" s="66">
        <v>1.85</v>
      </c>
    </row>
    <row r="675" spans="21:21" x14ac:dyDescent="0.25">
      <c r="U675" s="66">
        <v>2</v>
      </c>
    </row>
    <row r="676" spans="21:21" x14ac:dyDescent="0.25">
      <c r="U676" s="66">
        <v>2.02</v>
      </c>
    </row>
    <row r="677" spans="21:21" x14ac:dyDescent="0.25">
      <c r="U677" s="66">
        <v>2.08</v>
      </c>
    </row>
    <row r="678" spans="21:21" x14ac:dyDescent="0.25">
      <c r="U678" s="66">
        <v>2.54</v>
      </c>
    </row>
    <row r="679" spans="21:21" x14ac:dyDescent="0.25">
      <c r="U679" s="66">
        <v>2.08</v>
      </c>
    </row>
    <row r="680" spans="21:21" x14ac:dyDescent="0.25">
      <c r="U680" s="66">
        <v>2.91</v>
      </c>
    </row>
    <row r="681" spans="21:21" x14ac:dyDescent="0.25">
      <c r="U681" s="66">
        <v>5.29</v>
      </c>
    </row>
    <row r="682" spans="21:21" x14ac:dyDescent="0.25">
      <c r="U682" s="66">
        <v>2.04</v>
      </c>
    </row>
    <row r="683" spans="21:21" x14ac:dyDescent="0.25">
      <c r="U683" s="66">
        <v>2.11</v>
      </c>
    </row>
    <row r="684" spans="21:21" x14ac:dyDescent="0.25">
      <c r="U684" s="66">
        <v>4.43</v>
      </c>
    </row>
    <row r="685" spans="21:21" x14ac:dyDescent="0.25">
      <c r="U685" s="66">
        <v>2.16</v>
      </c>
    </row>
    <row r="686" spans="21:21" x14ac:dyDescent="0.25">
      <c r="U686" s="66">
        <v>2.0699999999999998</v>
      </c>
    </row>
    <row r="687" spans="21:21" x14ac:dyDescent="0.25">
      <c r="U687" s="66">
        <v>2.12</v>
      </c>
    </row>
    <row r="688" spans="21:21" x14ac:dyDescent="0.25">
      <c r="U688" s="66">
        <v>2.21</v>
      </c>
    </row>
    <row r="689" spans="21:21" x14ac:dyDescent="0.25">
      <c r="U689" s="66">
        <v>2.86</v>
      </c>
    </row>
    <row r="690" spans="21:21" x14ac:dyDescent="0.25">
      <c r="U690" s="66">
        <v>1.85</v>
      </c>
    </row>
    <row r="691" spans="21:21" x14ac:dyDescent="0.25">
      <c r="U691" s="66">
        <v>3.41</v>
      </c>
    </row>
    <row r="692" spans="21:21" x14ac:dyDescent="0.25">
      <c r="U692" s="66">
        <v>1.99</v>
      </c>
    </row>
    <row r="693" spans="21:21" x14ac:dyDescent="0.25">
      <c r="U693" s="66">
        <v>1.84</v>
      </c>
    </row>
    <row r="694" spans="21:21" x14ac:dyDescent="0.25">
      <c r="U694" s="66">
        <v>2.12</v>
      </c>
    </row>
    <row r="695" spans="21:21" x14ac:dyDescent="0.25">
      <c r="U695" s="66">
        <v>3.51</v>
      </c>
    </row>
    <row r="696" spans="21:21" x14ac:dyDescent="0.25">
      <c r="U696" s="66">
        <v>1.79</v>
      </c>
    </row>
    <row r="697" spans="21:21" x14ac:dyDescent="0.25">
      <c r="U697" s="66">
        <v>2.0299999999999998</v>
      </c>
    </row>
    <row r="698" spans="21:21" x14ac:dyDescent="0.25">
      <c r="U698" s="66">
        <v>3.54</v>
      </c>
    </row>
    <row r="699" spans="21:21" x14ac:dyDescent="0.25">
      <c r="U699" s="66">
        <v>3.32</v>
      </c>
    </row>
    <row r="700" spans="21:21" x14ac:dyDescent="0.25">
      <c r="U700" s="66">
        <v>2.08</v>
      </c>
    </row>
    <row r="701" spans="21:21" x14ac:dyDescent="0.25">
      <c r="U701" s="66">
        <v>2.8</v>
      </c>
    </row>
    <row r="702" spans="21:21" x14ac:dyDescent="0.25">
      <c r="U702" s="66">
        <v>5.77</v>
      </c>
    </row>
    <row r="703" spans="21:21" x14ac:dyDescent="0.25">
      <c r="U703" s="66">
        <v>1.82</v>
      </c>
    </row>
    <row r="704" spans="21:21" x14ac:dyDescent="0.25">
      <c r="U704" s="66">
        <v>2.42</v>
      </c>
    </row>
    <row r="705" spans="21:21" x14ac:dyDescent="0.25">
      <c r="U705" s="66">
        <v>2.5499999999999998</v>
      </c>
    </row>
    <row r="706" spans="21:21" x14ac:dyDescent="0.25">
      <c r="U706" s="66">
        <v>3.02</v>
      </c>
    </row>
    <row r="707" spans="21:21" x14ac:dyDescent="0.25">
      <c r="U707" s="66">
        <v>3.51</v>
      </c>
    </row>
    <row r="708" spans="21:21" x14ac:dyDescent="0.25">
      <c r="U708" s="66">
        <v>2.38</v>
      </c>
    </row>
    <row r="709" spans="21:21" x14ac:dyDescent="0.25">
      <c r="U709" s="66">
        <v>2.0299999999999998</v>
      </c>
    </row>
    <row r="710" spans="21:21" x14ac:dyDescent="0.25">
      <c r="U710" s="66">
        <v>2.56</v>
      </c>
    </row>
    <row r="711" spans="21:21" x14ac:dyDescent="0.25">
      <c r="U711" s="66">
        <v>6.55</v>
      </c>
    </row>
    <row r="712" spans="21:21" x14ac:dyDescent="0.25">
      <c r="U712" s="66">
        <v>2.17</v>
      </c>
    </row>
    <row r="713" spans="21:21" x14ac:dyDescent="0.25">
      <c r="U713" s="66">
        <v>1.91</v>
      </c>
    </row>
    <row r="714" spans="21:21" x14ac:dyDescent="0.25">
      <c r="U714" s="66">
        <v>2.56</v>
      </c>
    </row>
    <row r="715" spans="21:21" x14ac:dyDescent="0.25">
      <c r="U715" s="66">
        <v>2.33</v>
      </c>
    </row>
    <row r="716" spans="21:21" x14ac:dyDescent="0.25">
      <c r="U716" s="66">
        <v>2.76</v>
      </c>
    </row>
    <row r="717" spans="21:21" x14ac:dyDescent="0.25">
      <c r="U717" s="66">
        <v>2.77</v>
      </c>
    </row>
    <row r="718" spans="21:21" x14ac:dyDescent="0.25">
      <c r="U718" s="66">
        <v>3.82</v>
      </c>
    </row>
    <row r="719" spans="21:21" x14ac:dyDescent="0.25">
      <c r="U719" s="66">
        <v>4.83</v>
      </c>
    </row>
    <row r="720" spans="21:21" x14ac:dyDescent="0.25">
      <c r="U720" s="66">
        <v>4.9800000000000004</v>
      </c>
    </row>
    <row r="721" spans="21:21" x14ac:dyDescent="0.25">
      <c r="U721" s="66">
        <v>1.97</v>
      </c>
    </row>
    <row r="722" spans="21:21" x14ac:dyDescent="0.25">
      <c r="U722" s="66">
        <v>2.2000000000000002</v>
      </c>
    </row>
    <row r="723" spans="21:21" x14ac:dyDescent="0.25">
      <c r="U723" s="66">
        <v>2.1</v>
      </c>
    </row>
    <row r="724" spans="21:21" x14ac:dyDescent="0.25">
      <c r="U724" s="66">
        <v>2.54</v>
      </c>
    </row>
    <row r="725" spans="21:21" x14ac:dyDescent="0.25">
      <c r="U725" s="66">
        <v>2</v>
      </c>
    </row>
    <row r="726" spans="21:21" x14ac:dyDescent="0.25">
      <c r="U726" s="66">
        <v>2.09</v>
      </c>
    </row>
    <row r="727" spans="21:21" x14ac:dyDescent="0.25">
      <c r="U727" s="66">
        <v>7.56</v>
      </c>
    </row>
    <row r="728" spans="21:21" x14ac:dyDescent="0.25">
      <c r="U728" s="66">
        <v>6.91</v>
      </c>
    </row>
    <row r="729" spans="21:21" x14ac:dyDescent="0.25">
      <c r="U729" s="66">
        <v>1.94</v>
      </c>
    </row>
    <row r="730" spans="21:21" x14ac:dyDescent="0.25">
      <c r="U730" s="66">
        <v>1.97</v>
      </c>
    </row>
    <row r="731" spans="21:21" x14ac:dyDescent="0.25">
      <c r="U731" s="66">
        <v>2.35</v>
      </c>
    </row>
    <row r="732" spans="21:21" x14ac:dyDescent="0.25">
      <c r="U732" s="66">
        <v>2.16</v>
      </c>
    </row>
    <row r="733" spans="21:21" x14ac:dyDescent="0.25">
      <c r="U733" s="66">
        <v>2.11</v>
      </c>
    </row>
    <row r="734" spans="21:21" x14ac:dyDescent="0.25">
      <c r="U734" s="66">
        <v>1.61</v>
      </c>
    </row>
    <row r="735" spans="21:21" x14ac:dyDescent="0.25">
      <c r="U735" s="66">
        <v>1.96</v>
      </c>
    </row>
    <row r="736" spans="21:21" x14ac:dyDescent="0.25">
      <c r="U736" s="66">
        <v>2.2400000000000002</v>
      </c>
    </row>
    <row r="737" spans="21:21" x14ac:dyDescent="0.25">
      <c r="U737" s="66">
        <v>6.69</v>
      </c>
    </row>
    <row r="738" spans="21:21" x14ac:dyDescent="0.25">
      <c r="U738" s="66">
        <v>1.83</v>
      </c>
    </row>
    <row r="739" spans="21:21" x14ac:dyDescent="0.25">
      <c r="U739" s="66">
        <v>2.7</v>
      </c>
    </row>
    <row r="740" spans="21:21" x14ac:dyDescent="0.25">
      <c r="U740" s="66">
        <v>1.99</v>
      </c>
    </row>
    <row r="741" spans="21:21" x14ac:dyDescent="0.25">
      <c r="U741" s="66">
        <v>1.86</v>
      </c>
    </row>
    <row r="742" spans="21:21" x14ac:dyDescent="0.25">
      <c r="U742" s="66">
        <v>2.11</v>
      </c>
    </row>
    <row r="743" spans="21:21" x14ac:dyDescent="0.25">
      <c r="U743" s="66">
        <v>1.96</v>
      </c>
    </row>
    <row r="744" spans="21:21" x14ac:dyDescent="0.25">
      <c r="U744" s="66">
        <v>2.17</v>
      </c>
    </row>
    <row r="745" spans="21:21" x14ac:dyDescent="0.25">
      <c r="U745" s="66">
        <v>2.4700000000000002</v>
      </c>
    </row>
    <row r="746" spans="21:21" x14ac:dyDescent="0.25">
      <c r="U746" s="66">
        <v>2.0699999999999998</v>
      </c>
    </row>
    <row r="747" spans="21:21" x14ac:dyDescent="0.25">
      <c r="U747" s="66">
        <v>2.1800000000000002</v>
      </c>
    </row>
    <row r="748" spans="21:21" x14ac:dyDescent="0.25">
      <c r="U748" s="66">
        <v>1.81</v>
      </c>
    </row>
    <row r="749" spans="21:21" x14ac:dyDescent="0.25">
      <c r="U749" s="66">
        <v>2.2599999999999998</v>
      </c>
    </row>
    <row r="750" spans="21:21" x14ac:dyDescent="0.25">
      <c r="U750" s="66">
        <v>1.89</v>
      </c>
    </row>
    <row r="751" spans="21:21" x14ac:dyDescent="0.25">
      <c r="U751" s="66">
        <v>2.09</v>
      </c>
    </row>
    <row r="752" spans="21:21" x14ac:dyDescent="0.25">
      <c r="U752" s="66">
        <v>2.11</v>
      </c>
    </row>
    <row r="753" spans="21:21" x14ac:dyDescent="0.25">
      <c r="U753" s="66">
        <v>4.3</v>
      </c>
    </row>
    <row r="754" spans="21:21" x14ac:dyDescent="0.25">
      <c r="U754" s="66">
        <v>13.65</v>
      </c>
    </row>
    <row r="755" spans="21:21" x14ac:dyDescent="0.25">
      <c r="U755" s="66">
        <v>2.33</v>
      </c>
    </row>
    <row r="756" spans="21:21" x14ac:dyDescent="0.25">
      <c r="U756" s="66">
        <v>1.8</v>
      </c>
    </row>
    <row r="757" spans="21:21" x14ac:dyDescent="0.25">
      <c r="U757" s="66">
        <v>2.91</v>
      </c>
    </row>
    <row r="758" spans="21:21" x14ac:dyDescent="0.25">
      <c r="U758" s="66">
        <v>2.08</v>
      </c>
    </row>
    <row r="759" spans="21:21" x14ac:dyDescent="0.25">
      <c r="U759" s="66">
        <v>2.64</v>
      </c>
    </row>
    <row r="760" spans="21:21" x14ac:dyDescent="0.25">
      <c r="U760" s="66">
        <v>3.89</v>
      </c>
    </row>
    <row r="761" spans="21:21" x14ac:dyDescent="0.25">
      <c r="U761" s="66">
        <v>2.13</v>
      </c>
    </row>
    <row r="762" spans="21:21" x14ac:dyDescent="0.25">
      <c r="U762" s="66">
        <v>1.97</v>
      </c>
    </row>
    <row r="763" spans="21:21" x14ac:dyDescent="0.25">
      <c r="U763" s="66">
        <v>2</v>
      </c>
    </row>
    <row r="764" spans="21:21" x14ac:dyDescent="0.25">
      <c r="U764" s="66">
        <v>2.33</v>
      </c>
    </row>
    <row r="765" spans="21:21" x14ac:dyDescent="0.25">
      <c r="U765" s="66">
        <v>2.37</v>
      </c>
    </row>
    <row r="766" spans="21:21" x14ac:dyDescent="0.25">
      <c r="U766" s="66">
        <v>1.99</v>
      </c>
    </row>
    <row r="767" spans="21:21" x14ac:dyDescent="0.25">
      <c r="U767" s="66">
        <v>2.35</v>
      </c>
    </row>
    <row r="768" spans="21:21" x14ac:dyDescent="0.25">
      <c r="U768" s="66">
        <v>2.2400000000000002</v>
      </c>
    </row>
    <row r="769" spans="21:21" x14ac:dyDescent="0.25">
      <c r="U769" s="66">
        <v>2.1</v>
      </c>
    </row>
    <row r="770" spans="21:21" x14ac:dyDescent="0.25">
      <c r="U770" s="66">
        <v>2.0699999999999998</v>
      </c>
    </row>
    <row r="771" spans="21:21" x14ac:dyDescent="0.25">
      <c r="U771" s="66">
        <v>3.73</v>
      </c>
    </row>
    <row r="772" spans="21:21" x14ac:dyDescent="0.25">
      <c r="U772" s="66">
        <v>2.69</v>
      </c>
    </row>
    <row r="773" spans="21:21" x14ac:dyDescent="0.25">
      <c r="U773" s="66">
        <v>2.0499999999999998</v>
      </c>
    </row>
    <row r="774" spans="21:21" x14ac:dyDescent="0.25">
      <c r="U774" s="66">
        <v>2.11</v>
      </c>
    </row>
    <row r="775" spans="21:21" x14ac:dyDescent="0.25">
      <c r="U775" s="66">
        <v>5.34</v>
      </c>
    </row>
    <row r="776" spans="21:21" x14ac:dyDescent="0.25">
      <c r="U776" s="66">
        <v>1.98</v>
      </c>
    </row>
    <row r="777" spans="21:21" x14ac:dyDescent="0.25">
      <c r="U777" s="66">
        <v>2.0499999999999998</v>
      </c>
    </row>
    <row r="778" spans="21:21" x14ac:dyDescent="0.25">
      <c r="U778" s="66">
        <v>2.14</v>
      </c>
    </row>
    <row r="779" spans="21:21" x14ac:dyDescent="0.25">
      <c r="U779" s="66">
        <v>2.6</v>
      </c>
    </row>
    <row r="780" spans="21:21" x14ac:dyDescent="0.25">
      <c r="U780" s="66">
        <v>3.13</v>
      </c>
    </row>
    <row r="781" spans="21:21" x14ac:dyDescent="0.25">
      <c r="U781" s="66">
        <v>2.06</v>
      </c>
    </row>
    <row r="782" spans="21:21" x14ac:dyDescent="0.25">
      <c r="U782" s="66">
        <v>2.2000000000000002</v>
      </c>
    </row>
    <row r="783" spans="21:21" x14ac:dyDescent="0.25">
      <c r="U783" s="66">
        <v>2.5299999999999998</v>
      </c>
    </row>
    <row r="784" spans="21:21" x14ac:dyDescent="0.25">
      <c r="U784" s="66">
        <v>2.17</v>
      </c>
    </row>
    <row r="785" spans="21:21" x14ac:dyDescent="0.25">
      <c r="U785" s="66">
        <v>2.04</v>
      </c>
    </row>
    <row r="786" spans="21:21" x14ac:dyDescent="0.25">
      <c r="U786" s="66">
        <v>2.1800000000000002</v>
      </c>
    </row>
    <row r="787" spans="21:21" x14ac:dyDescent="0.25">
      <c r="U787" s="66">
        <v>2.1800000000000002</v>
      </c>
    </row>
    <row r="788" spans="21:21" x14ac:dyDescent="0.25">
      <c r="U788" s="66">
        <v>2.14</v>
      </c>
    </row>
    <row r="789" spans="21:21" x14ac:dyDescent="0.25">
      <c r="U789" s="66">
        <v>1.96</v>
      </c>
    </row>
    <row r="790" spans="21:21" x14ac:dyDescent="0.25">
      <c r="U790" s="66">
        <v>1.88</v>
      </c>
    </row>
    <row r="791" spans="21:21" x14ac:dyDescent="0.25">
      <c r="U791" s="66">
        <v>2.16</v>
      </c>
    </row>
    <row r="792" spans="21:21" x14ac:dyDescent="0.25">
      <c r="U792" s="66">
        <v>2.13</v>
      </c>
    </row>
    <row r="793" spans="21:21" x14ac:dyDescent="0.25">
      <c r="U793" s="66">
        <v>5.77</v>
      </c>
    </row>
    <row r="794" spans="21:21" x14ac:dyDescent="0.25">
      <c r="U794" s="66">
        <v>3.68</v>
      </c>
    </row>
    <row r="795" spans="21:21" x14ac:dyDescent="0.25">
      <c r="U795" s="66">
        <v>2.14</v>
      </c>
    </row>
    <row r="796" spans="21:21" x14ac:dyDescent="0.25">
      <c r="U796" s="66">
        <v>1.98</v>
      </c>
    </row>
    <row r="797" spans="21:21" x14ac:dyDescent="0.25">
      <c r="U797" s="66">
        <v>2.42</v>
      </c>
    </row>
    <row r="798" spans="21:21" x14ac:dyDescent="0.25">
      <c r="U798" s="66">
        <v>7.27</v>
      </c>
    </row>
    <row r="799" spans="21:21" x14ac:dyDescent="0.25">
      <c r="U799" s="66">
        <v>2.79</v>
      </c>
    </row>
    <row r="800" spans="21:21" x14ac:dyDescent="0.25">
      <c r="U800" s="66">
        <v>6.24</v>
      </c>
    </row>
    <row r="801" spans="21:21" x14ac:dyDescent="0.25">
      <c r="U801" s="66">
        <v>3.65</v>
      </c>
    </row>
    <row r="802" spans="21:21" x14ac:dyDescent="0.25">
      <c r="U802" s="66">
        <v>2.37</v>
      </c>
    </row>
    <row r="803" spans="21:21" x14ac:dyDescent="0.25">
      <c r="U803" s="66">
        <v>1.82</v>
      </c>
    </row>
    <row r="804" spans="21:21" x14ac:dyDescent="0.25">
      <c r="U804" s="66">
        <v>1.79</v>
      </c>
    </row>
    <row r="805" spans="21:21" x14ac:dyDescent="0.25">
      <c r="U805" s="66">
        <v>11.56</v>
      </c>
    </row>
    <row r="806" spans="21:21" x14ac:dyDescent="0.25">
      <c r="U806" s="66">
        <v>2.06</v>
      </c>
    </row>
    <row r="807" spans="21:21" x14ac:dyDescent="0.25">
      <c r="U807" s="66">
        <v>3.58</v>
      </c>
    </row>
    <row r="808" spans="21:21" x14ac:dyDescent="0.25">
      <c r="U808" s="66">
        <v>2.4300000000000002</v>
      </c>
    </row>
    <row r="809" spans="21:21" x14ac:dyDescent="0.25">
      <c r="U809" s="66">
        <v>2.5499999999999998</v>
      </c>
    </row>
    <row r="810" spans="21:21" x14ac:dyDescent="0.25">
      <c r="U810" s="66">
        <v>2.25</v>
      </c>
    </row>
    <row r="811" spans="21:21" x14ac:dyDescent="0.25">
      <c r="U811" s="66">
        <v>8.82</v>
      </c>
    </row>
    <row r="812" spans="21:21" x14ac:dyDescent="0.25">
      <c r="U812" s="66">
        <v>2.44</v>
      </c>
    </row>
    <row r="813" spans="21:21" x14ac:dyDescent="0.25">
      <c r="U813" s="66">
        <v>7.07</v>
      </c>
    </row>
    <row r="814" spans="21:21" x14ac:dyDescent="0.25">
      <c r="U814" s="66">
        <v>2.58</v>
      </c>
    </row>
    <row r="815" spans="21:21" x14ac:dyDescent="0.25">
      <c r="U815" s="66">
        <v>13.58</v>
      </c>
    </row>
    <row r="816" spans="21:21" x14ac:dyDescent="0.25">
      <c r="U816" s="66">
        <v>1.86</v>
      </c>
    </row>
    <row r="817" spans="21:21" x14ac:dyDescent="0.25">
      <c r="U817" s="66">
        <v>4.22</v>
      </c>
    </row>
    <row r="818" spans="21:21" x14ac:dyDescent="0.25">
      <c r="U818" s="66">
        <v>1.95</v>
      </c>
    </row>
    <row r="819" spans="21:21" x14ac:dyDescent="0.25">
      <c r="U819" s="66">
        <v>1.7</v>
      </c>
    </row>
    <row r="820" spans="21:21" x14ac:dyDescent="0.25">
      <c r="U820" s="66">
        <v>1.9</v>
      </c>
    </row>
    <row r="821" spans="21:21" x14ac:dyDescent="0.25">
      <c r="U821" s="66">
        <v>2.0699999999999998</v>
      </c>
    </row>
    <row r="822" spans="21:21" x14ac:dyDescent="0.25">
      <c r="U822" s="66">
        <v>2.92</v>
      </c>
    </row>
    <row r="823" spans="21:21" x14ac:dyDescent="0.25">
      <c r="U823" s="66">
        <v>1.66</v>
      </c>
    </row>
    <row r="824" spans="21:21" x14ac:dyDescent="0.25">
      <c r="U824" s="66">
        <v>1.9</v>
      </c>
    </row>
    <row r="825" spans="21:21" x14ac:dyDescent="0.25">
      <c r="U825" s="66">
        <v>2.52</v>
      </c>
    </row>
    <row r="826" spans="21:21" x14ac:dyDescent="0.25">
      <c r="U826" s="66">
        <v>2.0099999999999998</v>
      </c>
    </row>
    <row r="827" spans="21:21" x14ac:dyDescent="0.25">
      <c r="U827" s="66">
        <v>2.16</v>
      </c>
    </row>
    <row r="828" spans="21:21" x14ac:dyDescent="0.25">
      <c r="U828" s="66">
        <v>3.16</v>
      </c>
    </row>
    <row r="829" spans="21:21" x14ac:dyDescent="0.25">
      <c r="U829" s="66">
        <v>2.19</v>
      </c>
    </row>
    <row r="830" spans="21:21" x14ac:dyDescent="0.25">
      <c r="U830" s="66">
        <v>1.97</v>
      </c>
    </row>
    <row r="831" spans="21:21" x14ac:dyDescent="0.25">
      <c r="U831" s="66">
        <v>2.06</v>
      </c>
    </row>
    <row r="832" spans="21:21" x14ac:dyDescent="0.25">
      <c r="U832" s="66">
        <v>2.25</v>
      </c>
    </row>
    <row r="833" spans="21:21" x14ac:dyDescent="0.25">
      <c r="U833" s="66">
        <v>1.97</v>
      </c>
    </row>
    <row r="834" spans="21:21" x14ac:dyDescent="0.25">
      <c r="U834" s="66">
        <v>2.08</v>
      </c>
    </row>
    <row r="835" spans="21:21" x14ac:dyDescent="0.25">
      <c r="U835" s="66">
        <v>2.06</v>
      </c>
    </row>
    <row r="836" spans="21:21" x14ac:dyDescent="0.25">
      <c r="U836" s="66">
        <v>2.98</v>
      </c>
    </row>
    <row r="837" spans="21:21" x14ac:dyDescent="0.25">
      <c r="U837" s="66">
        <v>2.0099999999999998</v>
      </c>
    </row>
    <row r="838" spans="21:21" x14ac:dyDescent="0.25">
      <c r="U838" s="66">
        <v>2.04</v>
      </c>
    </row>
    <row r="839" spans="21:21" x14ac:dyDescent="0.25">
      <c r="U839" s="66">
        <v>2.91</v>
      </c>
    </row>
    <row r="840" spans="21:21" x14ac:dyDescent="0.25">
      <c r="U840" s="66">
        <v>5.36</v>
      </c>
    </row>
    <row r="841" spans="21:21" x14ac:dyDescent="0.25">
      <c r="U841" s="66">
        <v>1.95</v>
      </c>
    </row>
    <row r="842" spans="21:21" x14ac:dyDescent="0.25">
      <c r="U842" s="66">
        <v>2.0099999999999998</v>
      </c>
    </row>
    <row r="843" spans="21:21" x14ac:dyDescent="0.25">
      <c r="U843" s="66">
        <v>2.08</v>
      </c>
    </row>
    <row r="844" spans="21:21" x14ac:dyDescent="0.25">
      <c r="U844" s="66">
        <v>6.99</v>
      </c>
    </row>
    <row r="845" spans="21:21" x14ac:dyDescent="0.25">
      <c r="U845" s="66">
        <v>1.8</v>
      </c>
    </row>
    <row r="846" spans="21:21" x14ac:dyDescent="0.25">
      <c r="U846" s="66">
        <v>5.39</v>
      </c>
    </row>
    <row r="847" spans="21:21" x14ac:dyDescent="0.25">
      <c r="U847" s="66">
        <v>2.96</v>
      </c>
    </row>
    <row r="848" spans="21:21" x14ac:dyDescent="0.25">
      <c r="U848" s="66">
        <v>2.84</v>
      </c>
    </row>
    <row r="849" spans="21:21" x14ac:dyDescent="0.25">
      <c r="U849" s="66">
        <v>1.99</v>
      </c>
    </row>
    <row r="850" spans="21:21" x14ac:dyDescent="0.25">
      <c r="U850" s="66">
        <v>2.62</v>
      </c>
    </row>
    <row r="851" spans="21:21" x14ac:dyDescent="0.25">
      <c r="U851" s="66">
        <v>3.13</v>
      </c>
    </row>
    <row r="852" spans="21:21" x14ac:dyDescent="0.25">
      <c r="U852" s="66">
        <v>2.31</v>
      </c>
    </row>
    <row r="853" spans="21:21" x14ac:dyDescent="0.25">
      <c r="U853" s="66">
        <v>3.33</v>
      </c>
    </row>
    <row r="854" spans="21:21" x14ac:dyDescent="0.25">
      <c r="U854" s="66">
        <v>2.15</v>
      </c>
    </row>
    <row r="855" spans="21:21" x14ac:dyDescent="0.25">
      <c r="U855" s="66">
        <v>3.88</v>
      </c>
    </row>
    <row r="856" spans="21:21" x14ac:dyDescent="0.25">
      <c r="U856" s="66">
        <v>2.11</v>
      </c>
    </row>
    <row r="857" spans="21:21" x14ac:dyDescent="0.25">
      <c r="U857" s="66">
        <v>2.0299999999999998</v>
      </c>
    </row>
    <row r="858" spans="21:21" x14ac:dyDescent="0.25">
      <c r="U858" s="66">
        <v>2.39</v>
      </c>
    </row>
    <row r="859" spans="21:21" x14ac:dyDescent="0.25">
      <c r="U859" s="66">
        <v>2.1800000000000002</v>
      </c>
    </row>
    <row r="860" spans="21:21" x14ac:dyDescent="0.25">
      <c r="U860" s="66">
        <v>2.21</v>
      </c>
    </row>
    <row r="861" spans="21:21" x14ac:dyDescent="0.25">
      <c r="U861" s="66">
        <v>2.33</v>
      </c>
    </row>
    <row r="862" spans="21:21" x14ac:dyDescent="0.25">
      <c r="U862" s="66">
        <v>2.62</v>
      </c>
    </row>
    <row r="863" spans="21:21" x14ac:dyDescent="0.25">
      <c r="U863" s="66">
        <v>2.0699999999999998</v>
      </c>
    </row>
    <row r="864" spans="21:21" x14ac:dyDescent="0.25">
      <c r="U864" s="66">
        <v>2.93</v>
      </c>
    </row>
    <row r="865" spans="21:21" x14ac:dyDescent="0.25">
      <c r="U865" s="66">
        <v>2.13</v>
      </c>
    </row>
    <row r="866" spans="21:21" x14ac:dyDescent="0.25">
      <c r="U866" s="66">
        <v>2.39</v>
      </c>
    </row>
    <row r="867" spans="21:21" x14ac:dyDescent="0.25">
      <c r="U867" s="66">
        <v>2.02</v>
      </c>
    </row>
    <row r="868" spans="21:21" x14ac:dyDescent="0.25">
      <c r="U868" s="66">
        <v>2.13</v>
      </c>
    </row>
    <row r="869" spans="21:21" x14ac:dyDescent="0.25">
      <c r="U869" s="66">
        <v>4.8099999999999996</v>
      </c>
    </row>
    <row r="870" spans="21:21" x14ac:dyDescent="0.25">
      <c r="U870" s="66">
        <v>3.71</v>
      </c>
    </row>
    <row r="871" spans="21:21" x14ac:dyDescent="0.25">
      <c r="U871" s="66">
        <v>2.13</v>
      </c>
    </row>
    <row r="872" spans="21:21" x14ac:dyDescent="0.25">
      <c r="U872" s="66">
        <v>2.11</v>
      </c>
    </row>
    <row r="873" spans="21:21" x14ac:dyDescent="0.25">
      <c r="U873" s="66">
        <v>2.41</v>
      </c>
    </row>
    <row r="874" spans="21:21" x14ac:dyDescent="0.25">
      <c r="U874" s="66">
        <v>2.2599999999999998</v>
      </c>
    </row>
    <row r="875" spans="21:21" x14ac:dyDescent="0.25">
      <c r="U875" s="66">
        <v>3.77</v>
      </c>
    </row>
    <row r="876" spans="21:21" x14ac:dyDescent="0.25">
      <c r="U876" s="66">
        <v>6.25</v>
      </c>
    </row>
    <row r="877" spans="21:21" x14ac:dyDescent="0.25">
      <c r="U877" s="66">
        <v>3.83</v>
      </c>
    </row>
    <row r="878" spans="21:21" x14ac:dyDescent="0.25">
      <c r="U878" s="66">
        <v>3.41</v>
      </c>
    </row>
    <row r="879" spans="21:21" x14ac:dyDescent="0.25">
      <c r="U879" s="66">
        <v>2.86</v>
      </c>
    </row>
    <row r="880" spans="21:21" x14ac:dyDescent="0.25">
      <c r="U880" s="66">
        <v>2.1</v>
      </c>
    </row>
    <row r="881" spans="21:21" x14ac:dyDescent="0.25">
      <c r="U881" s="66">
        <v>2.0499999999999998</v>
      </c>
    </row>
    <row r="882" spans="21:21" x14ac:dyDescent="0.25">
      <c r="U882" s="66">
        <v>1.87</v>
      </c>
    </row>
    <row r="883" spans="21:21" x14ac:dyDescent="0.25">
      <c r="U883" s="66">
        <v>7.41</v>
      </c>
    </row>
    <row r="884" spans="21:21" x14ac:dyDescent="0.25">
      <c r="U884" s="66">
        <v>4.92</v>
      </c>
    </row>
    <row r="885" spans="21:21" x14ac:dyDescent="0.25">
      <c r="U885" s="66">
        <v>3.16</v>
      </c>
    </row>
    <row r="886" spans="21:21" x14ac:dyDescent="0.25">
      <c r="U886" s="66">
        <v>1.85</v>
      </c>
    </row>
    <row r="887" spans="21:21" x14ac:dyDescent="0.25">
      <c r="U887" s="66">
        <v>2.8</v>
      </c>
    </row>
    <row r="888" spans="21:21" x14ac:dyDescent="0.25">
      <c r="U888" s="66">
        <v>2.64</v>
      </c>
    </row>
    <row r="889" spans="21:21" x14ac:dyDescent="0.25">
      <c r="U889" s="66">
        <v>1.81</v>
      </c>
    </row>
    <row r="890" spans="21:21" x14ac:dyDescent="0.25">
      <c r="U890" s="66">
        <v>2.99</v>
      </c>
    </row>
    <row r="891" spans="21:21" x14ac:dyDescent="0.25">
      <c r="U891" s="66">
        <v>2.91</v>
      </c>
    </row>
    <row r="892" spans="21:21" x14ac:dyDescent="0.25">
      <c r="U892" s="66">
        <v>2.89</v>
      </c>
    </row>
    <row r="893" spans="21:21" x14ac:dyDescent="0.25">
      <c r="U893" s="66">
        <v>2.16</v>
      </c>
    </row>
    <row r="894" spans="21:21" x14ac:dyDescent="0.25">
      <c r="U894" s="66">
        <v>1.25</v>
      </c>
    </row>
    <row r="895" spans="21:21" x14ac:dyDescent="0.25">
      <c r="U895" s="66">
        <v>2.71</v>
      </c>
    </row>
    <row r="896" spans="21:21" x14ac:dyDescent="0.25">
      <c r="U896" s="66">
        <v>2.68</v>
      </c>
    </row>
    <row r="897" spans="21:21" x14ac:dyDescent="0.25">
      <c r="U897" s="66">
        <v>2.0699999999999998</v>
      </c>
    </row>
    <row r="898" spans="21:21" x14ac:dyDescent="0.25">
      <c r="U898" s="66">
        <v>2.0499999999999998</v>
      </c>
    </row>
    <row r="899" spans="21:21" x14ac:dyDescent="0.25">
      <c r="U899" s="66">
        <v>2.1</v>
      </c>
    </row>
    <row r="900" spans="21:21" x14ac:dyDescent="0.25">
      <c r="U900" s="66">
        <v>2.42</v>
      </c>
    </row>
    <row r="901" spans="21:21" x14ac:dyDescent="0.25">
      <c r="U901" s="66">
        <v>7.06</v>
      </c>
    </row>
    <row r="902" spans="21:21" x14ac:dyDescent="0.25">
      <c r="U902" s="66">
        <v>2.08</v>
      </c>
    </row>
    <row r="903" spans="21:21" x14ac:dyDescent="0.25">
      <c r="U903" s="66">
        <v>2.09</v>
      </c>
    </row>
    <row r="904" spans="21:21" x14ac:dyDescent="0.25">
      <c r="U904" s="66">
        <v>2.64</v>
      </c>
    </row>
    <row r="905" spans="21:21" x14ac:dyDescent="0.25">
      <c r="U905" s="66">
        <v>2.17</v>
      </c>
    </row>
    <row r="906" spans="21:21" x14ac:dyDescent="0.25">
      <c r="U906" s="66">
        <v>2.23</v>
      </c>
    </row>
    <row r="907" spans="21:21" x14ac:dyDescent="0.25">
      <c r="U907" s="66">
        <v>2.1800000000000002</v>
      </c>
    </row>
    <row r="908" spans="21:21" x14ac:dyDescent="0.25">
      <c r="U908" s="66">
        <v>3.71</v>
      </c>
    </row>
    <row r="909" spans="21:21" x14ac:dyDescent="0.25">
      <c r="U909" s="66">
        <v>2.06</v>
      </c>
    </row>
    <row r="910" spans="21:21" x14ac:dyDescent="0.25">
      <c r="U910" s="66">
        <v>2.5099999999999998</v>
      </c>
    </row>
    <row r="911" spans="21:21" x14ac:dyDescent="0.25">
      <c r="U911" s="66">
        <v>2.46</v>
      </c>
    </row>
    <row r="912" spans="21:21" x14ac:dyDescent="0.25">
      <c r="U912" s="66">
        <v>1.95</v>
      </c>
    </row>
    <row r="913" spans="21:21" x14ac:dyDescent="0.25">
      <c r="U913" s="66">
        <v>3.63</v>
      </c>
    </row>
    <row r="914" spans="21:21" x14ac:dyDescent="0.25">
      <c r="U914" s="66">
        <v>4.03</v>
      </c>
    </row>
    <row r="915" spans="21:21" x14ac:dyDescent="0.25">
      <c r="U915" s="66">
        <v>1.9</v>
      </c>
    </row>
    <row r="916" spans="21:21" x14ac:dyDescent="0.25">
      <c r="U916" s="66">
        <v>2.21</v>
      </c>
    </row>
    <row r="917" spans="21:21" x14ac:dyDescent="0.25">
      <c r="U917" s="66">
        <v>2.5</v>
      </c>
    </row>
    <row r="918" spans="21:21" x14ac:dyDescent="0.25">
      <c r="U918" s="66">
        <v>2.08</v>
      </c>
    </row>
    <row r="919" spans="21:21" x14ac:dyDescent="0.25">
      <c r="U919" s="66">
        <v>1.97</v>
      </c>
    </row>
    <row r="920" spans="21:21" x14ac:dyDescent="0.25">
      <c r="U920" s="66">
        <v>2.4700000000000002</v>
      </c>
    </row>
    <row r="921" spans="21:21" x14ac:dyDescent="0.25">
      <c r="U921" s="66">
        <v>3.72</v>
      </c>
    </row>
    <row r="922" spans="21:21" x14ac:dyDescent="0.25">
      <c r="U922" s="66">
        <v>2.71</v>
      </c>
    </row>
    <row r="923" spans="21:21" x14ac:dyDescent="0.25">
      <c r="U923" s="66">
        <v>4.84</v>
      </c>
    </row>
    <row r="924" spans="21:21" x14ac:dyDescent="0.25">
      <c r="U924" s="66">
        <v>4.01</v>
      </c>
    </row>
    <row r="925" spans="21:21" x14ac:dyDescent="0.25">
      <c r="U925" s="66">
        <v>7.7</v>
      </c>
    </row>
    <row r="926" spans="21:21" x14ac:dyDescent="0.25">
      <c r="U926" s="66">
        <v>2.5299999999999998</v>
      </c>
    </row>
    <row r="927" spans="21:21" x14ac:dyDescent="0.25">
      <c r="U927" s="66">
        <v>1.76</v>
      </c>
    </row>
    <row r="928" spans="21:21" x14ac:dyDescent="0.25">
      <c r="U928" s="66">
        <v>3.06</v>
      </c>
    </row>
    <row r="929" spans="21:21" x14ac:dyDescent="0.25">
      <c r="U929" s="66">
        <v>1.37</v>
      </c>
    </row>
    <row r="930" spans="21:21" x14ac:dyDescent="0.25">
      <c r="U930" s="66">
        <v>2.69</v>
      </c>
    </row>
    <row r="931" spans="21:21" x14ac:dyDescent="0.25">
      <c r="U931" s="66">
        <v>2.66</v>
      </c>
    </row>
    <row r="932" spans="21:21" x14ac:dyDescent="0.25">
      <c r="U932" s="66">
        <v>2.4900000000000002</v>
      </c>
    </row>
    <row r="933" spans="21:21" x14ac:dyDescent="0.25">
      <c r="U933" s="66">
        <v>2.38</v>
      </c>
    </row>
    <row r="934" spans="21:21" x14ac:dyDescent="0.25">
      <c r="U934" s="66">
        <v>2.19</v>
      </c>
    </row>
    <row r="935" spans="21:21" x14ac:dyDescent="0.25">
      <c r="U935" s="66">
        <v>2.2400000000000002</v>
      </c>
    </row>
    <row r="936" spans="21:21" x14ac:dyDescent="0.25">
      <c r="U936" s="66">
        <v>2.52</v>
      </c>
    </row>
    <row r="937" spans="21:21" x14ac:dyDescent="0.25">
      <c r="U937" s="66">
        <v>3.67</v>
      </c>
    </row>
    <row r="938" spans="21:21" x14ac:dyDescent="0.25">
      <c r="U938" s="66">
        <v>1.49</v>
      </c>
    </row>
    <row r="939" spans="21:21" x14ac:dyDescent="0.25">
      <c r="U939" s="66">
        <v>2.87</v>
      </c>
    </row>
    <row r="940" spans="21:21" x14ac:dyDescent="0.25">
      <c r="U940" s="66">
        <v>1.99</v>
      </c>
    </row>
    <row r="941" spans="21:21" x14ac:dyDescent="0.25">
      <c r="U941" s="66">
        <v>2.79</v>
      </c>
    </row>
    <row r="942" spans="21:21" x14ac:dyDescent="0.25">
      <c r="U942" s="66">
        <v>5.39</v>
      </c>
    </row>
    <row r="943" spans="21:21" x14ac:dyDescent="0.25">
      <c r="U943" s="66">
        <v>2.98</v>
      </c>
    </row>
    <row r="944" spans="21:21" x14ac:dyDescent="0.25">
      <c r="U944" s="66">
        <v>2.09</v>
      </c>
    </row>
    <row r="945" spans="21:21" x14ac:dyDescent="0.25">
      <c r="U945" s="66">
        <v>2.2799999999999998</v>
      </c>
    </row>
    <row r="946" spans="21:21" x14ac:dyDescent="0.25">
      <c r="U946" s="66">
        <v>1.91</v>
      </c>
    </row>
    <row r="947" spans="21:21" x14ac:dyDescent="0.25">
      <c r="U947" s="66">
        <v>3.6</v>
      </c>
    </row>
    <row r="948" spans="21:21" x14ac:dyDescent="0.25">
      <c r="U948" s="66">
        <v>5.66</v>
      </c>
    </row>
    <row r="949" spans="21:21" x14ac:dyDescent="0.25">
      <c r="U949" s="66">
        <v>2.34</v>
      </c>
    </row>
    <row r="950" spans="21:21" x14ac:dyDescent="0.25">
      <c r="U950" s="66">
        <v>3.59</v>
      </c>
    </row>
    <row r="951" spans="21:21" x14ac:dyDescent="0.25">
      <c r="U951" s="66">
        <v>1.5</v>
      </c>
    </row>
    <row r="952" spans="21:21" x14ac:dyDescent="0.25">
      <c r="U952" s="66">
        <v>1.71</v>
      </c>
    </row>
    <row r="953" spans="21:21" x14ac:dyDescent="0.25">
      <c r="U953" s="66">
        <v>2.71</v>
      </c>
    </row>
    <row r="954" spans="21:21" x14ac:dyDescent="0.25">
      <c r="U954" s="66">
        <v>2.2000000000000002</v>
      </c>
    </row>
    <row r="955" spans="21:21" x14ac:dyDescent="0.25">
      <c r="U955" s="66">
        <v>2.04</v>
      </c>
    </row>
    <row r="956" spans="21:21" x14ac:dyDescent="0.25">
      <c r="U956" s="66">
        <v>3.64</v>
      </c>
    </row>
    <row r="957" spans="21:21" x14ac:dyDescent="0.25">
      <c r="U957" s="66">
        <v>2.69</v>
      </c>
    </row>
    <row r="958" spans="21:21" x14ac:dyDescent="0.25">
      <c r="U958" s="66">
        <v>2.1</v>
      </c>
    </row>
    <row r="959" spans="21:21" x14ac:dyDescent="0.25">
      <c r="U959" s="66">
        <v>2.81</v>
      </c>
    </row>
    <row r="960" spans="21:21" x14ac:dyDescent="0.25">
      <c r="U960" s="66">
        <v>1.84</v>
      </c>
    </row>
    <row r="961" spans="21:21" x14ac:dyDescent="0.25">
      <c r="U961" s="66">
        <v>2.57</v>
      </c>
    </row>
    <row r="962" spans="21:21" x14ac:dyDescent="0.25">
      <c r="U962" s="66">
        <v>0.87</v>
      </c>
    </row>
    <row r="963" spans="21:21" x14ac:dyDescent="0.25">
      <c r="U963" s="66">
        <v>3.99</v>
      </c>
    </row>
    <row r="964" spans="21:21" x14ac:dyDescent="0.25">
      <c r="U964" s="66">
        <v>2.2799999999999998</v>
      </c>
    </row>
    <row r="965" spans="21:21" x14ac:dyDescent="0.25">
      <c r="U965" s="66">
        <v>3.45</v>
      </c>
    </row>
    <row r="966" spans="21:21" x14ac:dyDescent="0.25">
      <c r="U966" s="66">
        <v>4.32</v>
      </c>
    </row>
    <row r="967" spans="21:21" x14ac:dyDescent="0.25">
      <c r="U967" s="66">
        <v>3.86</v>
      </c>
    </row>
    <row r="968" spans="21:21" x14ac:dyDescent="0.25">
      <c r="U968" s="66">
        <v>2.82</v>
      </c>
    </row>
    <row r="969" spans="21:21" x14ac:dyDescent="0.25">
      <c r="U969" s="66">
        <v>4.5199999999999996</v>
      </c>
    </row>
    <row r="970" spans="21:21" x14ac:dyDescent="0.25">
      <c r="U970" s="66">
        <v>2.5099999999999998</v>
      </c>
    </row>
    <row r="971" spans="21:21" x14ac:dyDescent="0.25">
      <c r="U971" s="66">
        <v>2.76</v>
      </c>
    </row>
    <row r="972" spans="21:21" x14ac:dyDescent="0.25">
      <c r="U972" s="66">
        <v>2.13</v>
      </c>
    </row>
    <row r="973" spans="21:21" x14ac:dyDescent="0.25">
      <c r="U973" s="66">
        <v>7</v>
      </c>
    </row>
    <row r="974" spans="21:21" x14ac:dyDescent="0.25">
      <c r="U974" s="66">
        <v>2.2000000000000002</v>
      </c>
    </row>
    <row r="975" spans="21:21" x14ac:dyDescent="0.25">
      <c r="U975" s="66">
        <v>2.83</v>
      </c>
    </row>
    <row r="976" spans="21:21" x14ac:dyDescent="0.25">
      <c r="U976" s="66">
        <v>3.92</v>
      </c>
    </row>
    <row r="977" spans="21:21" x14ac:dyDescent="0.25">
      <c r="U977" s="66">
        <v>2.64</v>
      </c>
    </row>
    <row r="978" spans="21:21" x14ac:dyDescent="0.25">
      <c r="U978" s="66">
        <v>2.8</v>
      </c>
    </row>
    <row r="979" spans="21:21" x14ac:dyDescent="0.25">
      <c r="U979" s="66">
        <v>2.38</v>
      </c>
    </row>
    <row r="980" spans="21:21" x14ac:dyDescent="0.25">
      <c r="U980" s="66">
        <v>2.4</v>
      </c>
    </row>
    <row r="981" spans="21:21" x14ac:dyDescent="0.25">
      <c r="U981" s="66">
        <v>2.62</v>
      </c>
    </row>
    <row r="982" spans="21:21" x14ac:dyDescent="0.25">
      <c r="U982" s="66">
        <v>2.5299999999999998</v>
      </c>
    </row>
    <row r="983" spans="21:21" x14ac:dyDescent="0.25">
      <c r="U983" s="66">
        <v>2.98</v>
      </c>
    </row>
    <row r="984" spans="21:21" x14ac:dyDescent="0.25">
      <c r="U984" s="66">
        <v>1.95</v>
      </c>
    </row>
    <row r="985" spans="21:21" x14ac:dyDescent="0.25">
      <c r="U985" s="66">
        <v>5.41</v>
      </c>
    </row>
    <row r="986" spans="21:21" x14ac:dyDescent="0.25">
      <c r="U986" s="66">
        <v>3.75</v>
      </c>
    </row>
    <row r="987" spans="21:21" x14ac:dyDescent="0.25">
      <c r="U987" s="66">
        <v>3.92</v>
      </c>
    </row>
    <row r="988" spans="21:21" x14ac:dyDescent="0.25">
      <c r="U988" s="66">
        <v>2.58</v>
      </c>
    </row>
    <row r="989" spans="21:21" x14ac:dyDescent="0.25">
      <c r="U989" s="66">
        <v>2.4900000000000002</v>
      </c>
    </row>
    <row r="990" spans="21:21" x14ac:dyDescent="0.25">
      <c r="U990" s="66">
        <v>2.12</v>
      </c>
    </row>
    <row r="991" spans="21:21" x14ac:dyDescent="0.25">
      <c r="U991" s="66">
        <v>2.52</v>
      </c>
    </row>
    <row r="992" spans="21:21" x14ac:dyDescent="0.25">
      <c r="U992" s="66">
        <v>1.64</v>
      </c>
    </row>
    <row r="993" spans="21:21" x14ac:dyDescent="0.25">
      <c r="U993" s="66">
        <v>2.4</v>
      </c>
    </row>
    <row r="994" spans="21:21" x14ac:dyDescent="0.25">
      <c r="U994" s="66">
        <v>2.69</v>
      </c>
    </row>
    <row r="995" spans="21:21" x14ac:dyDescent="0.25">
      <c r="U995" s="66">
        <v>1.74</v>
      </c>
    </row>
    <row r="996" spans="21:21" x14ac:dyDescent="0.25">
      <c r="U996" s="66">
        <v>6.59</v>
      </c>
    </row>
    <row r="997" spans="21:21" x14ac:dyDescent="0.25">
      <c r="U997" s="66">
        <v>3.48</v>
      </c>
    </row>
    <row r="998" spans="21:21" x14ac:dyDescent="0.25">
      <c r="U998" s="66">
        <v>2.6</v>
      </c>
    </row>
    <row r="999" spans="21:21" x14ac:dyDescent="0.25">
      <c r="U999" s="66">
        <v>2.08</v>
      </c>
    </row>
    <row r="1000" spans="21:21" x14ac:dyDescent="0.25">
      <c r="U1000" s="66">
        <v>2.13</v>
      </c>
    </row>
    <row r="1001" spans="21:21" x14ac:dyDescent="0.25">
      <c r="U1001" s="66">
        <v>2.61</v>
      </c>
    </row>
    <row r="1002" spans="21:21" x14ac:dyDescent="0.25">
      <c r="U1002" s="66">
        <v>2.69</v>
      </c>
    </row>
    <row r="1003" spans="21:21" x14ac:dyDescent="0.25">
      <c r="U1003" s="66">
        <v>2.21</v>
      </c>
    </row>
    <row r="1004" spans="21:21" x14ac:dyDescent="0.25">
      <c r="U1004" s="66">
        <v>2.2000000000000002</v>
      </c>
    </row>
    <row r="1005" spans="21:21" x14ac:dyDescent="0.25">
      <c r="U1005" s="66">
        <v>2.27</v>
      </c>
    </row>
    <row r="1006" spans="21:21" x14ac:dyDescent="0.25">
      <c r="U1006" s="66">
        <v>3.43</v>
      </c>
    </row>
    <row r="1007" spans="21:21" x14ac:dyDescent="0.25">
      <c r="U1007" s="66">
        <v>2.94</v>
      </c>
    </row>
    <row r="1008" spans="21:21" x14ac:dyDescent="0.25">
      <c r="U1008" s="66">
        <v>3.44</v>
      </c>
    </row>
    <row r="1009" spans="21:21" x14ac:dyDescent="0.25">
      <c r="U1009" s="66">
        <v>3.41</v>
      </c>
    </row>
    <row r="1010" spans="21:21" x14ac:dyDescent="0.25">
      <c r="U1010" s="66">
        <v>4</v>
      </c>
    </row>
    <row r="1011" spans="21:21" x14ac:dyDescent="0.25">
      <c r="U1011" s="66">
        <v>2.02</v>
      </c>
    </row>
    <row r="1012" spans="21:21" x14ac:dyDescent="0.25">
      <c r="U1012" s="66">
        <v>2.4500000000000002</v>
      </c>
    </row>
    <row r="1013" spans="21:21" x14ac:dyDescent="0.25">
      <c r="U1013" s="66">
        <v>2.17</v>
      </c>
    </row>
    <row r="1014" spans="21:21" x14ac:dyDescent="0.25">
      <c r="U1014" s="66">
        <v>2.71</v>
      </c>
    </row>
    <row r="1015" spans="21:21" x14ac:dyDescent="0.25">
      <c r="U1015" s="66">
        <v>2.42</v>
      </c>
    </row>
    <row r="1016" spans="21:21" x14ac:dyDescent="0.25">
      <c r="U1016" s="66">
        <v>2.48</v>
      </c>
    </row>
    <row r="1017" spans="21:21" x14ac:dyDescent="0.25">
      <c r="U1017" s="66">
        <v>2.61</v>
      </c>
    </row>
    <row r="1018" spans="21:21" x14ac:dyDescent="0.25">
      <c r="U1018" s="66">
        <v>3.07</v>
      </c>
    </row>
    <row r="1019" spans="21:21" x14ac:dyDescent="0.25">
      <c r="U1019" s="66">
        <v>1.8</v>
      </c>
    </row>
    <row r="1020" spans="21:21" x14ac:dyDescent="0.25">
      <c r="U1020" s="66">
        <v>3.83</v>
      </c>
    </row>
    <row r="1021" spans="21:21" x14ac:dyDescent="0.25">
      <c r="U1021" s="66">
        <v>3.15</v>
      </c>
    </row>
    <row r="1022" spans="21:21" x14ac:dyDescent="0.25">
      <c r="U1022" s="66">
        <v>3.09</v>
      </c>
    </row>
    <row r="1023" spans="21:21" x14ac:dyDescent="0.25">
      <c r="U1023" s="66">
        <v>3.39</v>
      </c>
    </row>
    <row r="1024" spans="21:21" x14ac:dyDescent="0.25">
      <c r="U1024" s="66">
        <v>3.55</v>
      </c>
    </row>
    <row r="1025" spans="21:21" x14ac:dyDescent="0.25">
      <c r="U1025" s="66">
        <v>3.52</v>
      </c>
    </row>
    <row r="1026" spans="21:21" x14ac:dyDescent="0.25">
      <c r="U1026" s="66">
        <v>3.52</v>
      </c>
    </row>
    <row r="1027" spans="21:21" x14ac:dyDescent="0.25">
      <c r="U1027" s="66">
        <v>2.98</v>
      </c>
    </row>
    <row r="1028" spans="21:21" x14ac:dyDescent="0.25">
      <c r="U1028" s="66">
        <v>2.79</v>
      </c>
    </row>
    <row r="1029" spans="21:21" x14ac:dyDescent="0.25">
      <c r="U1029" s="66">
        <v>2.64</v>
      </c>
    </row>
    <row r="1030" spans="21:21" x14ac:dyDescent="0.25">
      <c r="U1030" s="66">
        <v>1.75</v>
      </c>
    </row>
    <row r="1031" spans="21:21" x14ac:dyDescent="0.25">
      <c r="U1031" s="66">
        <v>1.75</v>
      </c>
    </row>
    <row r="1032" spans="21:21" x14ac:dyDescent="0.25">
      <c r="U1032" s="66">
        <v>4.09</v>
      </c>
    </row>
    <row r="1033" spans="21:21" x14ac:dyDescent="0.25">
      <c r="U1033" s="66">
        <v>2.57</v>
      </c>
    </row>
    <row r="1034" spans="21:21" x14ac:dyDescent="0.25">
      <c r="U1034" s="66">
        <v>2.57</v>
      </c>
    </row>
    <row r="1035" spans="21:21" x14ac:dyDescent="0.25">
      <c r="U1035" s="66">
        <v>2.02</v>
      </c>
    </row>
    <row r="1036" spans="21:21" x14ac:dyDescent="0.25">
      <c r="U1036" s="66">
        <v>1.96</v>
      </c>
    </row>
    <row r="1037" spans="21:21" x14ac:dyDescent="0.25">
      <c r="U1037" s="66">
        <v>2.69</v>
      </c>
    </row>
    <row r="1038" spans="21:21" x14ac:dyDescent="0.25">
      <c r="U1038" s="66">
        <v>2.72</v>
      </c>
    </row>
    <row r="1039" spans="21:21" x14ac:dyDescent="0.25">
      <c r="U1039" s="66">
        <v>3.75</v>
      </c>
    </row>
    <row r="1040" spans="21:21" x14ac:dyDescent="0.25">
      <c r="U1040" s="66">
        <v>3.73</v>
      </c>
    </row>
    <row r="1041" spans="21:21" x14ac:dyDescent="0.25">
      <c r="U1041" s="66">
        <v>2.58</v>
      </c>
    </row>
    <row r="1042" spans="21:21" x14ac:dyDescent="0.25">
      <c r="U1042" s="66">
        <v>2.54</v>
      </c>
    </row>
    <row r="1043" spans="21:21" x14ac:dyDescent="0.25">
      <c r="U1043" s="66">
        <v>2.57</v>
      </c>
    </row>
    <row r="1044" spans="21:21" x14ac:dyDescent="0.25">
      <c r="U1044" s="66">
        <v>2.4700000000000002</v>
      </c>
    </row>
    <row r="1045" spans="21:21" x14ac:dyDescent="0.25">
      <c r="U1045" s="66">
        <v>2.17</v>
      </c>
    </row>
    <row r="1046" spans="21:21" x14ac:dyDescent="0.25">
      <c r="U1046" s="66">
        <v>2.12</v>
      </c>
    </row>
    <row r="1047" spans="21:21" x14ac:dyDescent="0.25">
      <c r="U1047" s="66">
        <v>3.63</v>
      </c>
    </row>
    <row r="1048" spans="21:21" x14ac:dyDescent="0.25">
      <c r="U1048" s="66">
        <v>3.63</v>
      </c>
    </row>
    <row r="1049" spans="21:21" x14ac:dyDescent="0.25">
      <c r="U1049" s="66">
        <v>2.12</v>
      </c>
    </row>
    <row r="1050" spans="21:21" x14ac:dyDescent="0.25">
      <c r="U1050" s="66">
        <v>2.19</v>
      </c>
    </row>
    <row r="1051" spans="21:21" x14ac:dyDescent="0.25">
      <c r="U1051" s="66">
        <v>0</v>
      </c>
    </row>
    <row r="1052" spans="21:21" x14ac:dyDescent="0.25">
      <c r="U1052" s="66">
        <v>2.21</v>
      </c>
    </row>
    <row r="1053" spans="21:21" x14ac:dyDescent="0.25">
      <c r="U1053" s="66">
        <v>3.39</v>
      </c>
    </row>
    <row r="1054" spans="21:21" x14ac:dyDescent="0.25">
      <c r="U1054" s="66">
        <v>2.76</v>
      </c>
    </row>
    <row r="1055" spans="21:21" x14ac:dyDescent="0.25">
      <c r="U1055" s="66">
        <v>1.96</v>
      </c>
    </row>
    <row r="1056" spans="21:21" x14ac:dyDescent="0.25">
      <c r="U1056" s="66">
        <v>3.65</v>
      </c>
    </row>
    <row r="1057" spans="21:21" x14ac:dyDescent="0.25">
      <c r="U1057" s="66">
        <v>4.4800000000000004</v>
      </c>
    </row>
    <row r="1058" spans="21:21" x14ac:dyDescent="0.25">
      <c r="U1058" s="66">
        <v>1.92</v>
      </c>
    </row>
    <row r="1059" spans="21:21" x14ac:dyDescent="0.25">
      <c r="U1059" s="66">
        <v>3.48</v>
      </c>
    </row>
    <row r="1060" spans="21:21" x14ac:dyDescent="0.25">
      <c r="U1060" s="66">
        <v>4.08</v>
      </c>
    </row>
    <row r="1061" spans="21:21" x14ac:dyDescent="0.25">
      <c r="U1061" s="66">
        <v>1.92</v>
      </c>
    </row>
    <row r="1062" spans="21:21" x14ac:dyDescent="0.25">
      <c r="U1062" s="66">
        <v>2.11</v>
      </c>
    </row>
    <row r="1063" spans="21:21" x14ac:dyDescent="0.25">
      <c r="U1063" s="66">
        <v>5.66</v>
      </c>
    </row>
    <row r="1064" spans="21:21" x14ac:dyDescent="0.25">
      <c r="U1064" s="66">
        <v>2.31</v>
      </c>
    </row>
    <row r="1065" spans="21:21" x14ac:dyDescent="0.25">
      <c r="U1065" s="66">
        <v>2.99</v>
      </c>
    </row>
    <row r="1066" spans="21:21" x14ac:dyDescent="0.25">
      <c r="U1066" s="66">
        <v>3.37</v>
      </c>
    </row>
    <row r="1067" spans="21:21" x14ac:dyDescent="0.25">
      <c r="U1067" s="66">
        <v>2.06</v>
      </c>
    </row>
    <row r="1068" spans="21:21" x14ac:dyDescent="0.25">
      <c r="U1068" s="66">
        <v>3.53</v>
      </c>
    </row>
    <row r="1069" spans="21:21" x14ac:dyDescent="0.25">
      <c r="U1069" s="66">
        <v>3.49</v>
      </c>
    </row>
    <row r="1070" spans="21:21" x14ac:dyDescent="0.25">
      <c r="U1070" s="66">
        <v>2.5299999999999998</v>
      </c>
    </row>
    <row r="1071" spans="21:21" x14ac:dyDescent="0.25">
      <c r="U1071" s="66">
        <v>2.5499999999999998</v>
      </c>
    </row>
    <row r="1072" spans="21:21" x14ac:dyDescent="0.25">
      <c r="U1072" s="66">
        <v>2.11</v>
      </c>
    </row>
    <row r="1073" spans="21:21" x14ac:dyDescent="0.25">
      <c r="U1073" s="66">
        <v>4.3899999999999997</v>
      </c>
    </row>
    <row r="1074" spans="21:21" x14ac:dyDescent="0.25">
      <c r="U1074" s="66">
        <v>3.61</v>
      </c>
    </row>
    <row r="1075" spans="21:21" x14ac:dyDescent="0.25">
      <c r="U1075" s="66">
        <v>2.15</v>
      </c>
    </row>
    <row r="1076" spans="21:21" x14ac:dyDescent="0.25">
      <c r="U1076" s="66">
        <v>1.65</v>
      </c>
    </row>
    <row r="1077" spans="21:21" x14ac:dyDescent="0.25">
      <c r="U1077" s="66">
        <v>2.0099999999999998</v>
      </c>
    </row>
    <row r="1078" spans="21:21" x14ac:dyDescent="0.25">
      <c r="U1078" s="66">
        <v>1.96</v>
      </c>
    </row>
    <row r="1079" spans="21:21" x14ac:dyDescent="0.25">
      <c r="U1079" s="66">
        <v>2.83</v>
      </c>
    </row>
    <row r="1080" spans="21:21" x14ac:dyDescent="0.25">
      <c r="U1080" s="66">
        <v>1.83</v>
      </c>
    </row>
    <row r="1081" spans="21:21" x14ac:dyDescent="0.25">
      <c r="U1081" s="66">
        <v>1.74</v>
      </c>
    </row>
    <row r="1082" spans="21:21" x14ac:dyDescent="0.25">
      <c r="U1082" s="66">
        <v>2.87</v>
      </c>
    </row>
    <row r="1083" spans="21:21" x14ac:dyDescent="0.25">
      <c r="U1083" s="66">
        <v>2.09</v>
      </c>
    </row>
    <row r="1084" spans="21:21" x14ac:dyDescent="0.25">
      <c r="U1084" s="66">
        <v>2.04</v>
      </c>
    </row>
    <row r="1085" spans="21:21" x14ac:dyDescent="0.25">
      <c r="U1085" s="66">
        <v>3.24</v>
      </c>
    </row>
    <row r="1086" spans="21:21" x14ac:dyDescent="0.25">
      <c r="U1086" s="66">
        <v>2.67</v>
      </c>
    </row>
    <row r="1087" spans="21:21" x14ac:dyDescent="0.25">
      <c r="U1087" s="66">
        <v>2.46</v>
      </c>
    </row>
    <row r="1088" spans="21:21" x14ac:dyDescent="0.25">
      <c r="U1088" s="66">
        <v>1.85</v>
      </c>
    </row>
    <row r="1089" spans="21:21" x14ac:dyDescent="0.25">
      <c r="U1089" s="66">
        <v>2.2200000000000002</v>
      </c>
    </row>
    <row r="1090" spans="21:21" x14ac:dyDescent="0.25">
      <c r="U1090" s="66">
        <v>3</v>
      </c>
    </row>
    <row r="1091" spans="21:21" x14ac:dyDescent="0.25">
      <c r="U1091" s="66">
        <v>1.9</v>
      </c>
    </row>
    <row r="1092" spans="21:21" x14ac:dyDescent="0.25">
      <c r="U1092" s="66">
        <v>1.93</v>
      </c>
    </row>
    <row r="1093" spans="21:21" x14ac:dyDescent="0.25">
      <c r="U1093" s="66">
        <v>2.0299999999999998</v>
      </c>
    </row>
    <row r="1094" spans="21:21" x14ac:dyDescent="0.25">
      <c r="U1094" s="66">
        <v>1.84</v>
      </c>
    </row>
    <row r="1095" spans="21:21" x14ac:dyDescent="0.25">
      <c r="U1095" s="66">
        <v>2.0099999999999998</v>
      </c>
    </row>
    <row r="1096" spans="21:21" x14ac:dyDescent="0.25">
      <c r="U1096" s="66">
        <v>1.93</v>
      </c>
    </row>
    <row r="1097" spans="21:21" x14ac:dyDescent="0.25">
      <c r="U1097" s="66">
        <v>1.87</v>
      </c>
    </row>
    <row r="1098" spans="21:21" x14ac:dyDescent="0.25">
      <c r="U1098" s="66">
        <v>2.48</v>
      </c>
    </row>
    <row r="1099" spans="21:21" x14ac:dyDescent="0.25">
      <c r="U1099" s="66">
        <v>7.18</v>
      </c>
    </row>
    <row r="1100" spans="21:21" x14ac:dyDescent="0.25">
      <c r="U1100" s="66">
        <v>2</v>
      </c>
    </row>
    <row r="1101" spans="21:21" x14ac:dyDescent="0.25">
      <c r="U1101" s="66">
        <v>4.13</v>
      </c>
    </row>
    <row r="1102" spans="21:21" x14ac:dyDescent="0.25">
      <c r="U1102" s="66">
        <v>3.46</v>
      </c>
    </row>
    <row r="1103" spans="21:21" x14ac:dyDescent="0.25">
      <c r="U1103" s="66">
        <v>1.88</v>
      </c>
    </row>
    <row r="1104" spans="21:21" x14ac:dyDescent="0.25">
      <c r="U1104" s="66">
        <v>2.77</v>
      </c>
    </row>
    <row r="1105" spans="21:21" x14ac:dyDescent="0.25">
      <c r="U1105" s="66">
        <v>2.3199999999999998</v>
      </c>
    </row>
    <row r="1106" spans="21:21" x14ac:dyDescent="0.25">
      <c r="U1106" s="66">
        <v>2.2000000000000002</v>
      </c>
    </row>
    <row r="1107" spans="21:21" x14ac:dyDescent="0.25">
      <c r="U1107" s="66">
        <v>2.1800000000000002</v>
      </c>
    </row>
    <row r="1108" spans="21:21" x14ac:dyDescent="0.25">
      <c r="U1108" s="66">
        <v>1.9</v>
      </c>
    </row>
    <row r="1109" spans="21:21" x14ac:dyDescent="0.25">
      <c r="U1109" s="66">
        <v>2.46</v>
      </c>
    </row>
    <row r="1110" spans="21:21" x14ac:dyDescent="0.25">
      <c r="U1110" s="66">
        <v>2.71</v>
      </c>
    </row>
    <row r="1111" spans="21:21" x14ac:dyDescent="0.25">
      <c r="U1111" s="66">
        <v>2.21</v>
      </c>
    </row>
    <row r="1112" spans="21:21" x14ac:dyDescent="0.25">
      <c r="U1112" s="66">
        <v>1.92</v>
      </c>
    </row>
    <row r="1113" spans="21:21" x14ac:dyDescent="0.25">
      <c r="U1113" s="66">
        <v>3.16</v>
      </c>
    </row>
    <row r="1114" spans="21:21" x14ac:dyDescent="0.25">
      <c r="U1114" s="66">
        <v>3.3</v>
      </c>
    </row>
    <row r="1115" spans="21:21" x14ac:dyDescent="0.25">
      <c r="U1115" s="66">
        <v>1.92</v>
      </c>
    </row>
    <row r="1116" spans="21:21" x14ac:dyDescent="0.25">
      <c r="U1116" s="66">
        <v>3.43</v>
      </c>
    </row>
    <row r="1117" spans="21:21" x14ac:dyDescent="0.25">
      <c r="U1117" s="66">
        <v>3.53</v>
      </c>
    </row>
    <row r="1118" spans="21:21" x14ac:dyDescent="0.25">
      <c r="U1118" s="66">
        <v>3.55</v>
      </c>
    </row>
    <row r="1119" spans="21:21" x14ac:dyDescent="0.25">
      <c r="U1119" s="66">
        <v>2.34</v>
      </c>
    </row>
    <row r="1120" spans="21:21" x14ac:dyDescent="0.25">
      <c r="U1120" s="66">
        <v>2.52</v>
      </c>
    </row>
    <row r="1121" spans="21:21" x14ac:dyDescent="0.25">
      <c r="U1121" s="66">
        <v>2.2599999999999998</v>
      </c>
    </row>
    <row r="1122" spans="21:21" x14ac:dyDescent="0.25">
      <c r="U1122" s="66">
        <v>2.2400000000000002</v>
      </c>
    </row>
    <row r="1123" spans="21:21" x14ac:dyDescent="0.25">
      <c r="U1123" s="66">
        <v>2.39</v>
      </c>
    </row>
    <row r="1124" spans="21:21" x14ac:dyDescent="0.25">
      <c r="U1124" s="66">
        <v>2.57</v>
      </c>
    </row>
    <row r="1125" spans="21:21" x14ac:dyDescent="0.25">
      <c r="U1125" s="66">
        <v>1.73</v>
      </c>
    </row>
    <row r="1126" spans="21:21" x14ac:dyDescent="0.25">
      <c r="U1126" s="66">
        <v>2.57</v>
      </c>
    </row>
    <row r="1127" spans="21:21" x14ac:dyDescent="0.25">
      <c r="U1127" s="66">
        <v>3.2</v>
      </c>
    </row>
    <row r="1128" spans="21:21" x14ac:dyDescent="0.25">
      <c r="U1128" s="66">
        <v>1.82</v>
      </c>
    </row>
    <row r="1129" spans="21:21" x14ac:dyDescent="0.25">
      <c r="U1129" s="66">
        <v>3.94</v>
      </c>
    </row>
    <row r="1130" spans="21:21" x14ac:dyDescent="0.25">
      <c r="U1130" s="66">
        <v>2.23</v>
      </c>
    </row>
    <row r="1131" spans="21:21" x14ac:dyDescent="0.25">
      <c r="U1131" s="66">
        <v>2.1800000000000002</v>
      </c>
    </row>
    <row r="1132" spans="21:21" x14ac:dyDescent="0.25">
      <c r="U1132" s="66">
        <v>1.77</v>
      </c>
    </row>
    <row r="1133" spans="21:21" x14ac:dyDescent="0.25">
      <c r="U1133" s="66">
        <v>2.54</v>
      </c>
    </row>
    <row r="1134" spans="21:21" x14ac:dyDescent="0.25">
      <c r="U1134" s="66">
        <v>1.79</v>
      </c>
    </row>
    <row r="1135" spans="21:21" x14ac:dyDescent="0.25">
      <c r="U1135" s="66">
        <v>1.95</v>
      </c>
    </row>
    <row r="1136" spans="21:21" x14ac:dyDescent="0.25">
      <c r="U1136" s="66">
        <v>2.11</v>
      </c>
    </row>
    <row r="1137" spans="21:21" x14ac:dyDescent="0.25">
      <c r="U1137" s="66">
        <v>2.98</v>
      </c>
    </row>
    <row r="1138" spans="21:21" x14ac:dyDescent="0.25">
      <c r="U1138" s="66">
        <v>3.36</v>
      </c>
    </row>
    <row r="1139" spans="21:21" x14ac:dyDescent="0.25">
      <c r="U1139" s="66">
        <v>2.7</v>
      </c>
    </row>
    <row r="1140" spans="21:21" x14ac:dyDescent="0.25">
      <c r="U1140" s="66">
        <v>1.35</v>
      </c>
    </row>
    <row r="1141" spans="21:21" x14ac:dyDescent="0.25">
      <c r="U1141" s="66">
        <v>2.02</v>
      </c>
    </row>
    <row r="1142" spans="21:21" x14ac:dyDescent="0.25">
      <c r="U1142" s="66">
        <v>2.68</v>
      </c>
    </row>
    <row r="1143" spans="21:21" x14ac:dyDescent="0.25">
      <c r="U1143" s="66">
        <v>1.81</v>
      </c>
    </row>
    <row r="1144" spans="21:21" x14ac:dyDescent="0.25">
      <c r="U1144" s="66">
        <v>2.84</v>
      </c>
    </row>
    <row r="1145" spans="21:21" x14ac:dyDescent="0.25">
      <c r="U1145" s="66">
        <v>2.2999999999999998</v>
      </c>
    </row>
    <row r="1146" spans="21:21" x14ac:dyDescent="0.25">
      <c r="U1146" s="66">
        <v>2.0299999999999998</v>
      </c>
    </row>
    <row r="1147" spans="21:21" x14ac:dyDescent="0.25">
      <c r="U1147" s="66">
        <v>2.84</v>
      </c>
    </row>
    <row r="1148" spans="21:21" x14ac:dyDescent="0.25">
      <c r="U1148" s="66">
        <v>1.76</v>
      </c>
    </row>
    <row r="1149" spans="21:21" x14ac:dyDescent="0.25">
      <c r="U1149" s="66">
        <v>2.11</v>
      </c>
    </row>
    <row r="1150" spans="21:21" x14ac:dyDescent="0.25">
      <c r="U1150" s="66">
        <v>2.1</v>
      </c>
    </row>
    <row r="1151" spans="21:21" x14ac:dyDescent="0.25">
      <c r="U1151" s="66">
        <v>1.07</v>
      </c>
    </row>
    <row r="1152" spans="21:21" x14ac:dyDescent="0.25">
      <c r="U1152" s="66">
        <v>2.0699999999999998</v>
      </c>
    </row>
    <row r="1153" spans="21:21" x14ac:dyDescent="0.25">
      <c r="U1153" s="66">
        <v>2.2999999999999998</v>
      </c>
    </row>
    <row r="1154" spans="21:21" x14ac:dyDescent="0.25">
      <c r="U1154" s="66">
        <v>1.83</v>
      </c>
    </row>
    <row r="1155" spans="21:21" x14ac:dyDescent="0.25">
      <c r="U1155" s="66">
        <v>4.99</v>
      </c>
    </row>
    <row r="1156" spans="21:21" x14ac:dyDescent="0.25">
      <c r="U1156" s="66">
        <v>3.64</v>
      </c>
    </row>
    <row r="1157" spans="21:21" x14ac:dyDescent="0.25">
      <c r="U1157" s="66">
        <v>1.74</v>
      </c>
    </row>
    <row r="1158" spans="21:21" x14ac:dyDescent="0.25">
      <c r="U1158" s="66">
        <v>0</v>
      </c>
    </row>
    <row r="1159" spans="21:21" x14ac:dyDescent="0.25">
      <c r="U1159" s="66">
        <v>2.57</v>
      </c>
    </row>
    <row r="1160" spans="21:21" x14ac:dyDescent="0.25">
      <c r="U1160" s="66">
        <v>3.46</v>
      </c>
    </row>
    <row r="1161" spans="21:21" x14ac:dyDescent="0.25">
      <c r="U1161" s="66">
        <v>1.63</v>
      </c>
    </row>
    <row r="1162" spans="21:21" x14ac:dyDescent="0.25">
      <c r="U1162" s="66">
        <v>1.88</v>
      </c>
    </row>
    <row r="1163" spans="21:21" x14ac:dyDescent="0.25">
      <c r="U1163" s="66">
        <v>1.7</v>
      </c>
    </row>
    <row r="1164" spans="21:21" x14ac:dyDescent="0.25">
      <c r="U1164" s="66">
        <v>1.99</v>
      </c>
    </row>
    <row r="1165" spans="21:21" x14ac:dyDescent="0.25">
      <c r="U1165" s="66">
        <v>1.66</v>
      </c>
    </row>
    <row r="1166" spans="21:21" x14ac:dyDescent="0.25">
      <c r="U1166" s="66">
        <v>3.91</v>
      </c>
    </row>
    <row r="1167" spans="21:21" x14ac:dyDescent="0.25">
      <c r="U1167" s="66">
        <v>2.08</v>
      </c>
    </row>
    <row r="1168" spans="21:21" x14ac:dyDescent="0.25">
      <c r="U1168" s="66">
        <v>1.95</v>
      </c>
    </row>
    <row r="1169" spans="21:21" x14ac:dyDescent="0.25">
      <c r="U1169" s="66">
        <v>6.87</v>
      </c>
    </row>
    <row r="1170" spans="21:21" x14ac:dyDescent="0.25">
      <c r="U1170" s="66">
        <v>2.42</v>
      </c>
    </row>
    <row r="1171" spans="21:21" x14ac:dyDescent="0.25">
      <c r="U1171" s="66">
        <v>1.61</v>
      </c>
    </row>
    <row r="1172" spans="21:21" x14ac:dyDescent="0.25">
      <c r="U1172" s="66">
        <v>2.56</v>
      </c>
    </row>
    <row r="1173" spans="21:21" x14ac:dyDescent="0.25">
      <c r="U1173" s="66">
        <v>1.69</v>
      </c>
    </row>
    <row r="1174" spans="21:21" x14ac:dyDescent="0.25">
      <c r="U1174" s="66">
        <v>1.66</v>
      </c>
    </row>
    <row r="1175" spans="21:21" x14ac:dyDescent="0.25">
      <c r="U1175" s="66">
        <v>2.71</v>
      </c>
    </row>
    <row r="1176" spans="21:21" x14ac:dyDescent="0.25">
      <c r="U1176" s="66">
        <v>1.77</v>
      </c>
    </row>
    <row r="1177" spans="21:21" x14ac:dyDescent="0.25">
      <c r="U1177" s="66">
        <v>2.2000000000000002</v>
      </c>
    </row>
    <row r="1178" spans="21:21" x14ac:dyDescent="0.25">
      <c r="U1178" s="66">
        <v>1.95</v>
      </c>
    </row>
    <row r="1179" spans="21:21" x14ac:dyDescent="0.25">
      <c r="U1179" s="66">
        <v>2.58</v>
      </c>
    </row>
    <row r="1180" spans="21:21" x14ac:dyDescent="0.25">
      <c r="U1180" s="66">
        <v>1.66</v>
      </c>
    </row>
    <row r="1181" spans="21:21" x14ac:dyDescent="0.25">
      <c r="U1181" s="66">
        <v>1.98</v>
      </c>
    </row>
    <row r="1182" spans="21:21" x14ac:dyDescent="0.25">
      <c r="U1182" s="66">
        <v>1.59</v>
      </c>
    </row>
    <row r="1183" spans="21:21" x14ac:dyDescent="0.25">
      <c r="U1183" s="66">
        <v>2.4300000000000002</v>
      </c>
    </row>
    <row r="1184" spans="21:21" x14ac:dyDescent="0.25">
      <c r="U1184" s="66">
        <v>1.95</v>
      </c>
    </row>
    <row r="1185" spans="21:21" x14ac:dyDescent="0.25">
      <c r="U1185" s="66">
        <v>1.65</v>
      </c>
    </row>
    <row r="1186" spans="21:21" x14ac:dyDescent="0.25">
      <c r="U1186" s="66">
        <v>1.74</v>
      </c>
    </row>
    <row r="1187" spans="21:21" x14ac:dyDescent="0.25">
      <c r="U1187" s="66">
        <v>3.03</v>
      </c>
    </row>
    <row r="1188" spans="21:21" x14ac:dyDescent="0.25">
      <c r="U1188" s="66">
        <v>2.81</v>
      </c>
    </row>
    <row r="1189" spans="21:21" x14ac:dyDescent="0.25">
      <c r="U1189" s="66">
        <v>1.56</v>
      </c>
    </row>
    <row r="1190" spans="21:21" x14ac:dyDescent="0.25">
      <c r="U1190" s="66">
        <v>1.69</v>
      </c>
    </row>
    <row r="1191" spans="21:21" x14ac:dyDescent="0.25">
      <c r="U1191" s="66">
        <v>1.57</v>
      </c>
    </row>
    <row r="1192" spans="21:21" x14ac:dyDescent="0.25">
      <c r="U1192" s="66">
        <v>1.93</v>
      </c>
    </row>
    <row r="1193" spans="21:21" x14ac:dyDescent="0.25">
      <c r="U1193" s="66">
        <v>1.63</v>
      </c>
    </row>
    <row r="1194" spans="21:21" x14ac:dyDescent="0.25">
      <c r="U1194" s="66">
        <v>2.36</v>
      </c>
    </row>
    <row r="1195" spans="21:21" x14ac:dyDescent="0.25">
      <c r="U1195" s="66">
        <v>1.72</v>
      </c>
    </row>
    <row r="1196" spans="21:21" x14ac:dyDescent="0.25">
      <c r="U1196" s="66">
        <v>1.92</v>
      </c>
    </row>
    <row r="1197" spans="21:21" x14ac:dyDescent="0.25">
      <c r="U1197" s="66">
        <v>1.76</v>
      </c>
    </row>
    <row r="1198" spans="21:21" x14ac:dyDescent="0.25">
      <c r="U1198" s="66">
        <v>1.78</v>
      </c>
    </row>
    <row r="1199" spans="21:21" x14ac:dyDescent="0.25">
      <c r="U1199" s="66">
        <v>1.84</v>
      </c>
    </row>
    <row r="1200" spans="21:21" x14ac:dyDescent="0.25">
      <c r="U1200" s="66">
        <v>2.36</v>
      </c>
    </row>
    <row r="1201" spans="21:21" x14ac:dyDescent="0.25">
      <c r="U1201" s="66">
        <v>6.85</v>
      </c>
    </row>
    <row r="1202" spans="21:21" x14ac:dyDescent="0.25">
      <c r="U1202" s="66">
        <v>5.03</v>
      </c>
    </row>
    <row r="1203" spans="21:21" x14ac:dyDescent="0.25">
      <c r="U1203" s="66">
        <v>2.44</v>
      </c>
    </row>
    <row r="1204" spans="21:21" x14ac:dyDescent="0.25">
      <c r="U1204" s="66">
        <v>1.6</v>
      </c>
    </row>
    <row r="1205" spans="21:21" x14ac:dyDescent="0.25">
      <c r="U1205" s="66">
        <v>1.88</v>
      </c>
    </row>
    <row r="1206" spans="21:21" x14ac:dyDescent="0.25">
      <c r="U1206" s="66">
        <v>1.89</v>
      </c>
    </row>
    <row r="1207" spans="21:21" x14ac:dyDescent="0.25">
      <c r="U1207" s="66">
        <v>1.91</v>
      </c>
    </row>
    <row r="1208" spans="21:21" x14ac:dyDescent="0.25">
      <c r="U1208" s="66">
        <v>3.75</v>
      </c>
    </row>
    <row r="1209" spans="21:21" x14ac:dyDescent="0.25">
      <c r="U1209" s="66">
        <v>7.88</v>
      </c>
    </row>
    <row r="1210" spans="21:21" x14ac:dyDescent="0.25">
      <c r="U1210" s="66">
        <v>3.89</v>
      </c>
    </row>
    <row r="1211" spans="21:21" x14ac:dyDescent="0.25">
      <c r="U1211" s="66">
        <v>3.79</v>
      </c>
    </row>
    <row r="1212" spans="21:21" x14ac:dyDescent="0.25">
      <c r="U1212" s="66">
        <v>2.77</v>
      </c>
    </row>
    <row r="1213" spans="21:21" x14ac:dyDescent="0.25">
      <c r="U1213" s="66">
        <v>4.55</v>
      </c>
    </row>
    <row r="1214" spans="21:21" x14ac:dyDescent="0.25">
      <c r="U1214" s="66">
        <v>1.46</v>
      </c>
    </row>
    <row r="1215" spans="21:21" x14ac:dyDescent="0.25">
      <c r="U1215" s="66">
        <v>2.97</v>
      </c>
    </row>
    <row r="1216" spans="21:21" x14ac:dyDescent="0.25">
      <c r="U1216" s="66">
        <v>2.71</v>
      </c>
    </row>
    <row r="1217" spans="21:21" x14ac:dyDescent="0.25">
      <c r="U1217" s="66">
        <v>1.53</v>
      </c>
    </row>
    <row r="1218" spans="21:21" x14ac:dyDescent="0.25">
      <c r="U1218" s="66">
        <v>2.5299999999999998</v>
      </c>
    </row>
    <row r="1219" spans="21:21" x14ac:dyDescent="0.25">
      <c r="U1219" s="66">
        <v>2.97</v>
      </c>
    </row>
    <row r="1220" spans="21:21" x14ac:dyDescent="0.25">
      <c r="U1220" s="66">
        <v>5.28</v>
      </c>
    </row>
    <row r="1221" spans="21:21" x14ac:dyDescent="0.25">
      <c r="U1221" s="66">
        <v>4.3</v>
      </c>
    </row>
    <row r="1222" spans="21:21" x14ac:dyDescent="0.25">
      <c r="U1222" s="66">
        <v>5.68</v>
      </c>
    </row>
    <row r="1223" spans="21:21" x14ac:dyDescent="0.25">
      <c r="U1223" s="66">
        <v>1.74</v>
      </c>
    </row>
    <row r="1224" spans="21:21" x14ac:dyDescent="0.25">
      <c r="U1224" s="66">
        <v>4.96</v>
      </c>
    </row>
    <row r="1225" spans="21:21" x14ac:dyDescent="0.25">
      <c r="U1225" s="66">
        <v>1.83</v>
      </c>
    </row>
    <row r="1226" spans="21:21" x14ac:dyDescent="0.25">
      <c r="U1226" s="66">
        <v>2.79</v>
      </c>
    </row>
    <row r="1227" spans="21:21" x14ac:dyDescent="0.25">
      <c r="U1227" s="66">
        <v>3.04</v>
      </c>
    </row>
    <row r="1228" spans="21:21" x14ac:dyDescent="0.25">
      <c r="U1228" s="66">
        <v>6.05</v>
      </c>
    </row>
    <row r="1229" spans="21:21" x14ac:dyDescent="0.25">
      <c r="U1229" s="66">
        <v>2.58</v>
      </c>
    </row>
    <row r="1230" spans="21:21" x14ac:dyDescent="0.25">
      <c r="U1230" s="66">
        <v>2.5299999999999998</v>
      </c>
    </row>
    <row r="1231" spans="21:21" x14ac:dyDescent="0.25">
      <c r="U1231" s="66">
        <v>4.8899999999999997</v>
      </c>
    </row>
    <row r="1232" spans="21:21" x14ac:dyDescent="0.25">
      <c r="U1232" s="66">
        <v>3.03</v>
      </c>
    </row>
    <row r="1233" spans="21:21" x14ac:dyDescent="0.25">
      <c r="U1233" s="66">
        <v>1.57</v>
      </c>
    </row>
    <row r="1234" spans="21:21" x14ac:dyDescent="0.25">
      <c r="U1234" s="66">
        <v>1.61</v>
      </c>
    </row>
    <row r="1235" spans="21:21" x14ac:dyDescent="0.25">
      <c r="U1235" s="66">
        <v>3.99</v>
      </c>
    </row>
    <row r="1236" spans="21:21" x14ac:dyDescent="0.25">
      <c r="U1236" s="66">
        <v>4.3899999999999997</v>
      </c>
    </row>
    <row r="1237" spans="21:21" x14ac:dyDescent="0.25">
      <c r="U1237" s="66">
        <v>1.91</v>
      </c>
    </row>
    <row r="1238" spans="21:21" x14ac:dyDescent="0.25">
      <c r="U1238" s="66">
        <v>2.11</v>
      </c>
    </row>
    <row r="1239" spans="21:21" x14ac:dyDescent="0.25">
      <c r="U1239" s="66">
        <v>3.87</v>
      </c>
    </row>
    <row r="1240" spans="21:21" x14ac:dyDescent="0.25">
      <c r="U1240" s="66">
        <v>2.1</v>
      </c>
    </row>
    <row r="1241" spans="21:21" x14ac:dyDescent="0.25">
      <c r="U1241" s="66">
        <v>1.56</v>
      </c>
    </row>
    <row r="1242" spans="21:21" x14ac:dyDescent="0.25">
      <c r="U1242" s="66">
        <v>2.0099999999999998</v>
      </c>
    </row>
    <row r="1243" spans="21:21" x14ac:dyDescent="0.25">
      <c r="U1243" s="66">
        <v>2.61</v>
      </c>
    </row>
    <row r="1244" spans="21:21" x14ac:dyDescent="0.25">
      <c r="U1244" s="66">
        <v>1.54</v>
      </c>
    </row>
    <row r="1245" spans="21:21" x14ac:dyDescent="0.25">
      <c r="U1245" s="66">
        <v>2.39</v>
      </c>
    </row>
    <row r="1246" spans="21:21" x14ac:dyDescent="0.25">
      <c r="U1246" s="66">
        <v>2.87</v>
      </c>
    </row>
    <row r="1247" spans="21:21" x14ac:dyDescent="0.25">
      <c r="U1247" s="66">
        <v>3.82</v>
      </c>
    </row>
    <row r="1248" spans="21:21" x14ac:dyDescent="0.25">
      <c r="U1248" s="66">
        <v>4.82</v>
      </c>
    </row>
    <row r="1249" spans="21:21" x14ac:dyDescent="0.25">
      <c r="U1249" s="66">
        <v>2.91</v>
      </c>
    </row>
    <row r="1250" spans="21:21" x14ac:dyDescent="0.25">
      <c r="U1250" s="66">
        <v>2.0699999999999998</v>
      </c>
    </row>
    <row r="1251" spans="21:21" x14ac:dyDescent="0.25">
      <c r="U1251" s="66">
        <v>1.71</v>
      </c>
    </row>
    <row r="1252" spans="21:21" x14ac:dyDescent="0.25">
      <c r="U1252" s="66">
        <v>1.71</v>
      </c>
    </row>
    <row r="1253" spans="21:21" x14ac:dyDescent="0.25">
      <c r="U1253" s="66">
        <v>2.98</v>
      </c>
    </row>
    <row r="1254" spans="21:21" x14ac:dyDescent="0.25">
      <c r="U1254" s="66">
        <v>1.7</v>
      </c>
    </row>
    <row r="1255" spans="21:21" x14ac:dyDescent="0.25">
      <c r="U1255" s="66">
        <v>1.77</v>
      </c>
    </row>
    <row r="1256" spans="21:21" x14ac:dyDescent="0.25">
      <c r="U1256" s="66">
        <v>1.65</v>
      </c>
    </row>
    <row r="1257" spans="21:21" x14ac:dyDescent="0.25">
      <c r="U1257" s="66">
        <v>1.8</v>
      </c>
    </row>
    <row r="1258" spans="21:21" x14ac:dyDescent="0.25">
      <c r="U1258" s="66">
        <v>3.73</v>
      </c>
    </row>
    <row r="1259" spans="21:21" x14ac:dyDescent="0.25">
      <c r="U1259" s="66">
        <v>1.58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Raw Fish Counts</vt:lpstr>
      <vt:lpstr>Stratification Schemes</vt:lpstr>
      <vt:lpstr>DIDSON Sample Times</vt:lpstr>
      <vt:lpstr>Summary</vt:lpstr>
      <vt:lpstr>DIDSON vs Discharge and Catch</vt:lpstr>
      <vt:lpstr>Diurnal and Tidal Pattern</vt:lpstr>
      <vt:lpstr>DIDSON Fish Length Histogram</vt:lpstr>
      <vt:lpstr>Range Distribution over Time</vt:lpstr>
      <vt:lpstr>0514-0620</vt:lpstr>
      <vt:lpstr>0630-0717</vt:lpstr>
      <vt:lpstr>0731-0811</vt:lpstr>
      <vt:lpstr>Range Histograms</vt:lpstr>
      <vt:lpstr>'Raw Fish Counts'!FC_CSOT_2012_08_17_000000_P0952</vt:lpstr>
    </vt:vector>
  </TitlesOfParts>
  <Company>Aquacoustics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Scott Prevatte</cp:lastModifiedBy>
  <dcterms:created xsi:type="dcterms:W3CDTF">2012-06-13T19:04:35Z</dcterms:created>
  <dcterms:modified xsi:type="dcterms:W3CDTF">2013-03-19T22:27:08Z</dcterms:modified>
</cp:coreProperties>
</file>