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10" windowHeight="9735"/>
  </bookViews>
  <sheets>
    <sheet name="DIDSON Sample Times 2014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" l="1"/>
  <c r="I77" i="1"/>
  <c r="I78" i="1"/>
  <c r="I79" i="1"/>
  <c r="I80" i="1"/>
  <c r="I81" i="1"/>
  <c r="I82" i="1"/>
  <c r="H76" i="1"/>
  <c r="H77" i="1"/>
  <c r="H78" i="1"/>
  <c r="H79" i="1"/>
  <c r="H80" i="1"/>
  <c r="H81" i="1"/>
  <c r="H82" i="1"/>
  <c r="G77" i="1"/>
  <c r="G78" i="1"/>
  <c r="G79" i="1"/>
  <c r="G80" i="1"/>
  <c r="G81" i="1"/>
  <c r="G82" i="1"/>
  <c r="F78" i="1"/>
  <c r="F79" i="1"/>
  <c r="F80" i="1"/>
  <c r="F81" i="1"/>
  <c r="F82" i="1"/>
  <c r="F75" i="1"/>
  <c r="F76" i="1"/>
  <c r="G76" i="1" s="1"/>
  <c r="F77" i="1"/>
  <c r="G75" i="1"/>
  <c r="H74" i="1"/>
  <c r="I74" i="1" s="1"/>
  <c r="H75" i="1"/>
  <c r="G74" i="1"/>
  <c r="C76" i="1"/>
  <c r="C82" i="1"/>
  <c r="C81" i="1"/>
  <c r="C80" i="1"/>
  <c r="C79" i="1"/>
  <c r="C78" i="1"/>
  <c r="C75" i="1"/>
  <c r="C74" i="1"/>
  <c r="F73" i="1"/>
  <c r="G73" i="1" s="1"/>
  <c r="C73" i="1"/>
  <c r="H72" i="1"/>
  <c r="I72" i="1" s="1"/>
  <c r="C72" i="1"/>
  <c r="F71" i="1"/>
  <c r="G71" i="1" s="1"/>
  <c r="C71" i="1"/>
  <c r="H70" i="1"/>
  <c r="I70" i="1" s="1"/>
  <c r="C70" i="1"/>
  <c r="F69" i="1"/>
  <c r="G69" i="1" s="1"/>
  <c r="C69" i="1"/>
  <c r="H68" i="1"/>
  <c r="I68" i="1" s="1"/>
  <c r="C68" i="1"/>
  <c r="F67" i="1"/>
  <c r="G67" i="1" s="1"/>
  <c r="C67" i="1"/>
  <c r="H66" i="1"/>
  <c r="I66" i="1" s="1"/>
  <c r="C66" i="1"/>
  <c r="F65" i="1"/>
  <c r="G65" i="1" s="1"/>
  <c r="C65" i="1"/>
  <c r="H64" i="1"/>
  <c r="I64" i="1" s="1"/>
  <c r="C64" i="1"/>
  <c r="F63" i="1"/>
  <c r="G63" i="1" s="1"/>
  <c r="C63" i="1"/>
  <c r="H62" i="1"/>
  <c r="I62" i="1" s="1"/>
  <c r="C62" i="1"/>
  <c r="F61" i="1"/>
  <c r="G61" i="1" s="1"/>
  <c r="C61" i="1"/>
  <c r="H60" i="1"/>
  <c r="I60" i="1" s="1"/>
  <c r="C60" i="1"/>
  <c r="F59" i="1"/>
  <c r="G59" i="1" s="1"/>
  <c r="C59" i="1"/>
  <c r="H58" i="1"/>
  <c r="I58" i="1" s="1"/>
  <c r="C58" i="1"/>
  <c r="F57" i="1"/>
  <c r="G57" i="1" s="1"/>
  <c r="C57" i="1"/>
  <c r="H56" i="1"/>
  <c r="I56" i="1" s="1"/>
  <c r="C56" i="1"/>
  <c r="F55" i="1"/>
  <c r="G55" i="1" s="1"/>
  <c r="C55" i="1"/>
  <c r="H54" i="1"/>
  <c r="I54" i="1" s="1"/>
  <c r="C54" i="1"/>
  <c r="F53" i="1"/>
  <c r="G53" i="1" s="1"/>
  <c r="C53" i="1"/>
  <c r="H52" i="1"/>
  <c r="I52" i="1" s="1"/>
  <c r="C52" i="1"/>
  <c r="F51" i="1"/>
  <c r="G51" i="1" s="1"/>
  <c r="C51" i="1"/>
  <c r="H50" i="1"/>
  <c r="I50" i="1" s="1"/>
  <c r="C50" i="1"/>
  <c r="F49" i="1"/>
  <c r="G49" i="1" s="1"/>
  <c r="C49" i="1"/>
  <c r="H48" i="1"/>
  <c r="I48" i="1" s="1"/>
  <c r="C48" i="1"/>
  <c r="F47" i="1"/>
  <c r="G47" i="1" s="1"/>
  <c r="C47" i="1"/>
  <c r="H46" i="1"/>
  <c r="I46" i="1" s="1"/>
  <c r="C46" i="1"/>
  <c r="F45" i="1"/>
  <c r="G45" i="1" s="1"/>
  <c r="C45" i="1"/>
  <c r="H44" i="1"/>
  <c r="I44" i="1" s="1"/>
  <c r="C44" i="1"/>
  <c r="F43" i="1"/>
  <c r="G43" i="1" s="1"/>
  <c r="C43" i="1"/>
  <c r="H42" i="1"/>
  <c r="I42" i="1" s="1"/>
  <c r="C42" i="1"/>
  <c r="F41" i="1"/>
  <c r="G41" i="1" s="1"/>
  <c r="C41" i="1"/>
  <c r="H40" i="1"/>
  <c r="I40" i="1" s="1"/>
  <c r="C40" i="1"/>
  <c r="F39" i="1"/>
  <c r="G39" i="1" s="1"/>
  <c r="C39" i="1"/>
  <c r="H38" i="1"/>
  <c r="I38" i="1" s="1"/>
  <c r="C38" i="1"/>
  <c r="F37" i="1"/>
  <c r="G37" i="1" s="1"/>
  <c r="C37" i="1"/>
  <c r="H36" i="1"/>
  <c r="I36" i="1" s="1"/>
  <c r="C36" i="1"/>
  <c r="F35" i="1"/>
  <c r="G35" i="1" s="1"/>
  <c r="C35" i="1"/>
  <c r="H34" i="1"/>
  <c r="I34" i="1" s="1"/>
  <c r="C34" i="1"/>
  <c r="F33" i="1"/>
  <c r="G33" i="1" s="1"/>
  <c r="C33" i="1"/>
  <c r="H32" i="1"/>
  <c r="I32" i="1" s="1"/>
  <c r="C32" i="1"/>
  <c r="F31" i="1"/>
  <c r="G31" i="1" s="1"/>
  <c r="C31" i="1"/>
  <c r="H30" i="1"/>
  <c r="I30" i="1" s="1"/>
  <c r="C30" i="1"/>
  <c r="F29" i="1"/>
  <c r="G29" i="1" s="1"/>
  <c r="C29" i="1"/>
  <c r="H28" i="1"/>
  <c r="I28" i="1" s="1"/>
  <c r="C28" i="1"/>
  <c r="F27" i="1"/>
  <c r="G27" i="1" s="1"/>
  <c r="C27" i="1"/>
  <c r="H26" i="1"/>
  <c r="I26" i="1" s="1"/>
  <c r="C26" i="1"/>
  <c r="F25" i="1"/>
  <c r="G25" i="1" s="1"/>
  <c r="C25" i="1"/>
  <c r="H24" i="1"/>
  <c r="I24" i="1" s="1"/>
  <c r="C24" i="1"/>
  <c r="F23" i="1"/>
  <c r="G23" i="1" s="1"/>
  <c r="C23" i="1"/>
  <c r="H22" i="1"/>
  <c r="I22" i="1" s="1"/>
  <c r="C22" i="1"/>
  <c r="F21" i="1"/>
  <c r="G21" i="1" s="1"/>
  <c r="C21" i="1"/>
  <c r="H20" i="1"/>
  <c r="I20" i="1" s="1"/>
  <c r="C20" i="1"/>
  <c r="F19" i="1"/>
  <c r="G19" i="1" s="1"/>
  <c r="C19" i="1"/>
  <c r="H18" i="1"/>
  <c r="I18" i="1" s="1"/>
  <c r="C18" i="1"/>
  <c r="F17" i="1"/>
  <c r="G17" i="1" s="1"/>
  <c r="C17" i="1"/>
  <c r="H16" i="1"/>
  <c r="I16" i="1" s="1"/>
  <c r="C16" i="1"/>
  <c r="F15" i="1"/>
  <c r="G15" i="1" s="1"/>
  <c r="C15" i="1"/>
  <c r="H15" i="1" s="1"/>
  <c r="I15" i="1" s="1"/>
  <c r="H14" i="1"/>
  <c r="I14" i="1" s="1"/>
  <c r="C14" i="1"/>
  <c r="F13" i="1"/>
  <c r="G13" i="1" s="1"/>
  <c r="C13" i="1"/>
  <c r="H13" i="1" s="1"/>
  <c r="I13" i="1" s="1"/>
  <c r="H12" i="1"/>
  <c r="I12" i="1" s="1"/>
  <c r="C12" i="1"/>
  <c r="F11" i="1"/>
  <c r="G11" i="1" s="1"/>
  <c r="C11" i="1"/>
  <c r="I10" i="1"/>
  <c r="H10" i="1"/>
  <c r="C10" i="1"/>
  <c r="F9" i="1"/>
  <c r="G9" i="1" s="1"/>
  <c r="C9" i="1"/>
  <c r="H8" i="1"/>
  <c r="I8" i="1" s="1"/>
  <c r="C8" i="1"/>
  <c r="F7" i="1"/>
  <c r="G7" i="1" s="1"/>
  <c r="C7" i="1"/>
  <c r="H6" i="1"/>
  <c r="I6" i="1" s="1"/>
  <c r="C6" i="1"/>
  <c r="F5" i="1"/>
  <c r="G5" i="1" s="1"/>
  <c r="C5" i="1"/>
  <c r="G4" i="1"/>
  <c r="C4" i="1"/>
  <c r="F3" i="1"/>
  <c r="C3" i="1"/>
  <c r="L3" i="1" s="1"/>
  <c r="H35" i="1" l="1"/>
  <c r="I35" i="1" s="1"/>
  <c r="F36" i="1"/>
  <c r="G36" i="1" s="1"/>
  <c r="H53" i="1"/>
  <c r="I53" i="1" s="1"/>
  <c r="H7" i="1"/>
  <c r="I7" i="1" s="1"/>
  <c r="F8" i="1"/>
  <c r="G8" i="1" s="1"/>
  <c r="H11" i="1"/>
  <c r="I11" i="1" s="1"/>
  <c r="H21" i="1"/>
  <c r="I21" i="1" s="1"/>
  <c r="H9" i="1"/>
  <c r="I9" i="1" s="1"/>
  <c r="H31" i="1"/>
  <c r="I31" i="1" s="1"/>
  <c r="H33" i="1"/>
  <c r="I33" i="1" s="1"/>
  <c r="F64" i="1"/>
  <c r="G64" i="1" s="1"/>
  <c r="F68" i="1"/>
  <c r="G68" i="1" s="1"/>
  <c r="H19" i="1"/>
  <c r="I19" i="1" s="1"/>
  <c r="F20" i="1"/>
  <c r="G20" i="1" s="1"/>
  <c r="H43" i="1"/>
  <c r="I43" i="1" s="1"/>
  <c r="H45" i="1"/>
  <c r="I45" i="1" s="1"/>
  <c r="H49" i="1"/>
  <c r="I49" i="1" s="1"/>
  <c r="F72" i="1"/>
  <c r="G72" i="1" s="1"/>
  <c r="F16" i="1"/>
  <c r="G16" i="1" s="1"/>
  <c r="H17" i="1"/>
  <c r="I17" i="1" s="1"/>
  <c r="H27" i="1"/>
  <c r="I27" i="1" s="1"/>
  <c r="F52" i="1"/>
  <c r="G52" i="1" s="1"/>
  <c r="H61" i="1"/>
  <c r="I61" i="1" s="1"/>
  <c r="H73" i="1"/>
  <c r="I73" i="1" s="1"/>
  <c r="F24" i="1"/>
  <c r="G24" i="1" s="1"/>
  <c r="F42" i="1"/>
  <c r="G42" i="1" s="1"/>
  <c r="F60" i="1"/>
  <c r="G60" i="1" s="1"/>
  <c r="F32" i="1"/>
  <c r="G32" i="1" s="1"/>
  <c r="H69" i="1"/>
  <c r="I69" i="1" s="1"/>
  <c r="F28" i="1"/>
  <c r="G28" i="1" s="1"/>
  <c r="F12" i="1"/>
  <c r="G12" i="1" s="1"/>
  <c r="H29" i="1"/>
  <c r="I29" i="1" s="1"/>
  <c r="F10" i="1"/>
  <c r="G10" i="1" s="1"/>
  <c r="H41" i="1"/>
  <c r="I41" i="1" s="1"/>
  <c r="F48" i="1"/>
  <c r="G48" i="1" s="1"/>
  <c r="H57" i="1"/>
  <c r="I57" i="1" s="1"/>
  <c r="H37" i="1"/>
  <c r="I37" i="1" s="1"/>
  <c r="F6" i="1"/>
  <c r="G6" i="1" s="1"/>
  <c r="H25" i="1"/>
  <c r="I25" i="1" s="1"/>
  <c r="F40" i="1"/>
  <c r="G40" i="1" s="1"/>
  <c r="F44" i="1"/>
  <c r="G44" i="1" s="1"/>
  <c r="F56" i="1"/>
  <c r="G56" i="1" s="1"/>
  <c r="H65" i="1"/>
  <c r="I65" i="1" s="1"/>
  <c r="F38" i="1"/>
  <c r="G38" i="1" s="1"/>
  <c r="F50" i="1"/>
  <c r="G50" i="1" s="1"/>
  <c r="F14" i="1"/>
  <c r="G14" i="1" s="1"/>
  <c r="F30" i="1"/>
  <c r="G30" i="1" s="1"/>
  <c r="F46" i="1"/>
  <c r="G46" i="1" s="1"/>
  <c r="H47" i="1"/>
  <c r="I47" i="1" s="1"/>
  <c r="F22" i="1"/>
  <c r="G22" i="1" s="1"/>
  <c r="F26" i="1"/>
  <c r="G26" i="1" s="1"/>
  <c r="F58" i="1"/>
  <c r="G58" i="1" s="1"/>
  <c r="F66" i="1"/>
  <c r="G66" i="1" s="1"/>
  <c r="F74" i="1"/>
  <c r="G3" i="1"/>
  <c r="H5" i="1"/>
  <c r="F18" i="1"/>
  <c r="G18" i="1" s="1"/>
  <c r="H23" i="1"/>
  <c r="I23" i="1" s="1"/>
  <c r="F34" i="1"/>
  <c r="G34" i="1" s="1"/>
  <c r="H39" i="1"/>
  <c r="I39" i="1" s="1"/>
  <c r="F54" i="1"/>
  <c r="G54" i="1" s="1"/>
  <c r="F62" i="1"/>
  <c r="G62" i="1" s="1"/>
  <c r="F70" i="1"/>
  <c r="G70" i="1" s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I75" i="1"/>
  <c r="L4" i="1" l="1"/>
  <c r="L6" i="1" l="1"/>
  <c r="L5" i="1"/>
</calcChain>
</file>

<file path=xl/sharedStrings.xml><?xml version="1.0" encoding="utf-8"?>
<sst xmlns="http://schemas.openxmlformats.org/spreadsheetml/2006/main" count="138" uniqueCount="39">
  <si>
    <t>Sampled</t>
  </si>
  <si>
    <t>Unsampled</t>
  </si>
  <si>
    <t>Date</t>
  </si>
  <si>
    <t>Time</t>
  </si>
  <si>
    <t>Date Time</t>
  </si>
  <si>
    <t>Action</t>
  </si>
  <si>
    <t>Comment</t>
  </si>
  <si>
    <t>Days</t>
  </si>
  <si>
    <t>Hours</t>
  </si>
  <si>
    <t>Start</t>
  </si>
  <si>
    <t xml:space="preserve">Total DIDSON Study Period </t>
  </si>
  <si>
    <t>Stop</t>
  </si>
  <si>
    <t>From the 23rd to the 26th the sonar image was being adjusted</t>
  </si>
  <si>
    <t>DIDSON image was finally adjusted and working at 10AM</t>
  </si>
  <si>
    <t>Power went out, possible rising water.</t>
  </si>
  <si>
    <t>Percent Sampled</t>
  </si>
  <si>
    <t>Settings issue was being resolved for time recording</t>
  </si>
  <si>
    <t>Power outage</t>
  </si>
  <si>
    <t xml:space="preserve">Power outage </t>
  </si>
  <si>
    <t>Reason unknown, possible short power outage</t>
  </si>
  <si>
    <t xml:space="preserve">Reason unknown </t>
  </si>
  <si>
    <t>The sonar only measured the near field for previous day</t>
  </si>
  <si>
    <t>DIDSON error issues</t>
  </si>
  <si>
    <t>Large debris from river and high water expected</t>
  </si>
  <si>
    <t xml:space="preserve">High water, lots of debris </t>
  </si>
  <si>
    <t>Tried new site downstream, poor near image, decent far image</t>
  </si>
  <si>
    <t>We were not running the sonar overnight because of generator</t>
  </si>
  <si>
    <t>New site</t>
  </si>
  <si>
    <t xml:space="preserve">Very high water, Silt box was destroyed, waiting for new one. </t>
  </si>
  <si>
    <t>Power back on</t>
  </si>
  <si>
    <t>Planned power outage</t>
  </si>
  <si>
    <t>Adjustments needed</t>
  </si>
  <si>
    <t>Sonar pulled expected high water and large debris</t>
  </si>
  <si>
    <t>Expected high water</t>
  </si>
  <si>
    <t>Moved sonar further out</t>
  </si>
  <si>
    <t>Last day of operations</t>
  </si>
  <si>
    <t>Issues with the BUFFALO drive getting full</t>
  </si>
  <si>
    <t>First day</t>
  </si>
  <si>
    <t>Rising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</si>
</sst>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"/>
    <numFmt numFmtId="166" formatCode="yyyy\-mm\-dd\ \ \ \ hh:mm:ss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/>
    <xf numFmtId="166" fontId="0" fillId="0" borderId="1" xfId="0" applyNumberForma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5" borderId="2" xfId="0" applyFont="1" applyFill="1" applyBorder="1"/>
    <xf numFmtId="0" fontId="4" fillId="5" borderId="3" xfId="0" applyFont="1" applyFill="1" applyBorder="1" applyAlignment="1">
      <alignment horizontal="center"/>
    </xf>
    <xf numFmtId="20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0" fontId="4" fillId="5" borderId="4" xfId="0" applyFont="1" applyFill="1" applyBorder="1" applyAlignment="1">
      <alignment horizontal="right"/>
    </xf>
    <xf numFmtId="167" fontId="0" fillId="5" borderId="5" xfId="0" applyNumberForma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3" fillId="0" borderId="0" xfId="3" applyFill="1"/>
    <xf numFmtId="165" fontId="1" fillId="2" borderId="0" xfId="1" applyNumberFormat="1"/>
    <xf numFmtId="0" fontId="2" fillId="3" borderId="0" xfId="2"/>
    <xf numFmtId="165" fontId="2" fillId="3" borderId="0" xfId="2" applyNumberFormat="1"/>
    <xf numFmtId="21" fontId="0" fillId="0" borderId="0" xfId="0" applyNumberFormat="1"/>
    <xf numFmtId="2" fontId="0" fillId="0" borderId="0" xfId="0" applyNumberFormat="1"/>
    <xf numFmtId="2" fontId="1" fillId="2" borderId="0" xfId="1" applyNumberFormat="1" applyAlignment="1">
      <alignment horizontal="center"/>
    </xf>
    <xf numFmtId="165" fontId="2" fillId="3" borderId="0" xfId="2" applyNumberForma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D1" workbookViewId="0">
      <selection activeCell="I77" sqref="I77"/>
    </sheetView>
  </sheetViews>
  <sheetFormatPr defaultRowHeight="15" x14ac:dyDescent="0.25"/>
  <cols>
    <col min="1" max="1" width="8" style="1" customWidth="1"/>
    <col min="2" max="2" width="11.42578125" bestFit="1" customWidth="1"/>
    <col min="3" max="3" width="19.5703125" bestFit="1" customWidth="1"/>
    <col min="4" max="4" width="6.5703125" customWidth="1"/>
    <col min="5" max="5" width="58.140625" bestFit="1" customWidth="1"/>
    <col min="6" max="6" width="8.5703125" style="24" customWidth="1"/>
    <col min="7" max="9" width="8.5703125" style="13" customWidth="1"/>
    <col min="11" max="11" width="25.28515625" customWidth="1"/>
    <col min="12" max="12" width="13.7109375" style="2" customWidth="1"/>
  </cols>
  <sheetData>
    <row r="1" spans="1:12" x14ac:dyDescent="0.25">
      <c r="F1" s="25" t="s">
        <v>0</v>
      </c>
      <c r="G1" s="25"/>
      <c r="H1" s="26" t="s">
        <v>1</v>
      </c>
      <c r="I1" s="26"/>
    </row>
    <row r="2" spans="1:12" s="8" customFormat="1" x14ac:dyDescent="0.25">
      <c r="A2" s="3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6" t="s">
        <v>7</v>
      </c>
      <c r="G2" s="7" t="s">
        <v>8</v>
      </c>
      <c r="H2" s="7" t="s">
        <v>7</v>
      </c>
      <c r="I2" s="7" t="s">
        <v>8</v>
      </c>
      <c r="K2" s="9"/>
      <c r="L2" s="10" t="s">
        <v>7</v>
      </c>
    </row>
    <row r="3" spans="1:12" x14ac:dyDescent="0.25">
      <c r="A3" s="1">
        <v>41782</v>
      </c>
      <c r="B3" s="11">
        <v>0.60833333333333328</v>
      </c>
      <c r="C3" s="12">
        <f t="shared" ref="C3:C16" si="0">B3+A3</f>
        <v>41782.60833333333</v>
      </c>
      <c r="D3" t="s">
        <v>9</v>
      </c>
      <c r="E3" t="s">
        <v>37</v>
      </c>
      <c r="F3" s="13" t="str">
        <f>IF(D3="Stop", C3-C2,"")</f>
        <v/>
      </c>
      <c r="G3" s="13" t="str">
        <f>IFERROR(F3*24,"")</f>
        <v/>
      </c>
      <c r="K3" s="14" t="s">
        <v>10</v>
      </c>
      <c r="L3" s="15">
        <f>C82-C3</f>
        <v>123.80902777778101</v>
      </c>
    </row>
    <row r="4" spans="1:12" x14ac:dyDescent="0.25">
      <c r="A4" s="1">
        <v>41782</v>
      </c>
      <c r="B4" s="11">
        <v>0.60902777777777783</v>
      </c>
      <c r="C4" s="12">
        <f t="shared" si="0"/>
        <v>41782.609027777777</v>
      </c>
      <c r="D4" t="s">
        <v>11</v>
      </c>
      <c r="E4" t="s">
        <v>12</v>
      </c>
      <c r="F4" s="13">
        <v>2</v>
      </c>
      <c r="G4" s="13">
        <f>IFERROR(F4*24,"")</f>
        <v>48</v>
      </c>
      <c r="K4" s="14" t="s">
        <v>0</v>
      </c>
      <c r="L4" s="15">
        <f>SUM(F3:F82)</f>
        <v>77.303935185191222</v>
      </c>
    </row>
    <row r="5" spans="1:12" x14ac:dyDescent="0.25">
      <c r="A5" s="1">
        <v>41785</v>
      </c>
      <c r="B5" s="11">
        <v>0.41666666666666669</v>
      </c>
      <c r="C5" s="12">
        <f t="shared" si="0"/>
        <v>41785.416666666664</v>
      </c>
      <c r="D5" t="s">
        <v>9</v>
      </c>
      <c r="E5" t="s">
        <v>13</v>
      </c>
      <c r="F5" s="13" t="str">
        <f t="shared" ref="F5:F68" si="1">IF(D5="Stop", C5-C4,"")</f>
        <v/>
      </c>
      <c r="G5" s="13" t="str">
        <f t="shared" ref="G5:G68" si="2">IFERROR(F5*24,"")</f>
        <v/>
      </c>
      <c r="H5" s="13">
        <f>IF(D5="Start", C5-C4,"")</f>
        <v>2.8076388888875954</v>
      </c>
      <c r="I5" s="13">
        <v>0</v>
      </c>
      <c r="K5" s="14" t="s">
        <v>1</v>
      </c>
      <c r="L5" s="15">
        <f>L3-L4</f>
        <v>46.50509259258979</v>
      </c>
    </row>
    <row r="6" spans="1:12" x14ac:dyDescent="0.25">
      <c r="A6" s="1">
        <v>41790</v>
      </c>
      <c r="B6" s="11">
        <v>0.42430555555555555</v>
      </c>
      <c r="C6" s="12">
        <f t="shared" si="0"/>
        <v>41790.424305555556</v>
      </c>
      <c r="D6" t="s">
        <v>11</v>
      </c>
      <c r="E6" t="s">
        <v>14</v>
      </c>
      <c r="F6" s="13">
        <f t="shared" si="1"/>
        <v>5.007638888891961</v>
      </c>
      <c r="G6" s="13">
        <f t="shared" si="2"/>
        <v>120.18333333340706</v>
      </c>
      <c r="H6" s="13" t="str">
        <f t="shared" ref="H6:H69" si="3">IF(D6="Start", C6-C5,"")</f>
        <v/>
      </c>
      <c r="I6" s="13" t="str">
        <f t="shared" ref="I6:I69" si="4">IFERROR(H6*24,"")</f>
        <v/>
      </c>
      <c r="K6" s="14" t="s">
        <v>15</v>
      </c>
      <c r="L6" s="16">
        <f>L4/L3</f>
        <v>0.62438043955841738</v>
      </c>
    </row>
    <row r="7" spans="1:12" x14ac:dyDescent="0.25">
      <c r="A7" s="1">
        <v>41792</v>
      </c>
      <c r="B7" s="11">
        <v>0.63888888888888895</v>
      </c>
      <c r="C7" s="12">
        <f t="shared" si="0"/>
        <v>41792.638888888891</v>
      </c>
      <c r="D7" t="s">
        <v>9</v>
      </c>
      <c r="F7" s="13" t="str">
        <f t="shared" si="1"/>
        <v/>
      </c>
      <c r="G7" s="13" t="str">
        <f t="shared" si="2"/>
        <v/>
      </c>
      <c r="H7" s="13">
        <f t="shared" si="3"/>
        <v>2.2145833333343035</v>
      </c>
      <c r="I7" s="13">
        <f t="shared" si="4"/>
        <v>53.150000000023283</v>
      </c>
      <c r="K7" s="17"/>
      <c r="L7" s="18"/>
    </row>
    <row r="8" spans="1:12" x14ac:dyDescent="0.25">
      <c r="A8" s="1">
        <v>41792</v>
      </c>
      <c r="B8" s="11">
        <v>0.66666666666666663</v>
      </c>
      <c r="C8" s="12">
        <f t="shared" si="0"/>
        <v>41792.666666666664</v>
      </c>
      <c r="D8" t="s">
        <v>11</v>
      </c>
      <c r="E8" t="s">
        <v>16</v>
      </c>
      <c r="F8" s="13">
        <f t="shared" si="1"/>
        <v>2.7777777773735579E-2</v>
      </c>
      <c r="G8" s="13">
        <f t="shared" si="2"/>
        <v>0.6666666665696539</v>
      </c>
      <c r="H8" s="13" t="str">
        <f t="shared" si="3"/>
        <v/>
      </c>
      <c r="I8" s="13" t="str">
        <f t="shared" si="4"/>
        <v/>
      </c>
    </row>
    <row r="9" spans="1:12" x14ac:dyDescent="0.25">
      <c r="A9" s="1">
        <v>41793</v>
      </c>
      <c r="B9" s="11">
        <v>0.375</v>
      </c>
      <c r="C9" s="12">
        <f t="shared" si="0"/>
        <v>41793.375</v>
      </c>
      <c r="D9" t="s">
        <v>9</v>
      </c>
      <c r="F9" s="13" t="str">
        <f t="shared" si="1"/>
        <v/>
      </c>
      <c r="G9" s="13" t="str">
        <f t="shared" si="2"/>
        <v/>
      </c>
      <c r="H9" s="13">
        <f t="shared" si="3"/>
        <v>0.70833333333575865</v>
      </c>
      <c r="I9" s="13">
        <f t="shared" si="4"/>
        <v>17.000000000058208</v>
      </c>
    </row>
    <row r="10" spans="1:12" x14ac:dyDescent="0.25">
      <c r="A10" s="1">
        <v>41794</v>
      </c>
      <c r="B10" s="11">
        <v>0.65069444444444446</v>
      </c>
      <c r="C10" s="12">
        <f t="shared" si="0"/>
        <v>41794.650694444441</v>
      </c>
      <c r="D10" t="s">
        <v>11</v>
      </c>
      <c r="E10" t="s">
        <v>17</v>
      </c>
      <c r="F10" s="13">
        <f t="shared" si="1"/>
        <v>1.2756944444408873</v>
      </c>
      <c r="G10" s="13">
        <f t="shared" si="2"/>
        <v>30.616666666581295</v>
      </c>
      <c r="H10" s="13" t="str">
        <f t="shared" si="3"/>
        <v/>
      </c>
      <c r="I10" s="13" t="str">
        <f t="shared" si="4"/>
        <v/>
      </c>
    </row>
    <row r="11" spans="1:12" x14ac:dyDescent="0.25">
      <c r="A11" s="1">
        <v>41795</v>
      </c>
      <c r="B11" s="11">
        <v>0.4375</v>
      </c>
      <c r="C11" s="12">
        <f t="shared" si="0"/>
        <v>41795.4375</v>
      </c>
      <c r="D11" t="s">
        <v>9</v>
      </c>
      <c r="F11" s="13" t="str">
        <f t="shared" si="1"/>
        <v/>
      </c>
      <c r="G11" s="13" t="str">
        <f t="shared" si="2"/>
        <v/>
      </c>
      <c r="H11" s="13">
        <f t="shared" si="3"/>
        <v>0.78680555555911269</v>
      </c>
      <c r="I11" s="13">
        <f t="shared" si="4"/>
        <v>18.883333333418705</v>
      </c>
    </row>
    <row r="12" spans="1:12" x14ac:dyDescent="0.25">
      <c r="A12" s="1">
        <v>41795</v>
      </c>
      <c r="B12" s="11">
        <v>0.45624999999999999</v>
      </c>
      <c r="C12" s="12">
        <f t="shared" si="0"/>
        <v>41795.456250000003</v>
      </c>
      <c r="D12" t="s">
        <v>11</v>
      </c>
      <c r="E12" t="s">
        <v>18</v>
      </c>
      <c r="F12" s="13">
        <f t="shared" si="1"/>
        <v>1.8750000002910383E-2</v>
      </c>
      <c r="G12" s="13">
        <f t="shared" si="2"/>
        <v>0.45000000006984919</v>
      </c>
      <c r="H12" s="13" t="str">
        <f t="shared" si="3"/>
        <v/>
      </c>
      <c r="I12" s="13" t="str">
        <f t="shared" si="4"/>
        <v/>
      </c>
    </row>
    <row r="13" spans="1:12" x14ac:dyDescent="0.25">
      <c r="A13" s="1">
        <v>41795</v>
      </c>
      <c r="B13" s="11">
        <v>0.53125</v>
      </c>
      <c r="C13" s="12">
        <f t="shared" si="0"/>
        <v>41795.53125</v>
      </c>
      <c r="D13" t="s">
        <v>9</v>
      </c>
      <c r="F13" s="13" t="str">
        <f t="shared" si="1"/>
        <v/>
      </c>
      <c r="G13" s="13" t="str">
        <f t="shared" si="2"/>
        <v/>
      </c>
      <c r="H13" s="13">
        <f t="shared" si="3"/>
        <v>7.4999999997089617E-2</v>
      </c>
      <c r="I13" s="13">
        <f t="shared" si="4"/>
        <v>1.7999999999301508</v>
      </c>
    </row>
    <row r="14" spans="1:12" x14ac:dyDescent="0.25">
      <c r="A14" s="1">
        <v>41799</v>
      </c>
      <c r="B14" s="11">
        <v>0.32847222222222222</v>
      </c>
      <c r="C14" s="12">
        <f t="shared" si="0"/>
        <v>41799.328472222223</v>
      </c>
      <c r="D14" t="s">
        <v>11</v>
      </c>
      <c r="E14" t="s">
        <v>19</v>
      </c>
      <c r="F14" s="13">
        <f t="shared" si="1"/>
        <v>3.797222222223354</v>
      </c>
      <c r="G14" s="13">
        <f t="shared" si="2"/>
        <v>91.133333333360497</v>
      </c>
      <c r="H14" s="13" t="str">
        <f t="shared" si="3"/>
        <v/>
      </c>
      <c r="I14" s="13" t="str">
        <f t="shared" si="4"/>
        <v/>
      </c>
    </row>
    <row r="15" spans="1:12" x14ac:dyDescent="0.25">
      <c r="A15" s="1">
        <v>41799</v>
      </c>
      <c r="B15" s="11">
        <v>0.51041666666666663</v>
      </c>
      <c r="C15" s="12">
        <f t="shared" si="0"/>
        <v>41799.510416666664</v>
      </c>
      <c r="D15" t="s">
        <v>9</v>
      </c>
      <c r="F15" s="13" t="str">
        <f t="shared" si="1"/>
        <v/>
      </c>
      <c r="G15" s="13" t="str">
        <f t="shared" si="2"/>
        <v/>
      </c>
      <c r="H15" s="13">
        <f t="shared" si="3"/>
        <v>0.18194444444088731</v>
      </c>
      <c r="I15" s="13">
        <f t="shared" si="4"/>
        <v>4.3666666665812954</v>
      </c>
      <c r="K15" s="19"/>
    </row>
    <row r="16" spans="1:12" x14ac:dyDescent="0.25">
      <c r="A16" s="1">
        <v>41808</v>
      </c>
      <c r="B16" s="11">
        <v>0.34699074074074071</v>
      </c>
      <c r="C16" s="12">
        <f t="shared" si="0"/>
        <v>41808.346990740742</v>
      </c>
      <c r="D16" t="s">
        <v>11</v>
      </c>
      <c r="E16" t="s">
        <v>20</v>
      </c>
      <c r="F16" s="13">
        <f t="shared" si="1"/>
        <v>8.8365740740773617</v>
      </c>
      <c r="G16" s="20">
        <f t="shared" si="2"/>
        <v>212.07777777785668</v>
      </c>
      <c r="H16" s="13" t="str">
        <f t="shared" si="3"/>
        <v/>
      </c>
      <c r="I16" s="13" t="str">
        <f t="shared" si="4"/>
        <v/>
      </c>
    </row>
    <row r="17" spans="1:9" x14ac:dyDescent="0.25">
      <c r="A17" s="1">
        <v>41808</v>
      </c>
      <c r="B17" s="11">
        <v>0.375</v>
      </c>
      <c r="C17" s="12">
        <f t="shared" ref="C17:C82" si="5">A17+B17</f>
        <v>41808.375</v>
      </c>
      <c r="D17" t="s">
        <v>9</v>
      </c>
      <c r="F17" s="13" t="str">
        <f t="shared" si="1"/>
        <v/>
      </c>
      <c r="G17" s="13" t="str">
        <f t="shared" si="2"/>
        <v/>
      </c>
      <c r="H17" s="13">
        <f t="shared" si="3"/>
        <v>2.8009259258396924E-2</v>
      </c>
      <c r="I17" s="13">
        <f t="shared" si="4"/>
        <v>0.67222222220152617</v>
      </c>
    </row>
    <row r="18" spans="1:9" x14ac:dyDescent="0.25">
      <c r="A18" s="1">
        <v>41813</v>
      </c>
      <c r="B18" s="11">
        <v>0.44791666666666669</v>
      </c>
      <c r="C18" s="12">
        <f t="shared" si="5"/>
        <v>41813.447916666664</v>
      </c>
      <c r="D18" t="s">
        <v>11</v>
      </c>
      <c r="E18" s="21" t="s">
        <v>36</v>
      </c>
      <c r="F18" s="13">
        <f t="shared" si="1"/>
        <v>5.0729166666642413</v>
      </c>
      <c r="G18" s="13">
        <f t="shared" si="2"/>
        <v>121.74999999994179</v>
      </c>
      <c r="H18" s="13" t="str">
        <f t="shared" si="3"/>
        <v/>
      </c>
      <c r="I18" s="13" t="str">
        <f t="shared" si="4"/>
        <v/>
      </c>
    </row>
    <row r="19" spans="1:9" x14ac:dyDescent="0.25">
      <c r="A19" s="1">
        <v>41814</v>
      </c>
      <c r="B19" s="11">
        <v>0.75</v>
      </c>
      <c r="C19" s="12">
        <f t="shared" si="5"/>
        <v>41814.75</v>
      </c>
      <c r="D19" t="s">
        <v>9</v>
      </c>
      <c r="F19" s="13" t="str">
        <f t="shared" si="1"/>
        <v/>
      </c>
      <c r="G19" s="13" t="str">
        <f t="shared" si="2"/>
        <v/>
      </c>
      <c r="H19" s="22">
        <f t="shared" si="3"/>
        <v>1.3020833333357587</v>
      </c>
      <c r="I19" s="13">
        <f t="shared" si="4"/>
        <v>31.250000000058208</v>
      </c>
    </row>
    <row r="20" spans="1:9" x14ac:dyDescent="0.25">
      <c r="A20" s="1">
        <v>41815</v>
      </c>
      <c r="B20" s="11">
        <v>0.35972222222222222</v>
      </c>
      <c r="C20" s="12">
        <f t="shared" si="5"/>
        <v>41815.359722222223</v>
      </c>
      <c r="D20" t="s">
        <v>11</v>
      </c>
      <c r="E20" s="21" t="s">
        <v>21</v>
      </c>
      <c r="F20" s="13">
        <f t="shared" si="1"/>
        <v>0.60972222222335404</v>
      </c>
      <c r="G20" s="20">
        <f t="shared" si="2"/>
        <v>14.633333333360497</v>
      </c>
      <c r="H20" s="13" t="str">
        <f t="shared" si="3"/>
        <v/>
      </c>
      <c r="I20" s="13" t="str">
        <f t="shared" si="4"/>
        <v/>
      </c>
    </row>
    <row r="21" spans="1:9" x14ac:dyDescent="0.25">
      <c r="A21" s="1">
        <v>41815</v>
      </c>
      <c r="B21" s="11">
        <v>0.36458333333333331</v>
      </c>
      <c r="C21" s="12">
        <f t="shared" si="5"/>
        <v>41815.364583333336</v>
      </c>
      <c r="D21" t="s">
        <v>9</v>
      </c>
      <c r="F21" s="13" t="str">
        <f t="shared" si="1"/>
        <v/>
      </c>
      <c r="G21" s="13" t="str">
        <f t="shared" si="2"/>
        <v/>
      </c>
      <c r="H21" s="22">
        <f t="shared" si="3"/>
        <v>4.8611111124046147E-3</v>
      </c>
      <c r="I21" s="13">
        <f t="shared" si="4"/>
        <v>0.11666666669771075</v>
      </c>
    </row>
    <row r="22" spans="1:9" x14ac:dyDescent="0.25">
      <c r="A22" s="1">
        <v>41815</v>
      </c>
      <c r="B22" s="11">
        <v>0.39583333333333331</v>
      </c>
      <c r="C22" s="12">
        <f t="shared" si="5"/>
        <v>41815.395833333336</v>
      </c>
      <c r="D22" t="s">
        <v>11</v>
      </c>
      <c r="E22" t="s">
        <v>22</v>
      </c>
      <c r="F22" s="13">
        <f t="shared" si="1"/>
        <v>3.125E-2</v>
      </c>
      <c r="G22" s="13">
        <f t="shared" si="2"/>
        <v>0.75</v>
      </c>
      <c r="H22" s="13" t="str">
        <f t="shared" si="3"/>
        <v/>
      </c>
      <c r="I22" s="13" t="str">
        <f t="shared" si="4"/>
        <v/>
      </c>
    </row>
    <row r="23" spans="1:9" x14ac:dyDescent="0.25">
      <c r="A23" s="1">
        <v>41815</v>
      </c>
      <c r="B23" s="11">
        <v>0.40625</v>
      </c>
      <c r="C23" s="12">
        <f t="shared" si="5"/>
        <v>41815.40625</v>
      </c>
      <c r="D23" t="s">
        <v>9</v>
      </c>
      <c r="F23" s="13" t="str">
        <f t="shared" si="1"/>
        <v/>
      </c>
      <c r="G23" s="13" t="str">
        <f t="shared" si="2"/>
        <v/>
      </c>
      <c r="H23" s="22">
        <f t="shared" si="3"/>
        <v>1.0416666664241347E-2</v>
      </c>
      <c r="I23" s="13">
        <f t="shared" si="4"/>
        <v>0.24999999994179234</v>
      </c>
    </row>
    <row r="24" spans="1:9" x14ac:dyDescent="0.25">
      <c r="A24" s="1">
        <v>41816</v>
      </c>
      <c r="B24" s="11">
        <v>0.36249999999999999</v>
      </c>
      <c r="C24" s="12">
        <f t="shared" si="5"/>
        <v>41816.362500000003</v>
      </c>
      <c r="D24" t="s">
        <v>11</v>
      </c>
      <c r="E24" t="s">
        <v>22</v>
      </c>
      <c r="F24" s="13">
        <f t="shared" si="1"/>
        <v>0.95625000000291038</v>
      </c>
      <c r="G24" s="13">
        <f t="shared" si="2"/>
        <v>22.950000000069849</v>
      </c>
      <c r="H24" s="13" t="str">
        <f t="shared" si="3"/>
        <v/>
      </c>
      <c r="I24" s="13" t="str">
        <f t="shared" si="4"/>
        <v/>
      </c>
    </row>
    <row r="25" spans="1:9" x14ac:dyDescent="0.25">
      <c r="A25" s="1">
        <v>41817</v>
      </c>
      <c r="B25" s="11">
        <v>0.53125</v>
      </c>
      <c r="C25" s="12">
        <f t="shared" si="5"/>
        <v>41817.53125</v>
      </c>
      <c r="D25" t="s">
        <v>9</v>
      </c>
      <c r="F25" s="13" t="str">
        <f t="shared" si="1"/>
        <v/>
      </c>
      <c r="G25" s="13" t="str">
        <f t="shared" si="2"/>
        <v/>
      </c>
      <c r="H25" s="13">
        <f t="shared" si="3"/>
        <v>1.1687499999970896</v>
      </c>
      <c r="I25" s="13">
        <f t="shared" si="4"/>
        <v>28.049999999930151</v>
      </c>
    </row>
    <row r="26" spans="1:9" x14ac:dyDescent="0.25">
      <c r="A26" s="1">
        <v>41820</v>
      </c>
      <c r="B26" s="11">
        <v>0.5541666666666667</v>
      </c>
      <c r="C26" s="12">
        <f t="shared" si="5"/>
        <v>41820.554166666669</v>
      </c>
      <c r="D26" t="s">
        <v>11</v>
      </c>
      <c r="E26" t="s">
        <v>23</v>
      </c>
      <c r="F26" s="13">
        <f t="shared" si="1"/>
        <v>3.0229166666686069</v>
      </c>
      <c r="G26" s="13">
        <f t="shared" si="2"/>
        <v>72.550000000046566</v>
      </c>
      <c r="H26" s="13" t="str">
        <f t="shared" si="3"/>
        <v/>
      </c>
      <c r="I26" s="13" t="str">
        <f t="shared" si="4"/>
        <v/>
      </c>
    </row>
    <row r="27" spans="1:9" x14ac:dyDescent="0.25">
      <c r="A27" s="1">
        <v>41822</v>
      </c>
      <c r="B27" s="11">
        <v>0.64583333333333337</v>
      </c>
      <c r="C27" s="12">
        <f t="shared" si="5"/>
        <v>41822.645833333336</v>
      </c>
      <c r="D27" t="s">
        <v>9</v>
      </c>
      <c r="F27" s="13" t="str">
        <f t="shared" si="1"/>
        <v/>
      </c>
      <c r="G27" s="13" t="str">
        <f t="shared" si="2"/>
        <v/>
      </c>
      <c r="H27" s="13">
        <f t="shared" si="3"/>
        <v>2.0916666666671517</v>
      </c>
      <c r="I27" s="13">
        <f t="shared" si="4"/>
        <v>50.200000000011642</v>
      </c>
    </row>
    <row r="28" spans="1:9" x14ac:dyDescent="0.25">
      <c r="A28" s="1">
        <v>41824</v>
      </c>
      <c r="B28" s="11">
        <v>0.61111111111111105</v>
      </c>
      <c r="C28" s="12">
        <f t="shared" si="5"/>
        <v>41824.611111111109</v>
      </c>
      <c r="D28" t="s">
        <v>11</v>
      </c>
      <c r="E28" t="s">
        <v>24</v>
      </c>
      <c r="F28" s="13">
        <f t="shared" si="1"/>
        <v>1.9652777777737356</v>
      </c>
      <c r="G28" s="13">
        <f t="shared" si="2"/>
        <v>47.166666666569654</v>
      </c>
      <c r="H28" s="13" t="str">
        <f t="shared" si="3"/>
        <v/>
      </c>
      <c r="I28" s="13" t="str">
        <f t="shared" si="4"/>
        <v/>
      </c>
    </row>
    <row r="29" spans="1:9" x14ac:dyDescent="0.25">
      <c r="A29" s="1">
        <v>41828</v>
      </c>
      <c r="B29" s="11">
        <v>0.39583333333333331</v>
      </c>
      <c r="C29" s="12">
        <f t="shared" si="5"/>
        <v>41828.395833333336</v>
      </c>
      <c r="D29" t="s">
        <v>9</v>
      </c>
      <c r="E29" t="s">
        <v>25</v>
      </c>
      <c r="F29" s="13" t="str">
        <f t="shared" si="1"/>
        <v/>
      </c>
      <c r="G29" s="13" t="str">
        <f t="shared" si="2"/>
        <v/>
      </c>
      <c r="H29" s="13">
        <f t="shared" si="3"/>
        <v>3.7847222222262644</v>
      </c>
      <c r="I29" s="13">
        <f t="shared" si="4"/>
        <v>90.833333333430346</v>
      </c>
    </row>
    <row r="30" spans="1:9" x14ac:dyDescent="0.25">
      <c r="A30" s="1">
        <v>41828</v>
      </c>
      <c r="B30" s="11">
        <v>0.65486111111111112</v>
      </c>
      <c r="C30" s="12">
        <f t="shared" si="5"/>
        <v>41828.654861111114</v>
      </c>
      <c r="D30" t="s">
        <v>11</v>
      </c>
      <c r="E30" t="s">
        <v>26</v>
      </c>
      <c r="F30" s="13">
        <f t="shared" si="1"/>
        <v>0.25902777777810115</v>
      </c>
      <c r="G30" s="13">
        <f t="shared" si="2"/>
        <v>6.2166666666744277</v>
      </c>
      <c r="H30" s="13" t="str">
        <f t="shared" si="3"/>
        <v/>
      </c>
      <c r="I30" s="13" t="str">
        <f t="shared" si="4"/>
        <v/>
      </c>
    </row>
    <row r="31" spans="1:9" x14ac:dyDescent="0.25">
      <c r="A31" s="1">
        <v>41829</v>
      </c>
      <c r="B31" s="11">
        <v>0.40625</v>
      </c>
      <c r="C31" s="12">
        <f t="shared" si="5"/>
        <v>41829.40625</v>
      </c>
      <c r="D31" t="s">
        <v>9</v>
      </c>
      <c r="E31" t="s">
        <v>27</v>
      </c>
      <c r="F31" s="13" t="str">
        <f t="shared" si="1"/>
        <v/>
      </c>
      <c r="G31" s="13" t="str">
        <f t="shared" si="2"/>
        <v/>
      </c>
      <c r="H31" s="13">
        <f t="shared" si="3"/>
        <v>0.75138888888614019</v>
      </c>
      <c r="I31" s="13">
        <f t="shared" si="4"/>
        <v>18.033333333267365</v>
      </c>
    </row>
    <row r="32" spans="1:9" x14ac:dyDescent="0.25">
      <c r="A32" s="1">
        <v>41831</v>
      </c>
      <c r="B32" s="11">
        <v>0.35694444444444445</v>
      </c>
      <c r="C32" s="12">
        <f t="shared" si="5"/>
        <v>41831.356944444444</v>
      </c>
      <c r="D32" t="s">
        <v>11</v>
      </c>
      <c r="E32" t="s">
        <v>28</v>
      </c>
      <c r="F32" s="13">
        <f t="shared" si="1"/>
        <v>1.9506944444437977</v>
      </c>
      <c r="G32" s="13">
        <f t="shared" si="2"/>
        <v>46.816666666651145</v>
      </c>
      <c r="H32" s="13" t="str">
        <f t="shared" si="3"/>
        <v/>
      </c>
      <c r="I32" s="13" t="str">
        <f t="shared" si="4"/>
        <v/>
      </c>
    </row>
    <row r="33" spans="1:9" x14ac:dyDescent="0.25">
      <c r="A33" s="1">
        <v>41842</v>
      </c>
      <c r="B33" s="11">
        <v>0.9375</v>
      </c>
      <c r="C33" s="12">
        <f t="shared" si="5"/>
        <v>41842.9375</v>
      </c>
      <c r="D33" t="s">
        <v>9</v>
      </c>
      <c r="E33" t="s">
        <v>29</v>
      </c>
      <c r="F33" s="13" t="str">
        <f t="shared" si="1"/>
        <v/>
      </c>
      <c r="G33" s="13" t="str">
        <f t="shared" si="2"/>
        <v/>
      </c>
      <c r="H33" s="22">
        <f t="shared" si="3"/>
        <v>11.580555555556202</v>
      </c>
      <c r="I33" s="13">
        <f t="shared" si="4"/>
        <v>277.93333333334886</v>
      </c>
    </row>
    <row r="34" spans="1:9" x14ac:dyDescent="0.25">
      <c r="A34" s="1">
        <v>41844</v>
      </c>
      <c r="B34" s="11">
        <v>0.42708333333333331</v>
      </c>
      <c r="C34" s="12">
        <f t="shared" si="5"/>
        <v>41844.427083333336</v>
      </c>
      <c r="D34" t="s">
        <v>11</v>
      </c>
      <c r="E34" t="s">
        <v>22</v>
      </c>
      <c r="F34" s="13">
        <f t="shared" si="1"/>
        <v>1.4895833333357587</v>
      </c>
      <c r="G34" s="13">
        <f t="shared" si="2"/>
        <v>35.750000000058208</v>
      </c>
      <c r="H34" s="13" t="str">
        <f t="shared" si="3"/>
        <v/>
      </c>
      <c r="I34" s="13" t="str">
        <f t="shared" si="4"/>
        <v/>
      </c>
    </row>
    <row r="35" spans="1:9" x14ac:dyDescent="0.25">
      <c r="A35" s="1">
        <v>41844</v>
      </c>
      <c r="B35" s="11">
        <v>0.4375</v>
      </c>
      <c r="C35" s="12">
        <f t="shared" si="5"/>
        <v>41844.4375</v>
      </c>
      <c r="D35" t="s">
        <v>9</v>
      </c>
      <c r="F35" s="13" t="str">
        <f t="shared" si="1"/>
        <v/>
      </c>
      <c r="G35" s="13" t="str">
        <f t="shared" si="2"/>
        <v/>
      </c>
      <c r="H35" s="13">
        <f t="shared" si="3"/>
        <v>1.0416666664241347E-2</v>
      </c>
      <c r="I35" s="13">
        <f t="shared" si="4"/>
        <v>0.24999999994179234</v>
      </c>
    </row>
    <row r="36" spans="1:9" x14ac:dyDescent="0.25">
      <c r="A36" s="1">
        <v>41844</v>
      </c>
      <c r="B36" s="11">
        <v>0.43958333333333338</v>
      </c>
      <c r="C36" s="12">
        <f t="shared" si="5"/>
        <v>41844.439583333333</v>
      </c>
      <c r="D36" t="s">
        <v>11</v>
      </c>
      <c r="E36" t="s">
        <v>22</v>
      </c>
      <c r="F36" s="13">
        <f t="shared" si="1"/>
        <v>2.0833333328482695E-3</v>
      </c>
      <c r="G36" s="13">
        <f t="shared" si="2"/>
        <v>4.9999999988358468E-2</v>
      </c>
      <c r="H36" s="13" t="str">
        <f t="shared" si="3"/>
        <v/>
      </c>
      <c r="I36" s="13" t="str">
        <f t="shared" si="4"/>
        <v/>
      </c>
    </row>
    <row r="37" spans="1:9" x14ac:dyDescent="0.25">
      <c r="A37" s="1">
        <v>41844</v>
      </c>
      <c r="B37" s="11">
        <v>0.44166666666666665</v>
      </c>
      <c r="C37" s="12">
        <f t="shared" si="5"/>
        <v>41844.441666666666</v>
      </c>
      <c r="D37" t="s">
        <v>9</v>
      </c>
      <c r="F37" s="13" t="str">
        <f t="shared" si="1"/>
        <v/>
      </c>
      <c r="G37" s="13" t="str">
        <f t="shared" si="2"/>
        <v/>
      </c>
      <c r="H37" s="13">
        <f t="shared" si="3"/>
        <v>2.0833333328482695E-3</v>
      </c>
      <c r="I37" s="13">
        <f t="shared" si="4"/>
        <v>4.9999999988358468E-2</v>
      </c>
    </row>
    <row r="38" spans="1:9" x14ac:dyDescent="0.25">
      <c r="A38" s="1">
        <v>41844</v>
      </c>
      <c r="B38" s="23">
        <v>0.44791666666666669</v>
      </c>
      <c r="C38" s="12">
        <f t="shared" si="5"/>
        <v>41844.447916666664</v>
      </c>
      <c r="D38" t="s">
        <v>11</v>
      </c>
      <c r="E38" t="s">
        <v>22</v>
      </c>
      <c r="F38" s="13">
        <f t="shared" si="1"/>
        <v>6.2499999985448085E-3</v>
      </c>
      <c r="G38" s="13">
        <f t="shared" si="2"/>
        <v>0.1499999999650754</v>
      </c>
      <c r="H38" s="13" t="str">
        <f t="shared" si="3"/>
        <v/>
      </c>
      <c r="I38" s="13" t="str">
        <f t="shared" si="4"/>
        <v/>
      </c>
    </row>
    <row r="39" spans="1:9" x14ac:dyDescent="0.25">
      <c r="A39" s="1">
        <v>41844</v>
      </c>
      <c r="B39" s="11">
        <v>0.44861111111111113</v>
      </c>
      <c r="C39" s="12">
        <f t="shared" si="5"/>
        <v>41844.448611111111</v>
      </c>
      <c r="D39" t="s">
        <v>9</v>
      </c>
      <c r="F39" s="13" t="str">
        <f t="shared" si="1"/>
        <v/>
      </c>
      <c r="G39" s="13" t="str">
        <f t="shared" si="2"/>
        <v/>
      </c>
      <c r="H39" s="13">
        <f t="shared" si="3"/>
        <v>6.944444467080757E-4</v>
      </c>
      <c r="I39" s="13">
        <f t="shared" si="4"/>
        <v>1.6666666720993817E-2</v>
      </c>
    </row>
    <row r="40" spans="1:9" x14ac:dyDescent="0.25">
      <c r="A40" s="1">
        <v>41844</v>
      </c>
      <c r="B40" s="23">
        <v>0.44930555555555557</v>
      </c>
      <c r="C40" s="12">
        <f t="shared" si="5"/>
        <v>41844.449305555558</v>
      </c>
      <c r="D40" t="s">
        <v>11</v>
      </c>
      <c r="E40" t="s">
        <v>22</v>
      </c>
      <c r="F40" s="13">
        <f t="shared" si="1"/>
        <v>6.944444467080757E-4</v>
      </c>
      <c r="G40" s="13">
        <f t="shared" si="2"/>
        <v>1.6666666720993817E-2</v>
      </c>
      <c r="H40" s="13" t="str">
        <f t="shared" si="3"/>
        <v/>
      </c>
      <c r="I40" s="13" t="str">
        <f t="shared" si="4"/>
        <v/>
      </c>
    </row>
    <row r="41" spans="1:9" x14ac:dyDescent="0.25">
      <c r="A41" s="1">
        <v>41844</v>
      </c>
      <c r="B41" s="11">
        <v>0.47916666666666669</v>
      </c>
      <c r="C41" s="12">
        <f t="shared" si="5"/>
        <v>41844.479166666664</v>
      </c>
      <c r="D41" t="s">
        <v>9</v>
      </c>
      <c r="F41" s="13" t="str">
        <f t="shared" si="1"/>
        <v/>
      </c>
      <c r="G41" s="13" t="str">
        <f t="shared" si="2"/>
        <v/>
      </c>
      <c r="H41" s="13">
        <f t="shared" si="3"/>
        <v>2.9861111106583849E-2</v>
      </c>
      <c r="I41" s="13">
        <f t="shared" si="4"/>
        <v>0.71666666655801237</v>
      </c>
    </row>
    <row r="42" spans="1:9" x14ac:dyDescent="0.25">
      <c r="A42" s="1">
        <v>41844</v>
      </c>
      <c r="B42" s="11">
        <v>0.48958333333333331</v>
      </c>
      <c r="C42" s="12">
        <f t="shared" si="5"/>
        <v>41844.489583333336</v>
      </c>
      <c r="D42" t="s">
        <v>11</v>
      </c>
      <c r="E42" t="s">
        <v>22</v>
      </c>
      <c r="F42" s="13">
        <f t="shared" si="1"/>
        <v>1.0416666671517305E-2</v>
      </c>
      <c r="G42" s="13">
        <f t="shared" si="2"/>
        <v>0.25000000011641532</v>
      </c>
      <c r="H42" s="13" t="str">
        <f t="shared" si="3"/>
        <v/>
      </c>
      <c r="I42" s="13" t="str">
        <f t="shared" si="4"/>
        <v/>
      </c>
    </row>
    <row r="43" spans="1:9" x14ac:dyDescent="0.25">
      <c r="A43" s="1">
        <v>41844</v>
      </c>
      <c r="B43" s="11">
        <v>0.52083333333333337</v>
      </c>
      <c r="C43" s="12">
        <f t="shared" si="5"/>
        <v>41844.520833333336</v>
      </c>
      <c r="D43" t="s">
        <v>9</v>
      </c>
      <c r="F43" s="13" t="str">
        <f t="shared" si="1"/>
        <v/>
      </c>
      <c r="G43" s="13" t="str">
        <f t="shared" si="2"/>
        <v/>
      </c>
      <c r="H43" s="13">
        <f t="shared" si="3"/>
        <v>3.125E-2</v>
      </c>
      <c r="I43" s="13">
        <f t="shared" si="4"/>
        <v>0.75</v>
      </c>
    </row>
    <row r="44" spans="1:9" x14ac:dyDescent="0.25">
      <c r="A44" s="1">
        <v>41844</v>
      </c>
      <c r="B44" s="11">
        <v>0.54722222222222217</v>
      </c>
      <c r="C44" s="12">
        <f t="shared" si="5"/>
        <v>41844.547222222223</v>
      </c>
      <c r="D44" t="s">
        <v>11</v>
      </c>
      <c r="E44" t="s">
        <v>22</v>
      </c>
      <c r="F44" s="13">
        <f t="shared" si="1"/>
        <v>2.6388888887595385E-2</v>
      </c>
      <c r="G44" s="13">
        <f t="shared" si="2"/>
        <v>0.63333333330228925</v>
      </c>
      <c r="H44" s="13" t="str">
        <f t="shared" si="3"/>
        <v/>
      </c>
      <c r="I44" s="13" t="str">
        <f t="shared" si="4"/>
        <v/>
      </c>
    </row>
    <row r="45" spans="1:9" x14ac:dyDescent="0.25">
      <c r="A45" s="1">
        <v>41844</v>
      </c>
      <c r="B45" s="11">
        <v>0.59375</v>
      </c>
      <c r="C45" s="12">
        <f t="shared" si="5"/>
        <v>41844.59375</v>
      </c>
      <c r="D45" t="s">
        <v>9</v>
      </c>
      <c r="F45" s="13" t="str">
        <f t="shared" si="1"/>
        <v/>
      </c>
      <c r="G45" s="13" t="str">
        <f t="shared" si="2"/>
        <v/>
      </c>
      <c r="H45" s="13">
        <f t="shared" si="3"/>
        <v>4.6527777776645962E-2</v>
      </c>
      <c r="I45" s="13">
        <f t="shared" si="4"/>
        <v>1.1166666666395031</v>
      </c>
    </row>
    <row r="46" spans="1:9" x14ac:dyDescent="0.25">
      <c r="A46" s="1">
        <v>41844</v>
      </c>
      <c r="B46" s="11">
        <v>0.60138888888888886</v>
      </c>
      <c r="C46" s="12">
        <f t="shared" si="5"/>
        <v>41844.601388888892</v>
      </c>
      <c r="D46" t="s">
        <v>11</v>
      </c>
      <c r="E46" t="s">
        <v>22</v>
      </c>
      <c r="F46" s="13">
        <f t="shared" si="1"/>
        <v>7.6388888919609599E-3</v>
      </c>
      <c r="G46" s="13">
        <f t="shared" si="2"/>
        <v>0.18333333340706304</v>
      </c>
      <c r="H46" s="13" t="str">
        <f t="shared" si="3"/>
        <v/>
      </c>
      <c r="I46" s="13" t="str">
        <f t="shared" si="4"/>
        <v/>
      </c>
    </row>
    <row r="47" spans="1:9" x14ac:dyDescent="0.25">
      <c r="A47" s="1">
        <v>41844</v>
      </c>
      <c r="B47" s="11">
        <v>0.60416666666666663</v>
      </c>
      <c r="C47" s="12">
        <f t="shared" si="5"/>
        <v>41844.604166666664</v>
      </c>
      <c r="D47" t="s">
        <v>9</v>
      </c>
      <c r="F47" s="13" t="str">
        <f t="shared" si="1"/>
        <v/>
      </c>
      <c r="G47" s="13" t="str">
        <f t="shared" si="2"/>
        <v/>
      </c>
      <c r="H47" s="13">
        <f t="shared" si="3"/>
        <v>2.7777777722803876E-3</v>
      </c>
      <c r="I47" s="13">
        <f t="shared" si="4"/>
        <v>6.6666666534729302E-2</v>
      </c>
    </row>
    <row r="48" spans="1:9" x14ac:dyDescent="0.25">
      <c r="A48" s="1">
        <v>41844</v>
      </c>
      <c r="B48" s="11">
        <v>0.60972222222222217</v>
      </c>
      <c r="C48" s="12">
        <f t="shared" si="5"/>
        <v>41844.609722222223</v>
      </c>
      <c r="D48" t="s">
        <v>11</v>
      </c>
      <c r="E48" t="s">
        <v>22</v>
      </c>
      <c r="F48" s="13">
        <f t="shared" si="1"/>
        <v>5.5555555591126904E-3</v>
      </c>
      <c r="G48" s="13">
        <f t="shared" si="2"/>
        <v>0.13333333341870457</v>
      </c>
      <c r="H48" s="13" t="str">
        <f t="shared" si="3"/>
        <v/>
      </c>
      <c r="I48" s="13" t="str">
        <f t="shared" si="4"/>
        <v/>
      </c>
    </row>
    <row r="49" spans="1:9" x14ac:dyDescent="0.25">
      <c r="A49" s="1">
        <v>41844</v>
      </c>
      <c r="B49" s="11">
        <v>0.64583333333333337</v>
      </c>
      <c r="C49" s="12">
        <f t="shared" si="5"/>
        <v>41844.645833333336</v>
      </c>
      <c r="D49" t="s">
        <v>9</v>
      </c>
      <c r="F49" s="13" t="str">
        <f t="shared" si="1"/>
        <v/>
      </c>
      <c r="G49" s="13" t="str">
        <f t="shared" si="2"/>
        <v/>
      </c>
      <c r="H49" s="13">
        <f t="shared" si="3"/>
        <v>3.6111111112404615E-2</v>
      </c>
      <c r="I49" s="13">
        <f t="shared" si="4"/>
        <v>0.86666666669771075</v>
      </c>
    </row>
    <row r="50" spans="1:9" x14ac:dyDescent="0.25">
      <c r="A50" s="1">
        <v>41844</v>
      </c>
      <c r="B50" s="11">
        <v>0.65902777777777777</v>
      </c>
      <c r="C50" s="12">
        <f t="shared" si="5"/>
        <v>41844.65902777778</v>
      </c>
      <c r="D50" t="s">
        <v>11</v>
      </c>
      <c r="E50" t="s">
        <v>22</v>
      </c>
      <c r="F50" s="13">
        <f t="shared" si="1"/>
        <v>1.3194444443797693E-2</v>
      </c>
      <c r="G50" s="13">
        <f t="shared" si="2"/>
        <v>0.31666666665114462</v>
      </c>
      <c r="H50" s="13" t="str">
        <f t="shared" si="3"/>
        <v/>
      </c>
      <c r="I50" s="13" t="str">
        <f t="shared" si="4"/>
        <v/>
      </c>
    </row>
    <row r="51" spans="1:9" x14ac:dyDescent="0.25">
      <c r="A51" s="1">
        <v>41844</v>
      </c>
      <c r="B51" s="11">
        <v>0.66666666666666663</v>
      </c>
      <c r="C51" s="12">
        <f t="shared" si="5"/>
        <v>41844.666666666664</v>
      </c>
      <c r="D51" t="s">
        <v>9</v>
      </c>
      <c r="F51" s="13" t="str">
        <f t="shared" si="1"/>
        <v/>
      </c>
      <c r="G51" s="13" t="str">
        <f t="shared" si="2"/>
        <v/>
      </c>
      <c r="H51" s="13">
        <f t="shared" si="3"/>
        <v>7.6388888846850023E-3</v>
      </c>
      <c r="I51" s="13">
        <f t="shared" si="4"/>
        <v>0.18333333323244005</v>
      </c>
    </row>
    <row r="52" spans="1:9" x14ac:dyDescent="0.25">
      <c r="A52" s="1">
        <v>41848</v>
      </c>
      <c r="B52" s="11">
        <v>0.25694444444444448</v>
      </c>
      <c r="C52" s="12">
        <f t="shared" si="5"/>
        <v>41848.256944444445</v>
      </c>
      <c r="D52" t="s">
        <v>11</v>
      </c>
      <c r="E52" t="s">
        <v>30</v>
      </c>
      <c r="F52" s="13">
        <f t="shared" si="1"/>
        <v>3.5902777777810115</v>
      </c>
      <c r="G52" s="13">
        <f t="shared" si="2"/>
        <v>86.166666666744277</v>
      </c>
      <c r="H52" s="13" t="str">
        <f t="shared" si="3"/>
        <v/>
      </c>
      <c r="I52" s="13" t="str">
        <f t="shared" si="4"/>
        <v/>
      </c>
    </row>
    <row r="53" spans="1:9" x14ac:dyDescent="0.25">
      <c r="A53" s="1">
        <v>41848</v>
      </c>
      <c r="B53" s="11">
        <v>0.38541666666666669</v>
      </c>
      <c r="C53" s="12">
        <f t="shared" si="5"/>
        <v>41848.385416666664</v>
      </c>
      <c r="D53" t="s">
        <v>9</v>
      </c>
      <c r="F53" s="13" t="str">
        <f t="shared" si="1"/>
        <v/>
      </c>
      <c r="G53" s="13" t="str">
        <f t="shared" si="2"/>
        <v/>
      </c>
      <c r="H53" s="13">
        <f t="shared" si="3"/>
        <v>0.12847222221898846</v>
      </c>
      <c r="I53" s="13">
        <f t="shared" si="4"/>
        <v>3.0833333332557231</v>
      </c>
    </row>
    <row r="54" spans="1:9" x14ac:dyDescent="0.25">
      <c r="A54" s="1">
        <v>41848</v>
      </c>
      <c r="B54" s="11">
        <v>0.38680555555555557</v>
      </c>
      <c r="C54" s="12">
        <f t="shared" si="5"/>
        <v>41848.386805555558</v>
      </c>
      <c r="D54" t="s">
        <v>11</v>
      </c>
      <c r="E54" t="s">
        <v>22</v>
      </c>
      <c r="F54" s="13">
        <f t="shared" si="1"/>
        <v>1.3888888934161514E-3</v>
      </c>
      <c r="G54" s="13">
        <f t="shared" si="2"/>
        <v>3.3333333441987634E-2</v>
      </c>
      <c r="H54" s="13" t="str">
        <f t="shared" si="3"/>
        <v/>
      </c>
      <c r="I54" s="13" t="str">
        <f t="shared" si="4"/>
        <v/>
      </c>
    </row>
    <row r="55" spans="1:9" x14ac:dyDescent="0.25">
      <c r="A55" s="1">
        <v>41848</v>
      </c>
      <c r="B55" s="11">
        <v>0.39583333333333331</v>
      </c>
      <c r="C55" s="12">
        <f t="shared" si="5"/>
        <v>41848.395833333336</v>
      </c>
      <c r="D55" t="s">
        <v>9</v>
      </c>
      <c r="F55" s="13" t="str">
        <f t="shared" si="1"/>
        <v/>
      </c>
      <c r="G55" s="13" t="str">
        <f t="shared" si="2"/>
        <v/>
      </c>
      <c r="H55" s="13">
        <f t="shared" si="3"/>
        <v>9.0277777781011537E-3</v>
      </c>
      <c r="I55" s="13">
        <f t="shared" si="4"/>
        <v>0.21666666667442769</v>
      </c>
    </row>
    <row r="56" spans="1:9" x14ac:dyDescent="0.25">
      <c r="A56" s="1">
        <v>41853</v>
      </c>
      <c r="B56" s="11">
        <v>0.53402777777777777</v>
      </c>
      <c r="C56" s="12">
        <f t="shared" si="5"/>
        <v>41853.53402777778</v>
      </c>
      <c r="D56" t="s">
        <v>11</v>
      </c>
      <c r="F56" s="13">
        <f t="shared" si="1"/>
        <v>5.1381944444437977</v>
      </c>
      <c r="G56" s="13">
        <f t="shared" si="2"/>
        <v>123.31666666665114</v>
      </c>
      <c r="H56" s="13" t="str">
        <f t="shared" si="3"/>
        <v/>
      </c>
      <c r="I56" s="13" t="str">
        <f t="shared" si="4"/>
        <v/>
      </c>
    </row>
    <row r="57" spans="1:9" x14ac:dyDescent="0.25">
      <c r="A57" s="1">
        <v>41853</v>
      </c>
      <c r="B57" s="11">
        <v>0.53611111111111109</v>
      </c>
      <c r="C57" s="12">
        <f t="shared" si="5"/>
        <v>41853.536111111112</v>
      </c>
      <c r="D57" t="s">
        <v>9</v>
      </c>
      <c r="F57" s="13" t="str">
        <f t="shared" si="1"/>
        <v/>
      </c>
      <c r="G57" s="13" t="str">
        <f t="shared" si="2"/>
        <v/>
      </c>
      <c r="H57" s="13">
        <f t="shared" si="3"/>
        <v>2.0833333328482695E-3</v>
      </c>
      <c r="I57" s="13">
        <f t="shared" si="4"/>
        <v>4.9999999988358468E-2</v>
      </c>
    </row>
    <row r="58" spans="1:9" x14ac:dyDescent="0.25">
      <c r="A58" s="1">
        <v>41855</v>
      </c>
      <c r="B58" s="11">
        <v>0.68055555555555547</v>
      </c>
      <c r="C58" s="12">
        <f t="shared" si="5"/>
        <v>41855.680555555555</v>
      </c>
      <c r="D58" t="s">
        <v>11</v>
      </c>
      <c r="E58" t="s">
        <v>31</v>
      </c>
      <c r="F58" s="13">
        <f t="shared" si="1"/>
        <v>2.1444444444423425</v>
      </c>
      <c r="G58" s="13">
        <f t="shared" si="2"/>
        <v>51.46666666661622</v>
      </c>
      <c r="H58" s="13" t="str">
        <f t="shared" si="3"/>
        <v/>
      </c>
      <c r="I58" s="13" t="str">
        <f t="shared" si="4"/>
        <v/>
      </c>
    </row>
    <row r="59" spans="1:9" x14ac:dyDescent="0.25">
      <c r="A59" s="1">
        <v>41855</v>
      </c>
      <c r="B59" s="11">
        <v>0.6875</v>
      </c>
      <c r="C59" s="12">
        <f t="shared" si="5"/>
        <v>41855.6875</v>
      </c>
      <c r="D59" t="s">
        <v>9</v>
      </c>
      <c r="F59" s="13" t="str">
        <f t="shared" si="1"/>
        <v/>
      </c>
      <c r="G59" s="13" t="str">
        <f t="shared" si="2"/>
        <v/>
      </c>
      <c r="H59" s="13">
        <f t="shared" si="3"/>
        <v>6.9444444452528842E-3</v>
      </c>
      <c r="I59" s="13">
        <f t="shared" si="4"/>
        <v>0.16666666668606922</v>
      </c>
    </row>
    <row r="60" spans="1:9" x14ac:dyDescent="0.25">
      <c r="A60" s="1">
        <v>41860</v>
      </c>
      <c r="B60" s="11">
        <v>0.59652777777777777</v>
      </c>
      <c r="C60" s="12">
        <f t="shared" si="5"/>
        <v>41860.59652777778</v>
      </c>
      <c r="D60" t="s">
        <v>11</v>
      </c>
      <c r="E60" t="s">
        <v>32</v>
      </c>
      <c r="F60" s="13">
        <f t="shared" si="1"/>
        <v>4.9090277777795563</v>
      </c>
      <c r="G60" s="13">
        <f t="shared" si="2"/>
        <v>117.81666666670935</v>
      </c>
      <c r="H60" s="13" t="str">
        <f t="shared" si="3"/>
        <v/>
      </c>
      <c r="I60" s="13" t="str">
        <f t="shared" si="4"/>
        <v/>
      </c>
    </row>
    <row r="61" spans="1:9" x14ac:dyDescent="0.25">
      <c r="A61" s="1">
        <v>41862</v>
      </c>
      <c r="B61" s="11">
        <v>0.45833333333333331</v>
      </c>
      <c r="C61" s="12">
        <f t="shared" si="5"/>
        <v>41862.458333333336</v>
      </c>
      <c r="D61" t="s">
        <v>9</v>
      </c>
      <c r="F61" s="13" t="str">
        <f t="shared" si="1"/>
        <v/>
      </c>
      <c r="G61" s="13" t="str">
        <f t="shared" si="2"/>
        <v/>
      </c>
      <c r="H61" s="13">
        <f t="shared" si="3"/>
        <v>1.8618055555562023</v>
      </c>
      <c r="I61" s="13">
        <f t="shared" si="4"/>
        <v>44.683333333348855</v>
      </c>
    </row>
    <row r="62" spans="1:9" x14ac:dyDescent="0.25">
      <c r="A62" s="1">
        <v>41862</v>
      </c>
      <c r="B62" s="11">
        <v>0.66666666666666663</v>
      </c>
      <c r="C62" s="12">
        <f t="shared" si="5"/>
        <v>41862.666666666664</v>
      </c>
      <c r="D62" t="s">
        <v>11</v>
      </c>
      <c r="E62" t="s">
        <v>33</v>
      </c>
      <c r="F62" s="13">
        <f t="shared" si="1"/>
        <v>0.20833333332848269</v>
      </c>
      <c r="G62" s="13">
        <f t="shared" si="2"/>
        <v>4.9999999998835847</v>
      </c>
      <c r="H62" s="13" t="str">
        <f t="shared" si="3"/>
        <v/>
      </c>
      <c r="I62" s="13" t="str">
        <f t="shared" si="4"/>
        <v/>
      </c>
    </row>
    <row r="63" spans="1:9" x14ac:dyDescent="0.25">
      <c r="A63" s="1">
        <v>41870</v>
      </c>
      <c r="B63" s="11">
        <v>0.58333333333333337</v>
      </c>
      <c r="C63" s="12">
        <f t="shared" si="5"/>
        <v>41870.583333333336</v>
      </c>
      <c r="D63" t="s">
        <v>9</v>
      </c>
      <c r="F63" s="13" t="str">
        <f t="shared" si="1"/>
        <v/>
      </c>
      <c r="G63" s="13" t="str">
        <f t="shared" si="2"/>
        <v/>
      </c>
      <c r="H63" s="13">
        <f t="shared" si="3"/>
        <v>7.9166666666715173</v>
      </c>
      <c r="I63" s="13">
        <f t="shared" si="4"/>
        <v>190.00000000011642</v>
      </c>
    </row>
    <row r="64" spans="1:9" x14ac:dyDescent="0.25">
      <c r="A64" s="1">
        <v>41878</v>
      </c>
      <c r="B64" s="11">
        <v>0.36458333333333331</v>
      </c>
      <c r="C64" s="12">
        <f t="shared" si="5"/>
        <v>41878.364583333336</v>
      </c>
      <c r="D64" t="s">
        <v>11</v>
      </c>
      <c r="F64" s="13">
        <f t="shared" si="1"/>
        <v>7.78125</v>
      </c>
      <c r="G64" s="13">
        <f t="shared" si="2"/>
        <v>186.75</v>
      </c>
      <c r="H64" s="13" t="str">
        <f t="shared" si="3"/>
        <v/>
      </c>
      <c r="I64" s="13" t="str">
        <f t="shared" si="4"/>
        <v/>
      </c>
    </row>
    <row r="65" spans="1:9" x14ac:dyDescent="0.25">
      <c r="A65" s="1">
        <v>41879</v>
      </c>
      <c r="B65" s="11">
        <v>0.41666666666666669</v>
      </c>
      <c r="C65" s="12">
        <f t="shared" si="5"/>
        <v>41879.416666666664</v>
      </c>
      <c r="D65" t="s">
        <v>9</v>
      </c>
      <c r="F65" s="13" t="str">
        <f t="shared" si="1"/>
        <v/>
      </c>
      <c r="G65" s="13" t="str">
        <f t="shared" si="2"/>
        <v/>
      </c>
      <c r="H65" s="13">
        <f t="shared" si="3"/>
        <v>1.0520833333284827</v>
      </c>
      <c r="I65" s="13">
        <f t="shared" si="4"/>
        <v>25.249999999883585</v>
      </c>
    </row>
    <row r="66" spans="1:9" x14ac:dyDescent="0.25">
      <c r="A66" s="1">
        <v>41879</v>
      </c>
      <c r="B66" s="11">
        <v>0.48333333333333334</v>
      </c>
      <c r="C66" s="12">
        <f t="shared" si="5"/>
        <v>41879.48333333333</v>
      </c>
      <c r="D66" t="s">
        <v>11</v>
      </c>
      <c r="E66" t="s">
        <v>22</v>
      </c>
      <c r="F66" s="13">
        <f t="shared" si="1"/>
        <v>6.6666666665696539E-2</v>
      </c>
      <c r="G66" s="13">
        <f t="shared" si="2"/>
        <v>1.5999999999767169</v>
      </c>
      <c r="H66" s="13" t="str">
        <f t="shared" si="3"/>
        <v/>
      </c>
      <c r="I66" s="13" t="str">
        <f t="shared" si="4"/>
        <v/>
      </c>
    </row>
    <row r="67" spans="1:9" x14ac:dyDescent="0.25">
      <c r="A67" s="1">
        <v>41879</v>
      </c>
      <c r="B67" s="11">
        <v>0.48749999999999999</v>
      </c>
      <c r="C67" s="12">
        <f t="shared" si="5"/>
        <v>41879.487500000003</v>
      </c>
      <c r="D67" t="s">
        <v>9</v>
      </c>
      <c r="F67" s="13" t="str">
        <f t="shared" si="1"/>
        <v/>
      </c>
      <c r="G67" s="13" t="str">
        <f t="shared" si="2"/>
        <v/>
      </c>
      <c r="H67" s="13">
        <f t="shared" si="3"/>
        <v>4.1666666729724966E-3</v>
      </c>
      <c r="I67" s="13">
        <f t="shared" si="4"/>
        <v>0.10000000015133992</v>
      </c>
    </row>
    <row r="68" spans="1:9" x14ac:dyDescent="0.25">
      <c r="A68" s="1">
        <v>41879</v>
      </c>
      <c r="B68" s="11">
        <v>0.5131944444444444</v>
      </c>
      <c r="C68" s="12">
        <f t="shared" si="5"/>
        <v>41879.513194444444</v>
      </c>
      <c r="D68" t="s">
        <v>11</v>
      </c>
      <c r="E68" t="s">
        <v>22</v>
      </c>
      <c r="F68" s="13">
        <f t="shared" si="1"/>
        <v>2.569444444088731E-2</v>
      </c>
      <c r="G68" s="13">
        <f t="shared" si="2"/>
        <v>0.61666666658129543</v>
      </c>
      <c r="H68" s="13" t="str">
        <f t="shared" si="3"/>
        <v/>
      </c>
      <c r="I68" s="13" t="str">
        <f t="shared" si="4"/>
        <v/>
      </c>
    </row>
    <row r="69" spans="1:9" x14ac:dyDescent="0.25">
      <c r="A69" s="1">
        <v>41879</v>
      </c>
      <c r="B69" s="11">
        <v>0.52361111111111114</v>
      </c>
      <c r="C69" s="12">
        <f t="shared" si="5"/>
        <v>41879.523611111108</v>
      </c>
      <c r="D69" t="s">
        <v>9</v>
      </c>
      <c r="F69" s="13" t="str">
        <f t="shared" ref="F69:F82" si="6">IF(D69="Stop", C69-C68,"")</f>
        <v/>
      </c>
      <c r="G69" s="13" t="str">
        <f t="shared" ref="G69:G82" si="7">IFERROR(F69*24,"")</f>
        <v/>
      </c>
      <c r="H69" s="13">
        <f t="shared" si="3"/>
        <v>1.0416666664241347E-2</v>
      </c>
      <c r="I69" s="13">
        <f t="shared" si="4"/>
        <v>0.24999999994179234</v>
      </c>
    </row>
    <row r="70" spans="1:9" x14ac:dyDescent="0.25">
      <c r="A70" s="1">
        <v>41881</v>
      </c>
      <c r="B70" s="11">
        <v>0.40972222222222227</v>
      </c>
      <c r="C70" s="12">
        <f t="shared" si="5"/>
        <v>41881.409722222219</v>
      </c>
      <c r="D70" t="s">
        <v>11</v>
      </c>
      <c r="F70" s="13">
        <f t="shared" si="6"/>
        <v>1.8861111111109494</v>
      </c>
      <c r="G70" s="13">
        <f t="shared" si="7"/>
        <v>45.266666666662786</v>
      </c>
      <c r="H70" s="13" t="str">
        <f t="shared" ref="H70:H82" si="8">IF(D70="Start", C70-C69,"")</f>
        <v/>
      </c>
      <c r="I70" s="13" t="str">
        <f t="shared" ref="I70:I82" si="9">IFERROR(H70*24,"")</f>
        <v/>
      </c>
    </row>
    <row r="71" spans="1:9" x14ac:dyDescent="0.25">
      <c r="A71" s="1">
        <v>41881</v>
      </c>
      <c r="B71" s="11">
        <v>0.41319444444444442</v>
      </c>
      <c r="C71" s="12">
        <f t="shared" si="5"/>
        <v>41881.413194444445</v>
      </c>
      <c r="D71" t="s">
        <v>9</v>
      </c>
      <c r="F71" s="13" t="str">
        <f t="shared" si="6"/>
        <v/>
      </c>
      <c r="G71" s="13" t="str">
        <f t="shared" si="7"/>
        <v/>
      </c>
      <c r="H71" s="13">
        <f t="shared" si="8"/>
        <v>3.4722222262644209E-3</v>
      </c>
      <c r="I71" s="13">
        <f t="shared" si="9"/>
        <v>8.3333333430346102E-2</v>
      </c>
    </row>
    <row r="72" spans="1:9" x14ac:dyDescent="0.25">
      <c r="A72" s="1">
        <v>41883</v>
      </c>
      <c r="B72" s="11">
        <v>0.38541666666666669</v>
      </c>
      <c r="C72" s="12">
        <f t="shared" si="5"/>
        <v>41883.385416666664</v>
      </c>
      <c r="D72" t="s">
        <v>11</v>
      </c>
      <c r="E72" t="s">
        <v>31</v>
      </c>
      <c r="F72" s="13">
        <f t="shared" si="6"/>
        <v>1.9722222222189885</v>
      </c>
      <c r="G72" s="13">
        <f t="shared" si="7"/>
        <v>47.333333333255723</v>
      </c>
      <c r="H72" s="13" t="str">
        <f t="shared" si="8"/>
        <v/>
      </c>
      <c r="I72" s="13" t="str">
        <f t="shared" si="9"/>
        <v/>
      </c>
    </row>
    <row r="73" spans="1:9" x14ac:dyDescent="0.25">
      <c r="A73" s="1">
        <v>41883</v>
      </c>
      <c r="B73" s="11">
        <v>0.38819444444444445</v>
      </c>
      <c r="C73" s="12">
        <f t="shared" si="5"/>
        <v>41883.388194444444</v>
      </c>
      <c r="D73" t="s">
        <v>9</v>
      </c>
      <c r="F73" s="13" t="str">
        <f t="shared" si="6"/>
        <v/>
      </c>
      <c r="G73" s="13" t="str">
        <f t="shared" si="7"/>
        <v/>
      </c>
      <c r="H73" s="13">
        <f t="shared" si="8"/>
        <v>2.7777777795563452E-3</v>
      </c>
      <c r="I73" s="13">
        <f t="shared" si="9"/>
        <v>6.6666666709352285E-2</v>
      </c>
    </row>
    <row r="74" spans="1:9" x14ac:dyDescent="0.25">
      <c r="A74" s="1">
        <v>41884</v>
      </c>
      <c r="B74" s="11">
        <v>0.5083333333333333</v>
      </c>
      <c r="C74" s="12">
        <f t="shared" si="5"/>
        <v>41884.508333333331</v>
      </c>
      <c r="D74" t="s">
        <v>11</v>
      </c>
      <c r="E74" t="s">
        <v>34</v>
      </c>
      <c r="F74" s="13">
        <f t="shared" si="6"/>
        <v>1.1201388888875954</v>
      </c>
      <c r="G74" s="13">
        <f t="shared" si="7"/>
        <v>26.883333333302289</v>
      </c>
      <c r="H74" s="13" t="str">
        <f t="shared" si="8"/>
        <v/>
      </c>
      <c r="I74" s="13" t="str">
        <f t="shared" si="9"/>
        <v/>
      </c>
    </row>
    <row r="75" spans="1:9" x14ac:dyDescent="0.25">
      <c r="A75" s="1">
        <v>41884</v>
      </c>
      <c r="B75" s="11">
        <v>0.61458333333333337</v>
      </c>
      <c r="C75" s="12">
        <f t="shared" si="5"/>
        <v>41884.614583333336</v>
      </c>
      <c r="D75" t="s">
        <v>9</v>
      </c>
      <c r="F75" s="13" t="str">
        <f t="shared" si="6"/>
        <v/>
      </c>
      <c r="G75" s="13" t="str">
        <f t="shared" si="7"/>
        <v/>
      </c>
      <c r="H75" s="13">
        <f t="shared" si="8"/>
        <v>0.10625000000436557</v>
      </c>
      <c r="I75" s="13">
        <f t="shared" si="9"/>
        <v>2.5500000001047738</v>
      </c>
    </row>
    <row r="76" spans="1:9" x14ac:dyDescent="0.25">
      <c r="A76" s="1">
        <v>41887</v>
      </c>
      <c r="B76" s="11">
        <v>0.48680555555555555</v>
      </c>
      <c r="C76" s="12">
        <f t="shared" si="5"/>
        <v>41887.486805555556</v>
      </c>
      <c r="D76" t="s">
        <v>11</v>
      </c>
      <c r="E76" t="s">
        <v>38</v>
      </c>
      <c r="F76" s="13">
        <f t="shared" si="6"/>
        <v>2.8722222222204437</v>
      </c>
      <c r="G76" s="13">
        <f t="shared" si="7"/>
        <v>68.933333333290648</v>
      </c>
      <c r="H76" s="13" t="str">
        <f t="shared" si="8"/>
        <v/>
      </c>
      <c r="I76" s="13" t="str">
        <f t="shared" si="9"/>
        <v/>
      </c>
    </row>
    <row r="77" spans="1:9" x14ac:dyDescent="0.25">
      <c r="A77" s="1">
        <v>41890</v>
      </c>
      <c r="B77" s="11">
        <v>0.47916666666666669</v>
      </c>
      <c r="C77" s="12">
        <v>41890.479166666664</v>
      </c>
      <c r="D77" t="s">
        <v>9</v>
      </c>
      <c r="F77" s="13" t="str">
        <f t="shared" si="6"/>
        <v/>
      </c>
      <c r="G77" s="13" t="str">
        <f t="shared" si="7"/>
        <v/>
      </c>
      <c r="H77" s="13">
        <f t="shared" si="8"/>
        <v>2.992361111108039</v>
      </c>
      <c r="I77" s="13">
        <f t="shared" si="9"/>
        <v>71.816666666592937</v>
      </c>
    </row>
    <row r="78" spans="1:9" x14ac:dyDescent="0.25">
      <c r="A78" s="1">
        <v>41894</v>
      </c>
      <c r="B78" s="11">
        <v>0.52569444444444446</v>
      </c>
      <c r="C78" s="12">
        <f t="shared" si="5"/>
        <v>41894.525694444441</v>
      </c>
      <c r="D78" t="s">
        <v>11</v>
      </c>
      <c r="E78" t="s">
        <v>33</v>
      </c>
      <c r="F78" s="13">
        <f t="shared" si="6"/>
        <v>4.046527777776646</v>
      </c>
      <c r="G78" s="13">
        <f t="shared" si="7"/>
        <v>97.116666666639503</v>
      </c>
      <c r="H78" s="13" t="str">
        <f t="shared" si="8"/>
        <v/>
      </c>
      <c r="I78" s="13" t="str">
        <f t="shared" si="9"/>
        <v/>
      </c>
    </row>
    <row r="79" spans="1:9" x14ac:dyDescent="0.25">
      <c r="A79" s="1">
        <v>41900</v>
      </c>
      <c r="B79" s="11">
        <v>0.47916666666666669</v>
      </c>
      <c r="C79" s="12">
        <f t="shared" si="5"/>
        <v>41900.479166666664</v>
      </c>
      <c r="D79" t="s">
        <v>9</v>
      </c>
      <c r="F79" s="13" t="str">
        <f t="shared" si="6"/>
        <v/>
      </c>
      <c r="G79" s="13" t="str">
        <f t="shared" si="7"/>
        <v/>
      </c>
      <c r="H79" s="13">
        <f t="shared" si="8"/>
        <v>5.953472222223354</v>
      </c>
      <c r="I79" s="13">
        <f t="shared" si="9"/>
        <v>142.8833333333605</v>
      </c>
    </row>
    <row r="80" spans="1:9" x14ac:dyDescent="0.25">
      <c r="A80" s="1">
        <v>41900</v>
      </c>
      <c r="B80" s="11">
        <v>0.6020833333333333</v>
      </c>
      <c r="C80" s="12">
        <f t="shared" si="5"/>
        <v>41900.602083333331</v>
      </c>
      <c r="D80" t="s">
        <v>11</v>
      </c>
      <c r="E80" t="s">
        <v>22</v>
      </c>
      <c r="F80" s="13">
        <f t="shared" si="6"/>
        <v>0.12291666666715173</v>
      </c>
      <c r="G80" s="13">
        <f t="shared" si="7"/>
        <v>2.9500000000116415</v>
      </c>
      <c r="H80" s="13" t="str">
        <f t="shared" si="8"/>
        <v/>
      </c>
      <c r="I80" s="13" t="str">
        <f t="shared" si="9"/>
        <v/>
      </c>
    </row>
    <row r="81" spans="1:9" x14ac:dyDescent="0.25">
      <c r="A81" s="1">
        <v>41901</v>
      </c>
      <c r="B81" s="11">
        <v>0.3923611111111111</v>
      </c>
      <c r="C81" s="12">
        <f t="shared" si="5"/>
        <v>41901.392361111109</v>
      </c>
      <c r="D81" t="s">
        <v>9</v>
      </c>
      <c r="F81" s="13" t="str">
        <f t="shared" si="6"/>
        <v/>
      </c>
      <c r="G81" s="13" t="str">
        <f t="shared" si="7"/>
        <v/>
      </c>
      <c r="H81" s="13">
        <f t="shared" si="8"/>
        <v>0.79027777777810115</v>
      </c>
      <c r="I81" s="13">
        <f t="shared" si="9"/>
        <v>18.966666666674428</v>
      </c>
    </row>
    <row r="82" spans="1:9" x14ac:dyDescent="0.25">
      <c r="A82" s="1">
        <v>41906</v>
      </c>
      <c r="B82" s="11">
        <v>0.41736111111111113</v>
      </c>
      <c r="C82" s="12">
        <f t="shared" si="5"/>
        <v>41906.417361111111</v>
      </c>
      <c r="D82" t="s">
        <v>11</v>
      </c>
      <c r="E82" t="s">
        <v>35</v>
      </c>
      <c r="F82" s="13">
        <f t="shared" si="6"/>
        <v>5.0250000000014552</v>
      </c>
      <c r="G82" s="13">
        <f t="shared" si="7"/>
        <v>120.60000000003492</v>
      </c>
      <c r="H82" s="13" t="str">
        <f t="shared" si="8"/>
        <v/>
      </c>
      <c r="I82" s="13" t="str">
        <f t="shared" si="9"/>
        <v/>
      </c>
    </row>
  </sheetData>
  <mergeCells count="2">
    <mergeCell ref="F1:G1"/>
    <mergeCell ref="H1:I1"/>
  </mergeCells>
  <conditionalFormatting sqref="D1:D1048576">
    <cfRule type="cellIs" dxfId="1" priority="1" operator="equal">
      <formula>"Stop"</formula>
    </cfRule>
    <cfRule type="cellIs" dxfId="0" priority="2" operator="equal">
      <formula>"Start"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DIDSON Sample Times 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</dc:creator>
  <cp:lastModifiedBy>owner</cp:lastModifiedBy>
  <dcterms:created xsi:type="dcterms:W3CDTF">2014-09-25T23:30:56Z</dcterms:created>
  <dcterms:modified xsi:type="dcterms:W3CDTF">2014-10-20T17:52:27Z</dcterms:modified>
</cp:coreProperties>
</file>