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28830" windowHeight="6750" activeTab="1"/>
  </bookViews>
  <sheets>
    <sheet name="Daily Fish Apportionment" sheetId="1" r:id="rId1"/>
    <sheet name="Seasonal Apportionment" sheetId="8" r:id="rId2"/>
    <sheet name="2015 Chinook Escapement &amp; Catch" sheetId="2" r:id="rId3"/>
    <sheet name="2015 Sockeye Escapement &amp; Catch" sheetId="3" r:id="rId4"/>
    <sheet name="2015 Chum Escapement &amp; Catch" sheetId="4" r:id="rId5"/>
    <sheet name="2015 Pink Escapement &amp; Catch" sheetId="5" r:id="rId6"/>
    <sheet name="2015 Coho Escapement &amp; Catch" sheetId="6" r:id="rId7"/>
  </sheets>
  <calcPr calcId="145621"/>
</workbook>
</file>

<file path=xl/calcChain.xml><?xml version="1.0" encoding="utf-8"?>
<calcChain xmlns="http://schemas.openxmlformats.org/spreadsheetml/2006/main">
  <c r="E12" i="8" l="1"/>
  <c r="C18" i="8"/>
  <c r="L65" i="1" l="1"/>
  <c r="D11" i="8" l="1"/>
  <c r="C13" i="8"/>
  <c r="C12" i="8"/>
  <c r="Y131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3" i="1"/>
  <c r="Y4" i="1"/>
  <c r="Y5" i="1"/>
  <c r="Y6" i="1"/>
  <c r="Y7" i="1"/>
  <c r="Y8" i="1"/>
  <c r="Y9" i="1"/>
  <c r="Y10" i="1"/>
  <c r="Y2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" i="1"/>
  <c r="U2" i="1"/>
  <c r="D131" i="1" l="1"/>
  <c r="C131" i="1"/>
  <c r="E131" i="1"/>
  <c r="B48" i="5" l="1"/>
  <c r="B73" i="2"/>
  <c r="D10" i="8"/>
  <c r="D9" i="8"/>
  <c r="D8" i="8"/>
  <c r="D7" i="8"/>
  <c r="D6" i="8"/>
  <c r="E10" i="8"/>
  <c r="E9" i="8"/>
  <c r="E8" i="8"/>
  <c r="E7" i="8"/>
  <c r="E6" i="8"/>
  <c r="F10" i="8"/>
  <c r="F9" i="8"/>
  <c r="F8" i="8"/>
  <c r="F7" i="8"/>
  <c r="F6" i="8"/>
  <c r="Q6" i="8"/>
  <c r="P6" i="8"/>
  <c r="O6" i="8"/>
  <c r="N6" i="8"/>
  <c r="M6" i="8"/>
  <c r="W131" i="1"/>
  <c r="G39" i="1"/>
  <c r="I39" i="1"/>
  <c r="L39" i="1"/>
  <c r="M39" i="1" s="1"/>
  <c r="O39" i="1"/>
  <c r="P39" i="1" s="1"/>
  <c r="R39" i="1"/>
  <c r="S39" i="1" s="1"/>
  <c r="U39" i="1"/>
  <c r="V39" i="1"/>
  <c r="G40" i="1"/>
  <c r="I40" i="1"/>
  <c r="L40" i="1"/>
  <c r="M40" i="1"/>
  <c r="O40" i="1"/>
  <c r="R40" i="1"/>
  <c r="S40" i="1"/>
  <c r="U40" i="1"/>
  <c r="G41" i="1"/>
  <c r="I41" i="1"/>
  <c r="L41" i="1"/>
  <c r="M41" i="1"/>
  <c r="O41" i="1"/>
  <c r="P41" i="1" s="1"/>
  <c r="R41" i="1"/>
  <c r="S41" i="1"/>
  <c r="U41" i="1"/>
  <c r="V41" i="1" s="1"/>
  <c r="G42" i="1"/>
  <c r="I42" i="1"/>
  <c r="L42" i="1"/>
  <c r="M42" i="1"/>
  <c r="O42" i="1"/>
  <c r="P42" i="1"/>
  <c r="R42" i="1"/>
  <c r="S42" i="1"/>
  <c r="U42" i="1"/>
  <c r="V42" i="1"/>
  <c r="G43" i="1"/>
  <c r="L43" i="1"/>
  <c r="M43" i="1"/>
  <c r="O43" i="1"/>
  <c r="P43" i="1"/>
  <c r="R43" i="1"/>
  <c r="S43" i="1" s="1"/>
  <c r="U43" i="1"/>
  <c r="V43" i="1"/>
  <c r="G44" i="1"/>
  <c r="I44" i="1"/>
  <c r="J44" i="1"/>
  <c r="L44" i="1"/>
  <c r="M44" i="1" s="1"/>
  <c r="O44" i="1"/>
  <c r="P44" i="1"/>
  <c r="R44" i="1"/>
  <c r="S44" i="1" s="1"/>
  <c r="U44" i="1"/>
  <c r="V44" i="1"/>
  <c r="G45" i="1"/>
  <c r="I45" i="1"/>
  <c r="J45" i="1"/>
  <c r="L45" i="1"/>
  <c r="M45" i="1"/>
  <c r="O45" i="1"/>
  <c r="P45" i="1" s="1"/>
  <c r="R45" i="1"/>
  <c r="S45" i="1"/>
  <c r="U45" i="1"/>
  <c r="V45" i="1" s="1"/>
  <c r="G46" i="1"/>
  <c r="I46" i="1"/>
  <c r="J46" i="1" s="1"/>
  <c r="L46" i="1"/>
  <c r="M46" i="1"/>
  <c r="O46" i="1"/>
  <c r="P46" i="1" s="1"/>
  <c r="R46" i="1"/>
  <c r="S46" i="1"/>
  <c r="U46" i="1"/>
  <c r="V46" i="1" s="1"/>
  <c r="G47" i="1"/>
  <c r="I47" i="1"/>
  <c r="J47" i="1"/>
  <c r="O47" i="1"/>
  <c r="P47" i="1" s="1"/>
  <c r="R47" i="1"/>
  <c r="S47" i="1"/>
  <c r="U47" i="1"/>
  <c r="V47" i="1"/>
  <c r="G48" i="1"/>
  <c r="I48" i="1"/>
  <c r="J48" i="1" s="1"/>
  <c r="L48" i="1"/>
  <c r="L47" i="1" s="1"/>
  <c r="M47" i="1" s="1"/>
  <c r="M48" i="1"/>
  <c r="O48" i="1"/>
  <c r="P48" i="1" s="1"/>
  <c r="R48" i="1"/>
  <c r="S48" i="1"/>
  <c r="U48" i="1"/>
  <c r="V48" i="1" s="1"/>
  <c r="G49" i="1"/>
  <c r="L49" i="1"/>
  <c r="M49" i="1"/>
  <c r="O49" i="1"/>
  <c r="P49" i="1"/>
  <c r="R49" i="1"/>
  <c r="S49" i="1"/>
  <c r="U49" i="1"/>
  <c r="V49" i="1"/>
  <c r="G50" i="1"/>
  <c r="I50" i="1"/>
  <c r="I49" i="1" s="1"/>
  <c r="J49" i="1" s="1"/>
  <c r="L50" i="1"/>
  <c r="M50" i="1"/>
  <c r="O50" i="1"/>
  <c r="P50" i="1" s="1"/>
  <c r="R50" i="1"/>
  <c r="S50" i="1"/>
  <c r="U50" i="1"/>
  <c r="V50" i="1" s="1"/>
  <c r="G51" i="1"/>
  <c r="I51" i="1"/>
  <c r="J51" i="1"/>
  <c r="L51" i="1"/>
  <c r="M51" i="1" s="1"/>
  <c r="O51" i="1"/>
  <c r="P51" i="1"/>
  <c r="R51" i="1"/>
  <c r="S51" i="1" s="1"/>
  <c r="U51" i="1"/>
  <c r="V51" i="1"/>
  <c r="G52" i="1"/>
  <c r="I52" i="1"/>
  <c r="J52" i="1"/>
  <c r="L52" i="1"/>
  <c r="M52" i="1" s="1"/>
  <c r="O52" i="1"/>
  <c r="P52" i="1"/>
  <c r="R52" i="1"/>
  <c r="S52" i="1" s="1"/>
  <c r="U52" i="1"/>
  <c r="V52" i="1"/>
  <c r="G53" i="1"/>
  <c r="I53" i="1"/>
  <c r="J53" i="1" s="1"/>
  <c r="L53" i="1"/>
  <c r="M53" i="1"/>
  <c r="O53" i="1"/>
  <c r="P53" i="1" s="1"/>
  <c r="R53" i="1"/>
  <c r="S53" i="1"/>
  <c r="U53" i="1"/>
  <c r="V53" i="1" s="1"/>
  <c r="G54" i="1"/>
  <c r="I54" i="1"/>
  <c r="J54" i="1" s="1"/>
  <c r="L54" i="1"/>
  <c r="M54" i="1"/>
  <c r="O54" i="1"/>
  <c r="P54" i="1" s="1"/>
  <c r="R54" i="1"/>
  <c r="S54" i="1"/>
  <c r="U54" i="1"/>
  <c r="V54" i="1" s="1"/>
  <c r="G55" i="1"/>
  <c r="I55" i="1"/>
  <c r="J55" i="1"/>
  <c r="L55" i="1"/>
  <c r="M55" i="1" s="1"/>
  <c r="O55" i="1"/>
  <c r="P55" i="1"/>
  <c r="R55" i="1"/>
  <c r="S55" i="1"/>
  <c r="U55" i="1"/>
  <c r="V55" i="1"/>
  <c r="G56" i="1"/>
  <c r="L56" i="1"/>
  <c r="M56" i="1"/>
  <c r="O56" i="1"/>
  <c r="P56" i="1" s="1"/>
  <c r="R56" i="1"/>
  <c r="S56" i="1"/>
  <c r="U56" i="1"/>
  <c r="V56" i="1" s="1"/>
  <c r="G57" i="1"/>
  <c r="I57" i="1"/>
  <c r="I56" i="1" s="1"/>
  <c r="J56" i="1" s="1"/>
  <c r="L57" i="1"/>
  <c r="M57" i="1"/>
  <c r="O57" i="1"/>
  <c r="P57" i="1" s="1"/>
  <c r="R57" i="1"/>
  <c r="S57" i="1"/>
  <c r="U57" i="1"/>
  <c r="V57" i="1" s="1"/>
  <c r="G58" i="1"/>
  <c r="L58" i="1"/>
  <c r="M58" i="1" s="1"/>
  <c r="O58" i="1"/>
  <c r="P58" i="1"/>
  <c r="R58" i="1"/>
  <c r="S58" i="1" s="1"/>
  <c r="U58" i="1"/>
  <c r="V58" i="1"/>
  <c r="G59" i="1"/>
  <c r="I59" i="1"/>
  <c r="J59" i="1"/>
  <c r="L59" i="1"/>
  <c r="M59" i="1"/>
  <c r="O59" i="1"/>
  <c r="P59" i="1" s="1"/>
  <c r="R59" i="1"/>
  <c r="S59" i="1"/>
  <c r="U59" i="1"/>
  <c r="V59" i="1" s="1"/>
  <c r="G60" i="1"/>
  <c r="I60" i="1"/>
  <c r="J60" i="1" s="1"/>
  <c r="L60" i="1"/>
  <c r="M60" i="1"/>
  <c r="O60" i="1"/>
  <c r="P60" i="1" s="1"/>
  <c r="R60" i="1"/>
  <c r="S60" i="1"/>
  <c r="U60" i="1"/>
  <c r="V60" i="1" s="1"/>
  <c r="G61" i="1"/>
  <c r="I61" i="1"/>
  <c r="J61" i="1"/>
  <c r="L61" i="1"/>
  <c r="M61" i="1" s="1"/>
  <c r="O61" i="1"/>
  <c r="P61" i="1"/>
  <c r="R61" i="1"/>
  <c r="S61" i="1" s="1"/>
  <c r="U61" i="1"/>
  <c r="V61" i="1"/>
  <c r="G62" i="1"/>
  <c r="I62" i="1"/>
  <c r="J62" i="1"/>
  <c r="O62" i="1"/>
  <c r="P62" i="1" s="1"/>
  <c r="R62" i="1"/>
  <c r="S62" i="1"/>
  <c r="U62" i="1"/>
  <c r="V62" i="1" s="1"/>
  <c r="G63" i="1"/>
  <c r="I63" i="1"/>
  <c r="J63" i="1"/>
  <c r="L63" i="1"/>
  <c r="L62" i="1" s="1"/>
  <c r="M62" i="1" s="1"/>
  <c r="O63" i="1"/>
  <c r="P63" i="1"/>
  <c r="R63" i="1"/>
  <c r="S63" i="1" s="1"/>
  <c r="U63" i="1"/>
  <c r="V63" i="1"/>
  <c r="G64" i="1"/>
  <c r="I64" i="1"/>
  <c r="J64" i="1"/>
  <c r="L64" i="1"/>
  <c r="M64" i="1" s="1"/>
  <c r="O64" i="1"/>
  <c r="P64" i="1"/>
  <c r="R64" i="1"/>
  <c r="S64" i="1" s="1"/>
  <c r="U64" i="1"/>
  <c r="V64" i="1"/>
  <c r="G65" i="1"/>
  <c r="I65" i="1"/>
  <c r="J65" i="1" s="1"/>
  <c r="M65" i="1"/>
  <c r="O65" i="1"/>
  <c r="P65" i="1" s="1"/>
  <c r="R65" i="1"/>
  <c r="S65" i="1"/>
  <c r="U65" i="1"/>
  <c r="V65" i="1" s="1"/>
  <c r="G66" i="1"/>
  <c r="O66" i="1"/>
  <c r="P66" i="1" s="1"/>
  <c r="R66" i="1"/>
  <c r="S66" i="1"/>
  <c r="U66" i="1"/>
  <c r="V66" i="1" s="1"/>
  <c r="G67" i="1"/>
  <c r="I67" i="1"/>
  <c r="I66" i="1" s="1"/>
  <c r="J66" i="1" s="1"/>
  <c r="L67" i="1"/>
  <c r="M67" i="1"/>
  <c r="O67" i="1"/>
  <c r="P67" i="1" s="1"/>
  <c r="R67" i="1"/>
  <c r="S67" i="1"/>
  <c r="U67" i="1"/>
  <c r="V67" i="1" s="1"/>
  <c r="G68" i="1"/>
  <c r="I68" i="1"/>
  <c r="J68" i="1"/>
  <c r="L68" i="1"/>
  <c r="M68" i="1"/>
  <c r="O68" i="1"/>
  <c r="P68" i="1"/>
  <c r="R68" i="1"/>
  <c r="S68" i="1"/>
  <c r="U68" i="1"/>
  <c r="V68" i="1"/>
  <c r="G69" i="1"/>
  <c r="I69" i="1"/>
  <c r="J69" i="1"/>
  <c r="R69" i="1"/>
  <c r="S69" i="1"/>
  <c r="U69" i="1"/>
  <c r="V69" i="1"/>
  <c r="G70" i="1"/>
  <c r="I70" i="1"/>
  <c r="J70" i="1"/>
  <c r="L70" i="1"/>
  <c r="L69" i="1" s="1"/>
  <c r="M69" i="1" s="1"/>
  <c r="O70" i="1"/>
  <c r="P70" i="1"/>
  <c r="R70" i="1"/>
  <c r="S70" i="1" s="1"/>
  <c r="U70" i="1"/>
  <c r="V70" i="1"/>
  <c r="G71" i="1"/>
  <c r="I71" i="1"/>
  <c r="J71" i="1"/>
  <c r="L71" i="1"/>
  <c r="M71" i="1"/>
  <c r="O71" i="1"/>
  <c r="P71" i="1"/>
  <c r="R71" i="1"/>
  <c r="S71" i="1"/>
  <c r="U71" i="1"/>
  <c r="V71" i="1"/>
  <c r="G72" i="1"/>
  <c r="I72" i="1"/>
  <c r="J72" i="1" s="1"/>
  <c r="L72" i="1"/>
  <c r="M72" i="1"/>
  <c r="O72" i="1"/>
  <c r="P72" i="1" s="1"/>
  <c r="R72" i="1"/>
  <c r="S72" i="1"/>
  <c r="U72" i="1"/>
  <c r="V72" i="1" s="1"/>
  <c r="G73" i="1"/>
  <c r="I73" i="1"/>
  <c r="J73" i="1"/>
  <c r="L73" i="1"/>
  <c r="M73" i="1"/>
  <c r="O73" i="1"/>
  <c r="P73" i="1"/>
  <c r="R73" i="1"/>
  <c r="S73" i="1" s="1"/>
  <c r="U73" i="1"/>
  <c r="V73" i="1"/>
  <c r="G74" i="1"/>
  <c r="I74" i="1"/>
  <c r="J74" i="1"/>
  <c r="L74" i="1"/>
  <c r="M74" i="1" s="1"/>
  <c r="O74" i="1"/>
  <c r="P74" i="1"/>
  <c r="R74" i="1"/>
  <c r="S74" i="1" s="1"/>
  <c r="U74" i="1"/>
  <c r="V74" i="1"/>
  <c r="G75" i="1"/>
  <c r="I75" i="1"/>
  <c r="J75" i="1" s="1"/>
  <c r="L75" i="1"/>
  <c r="M75" i="1"/>
  <c r="O75" i="1"/>
  <c r="P75" i="1" s="1"/>
  <c r="R75" i="1"/>
  <c r="S75" i="1"/>
  <c r="U75" i="1"/>
  <c r="V75" i="1"/>
  <c r="G76" i="1"/>
  <c r="I76" i="1"/>
  <c r="J76" i="1" s="1"/>
  <c r="L76" i="1"/>
  <c r="M76" i="1"/>
  <c r="O76" i="1"/>
  <c r="P76" i="1" s="1"/>
  <c r="R76" i="1"/>
  <c r="S76" i="1"/>
  <c r="U76" i="1"/>
  <c r="V76" i="1" s="1"/>
  <c r="G77" i="1"/>
  <c r="I77" i="1"/>
  <c r="J77" i="1"/>
  <c r="L77" i="1"/>
  <c r="M77" i="1" s="1"/>
  <c r="O77" i="1"/>
  <c r="P77" i="1"/>
  <c r="R77" i="1"/>
  <c r="S77" i="1"/>
  <c r="U77" i="1"/>
  <c r="V77" i="1"/>
  <c r="G78" i="1"/>
  <c r="I78" i="1"/>
  <c r="J78" i="1"/>
  <c r="L78" i="1"/>
  <c r="M78" i="1" s="1"/>
  <c r="O78" i="1"/>
  <c r="P78" i="1"/>
  <c r="R78" i="1"/>
  <c r="S78" i="1" s="1"/>
  <c r="U78" i="1"/>
  <c r="V78" i="1"/>
  <c r="G79" i="1"/>
  <c r="I79" i="1"/>
  <c r="J79" i="1" s="1"/>
  <c r="L79" i="1"/>
  <c r="M79" i="1"/>
  <c r="O79" i="1"/>
  <c r="P79" i="1"/>
  <c r="R79" i="1"/>
  <c r="S79" i="1"/>
  <c r="U79" i="1"/>
  <c r="V79" i="1"/>
  <c r="G80" i="1"/>
  <c r="I80" i="1"/>
  <c r="J80" i="1" s="1"/>
  <c r="L80" i="1"/>
  <c r="M80" i="1"/>
  <c r="O80" i="1"/>
  <c r="P80" i="1" s="1"/>
  <c r="R80" i="1"/>
  <c r="S80" i="1"/>
  <c r="U80" i="1"/>
  <c r="V80" i="1" s="1"/>
  <c r="G81" i="1"/>
  <c r="I81" i="1"/>
  <c r="J81" i="1"/>
  <c r="L81" i="1"/>
  <c r="M81" i="1" s="1"/>
  <c r="O81" i="1"/>
  <c r="P81" i="1"/>
  <c r="R81" i="1"/>
  <c r="S81" i="1"/>
  <c r="U81" i="1"/>
  <c r="V81" i="1"/>
  <c r="G82" i="1"/>
  <c r="I82" i="1"/>
  <c r="J82" i="1"/>
  <c r="L82" i="1"/>
  <c r="M82" i="1" s="1"/>
  <c r="O82" i="1"/>
  <c r="P82" i="1"/>
  <c r="R82" i="1"/>
  <c r="S82" i="1" s="1"/>
  <c r="U82" i="1"/>
  <c r="V82" i="1"/>
  <c r="G83" i="1"/>
  <c r="I83" i="1"/>
  <c r="J83" i="1" s="1"/>
  <c r="L83" i="1"/>
  <c r="M83" i="1"/>
  <c r="O83" i="1"/>
  <c r="P83" i="1"/>
  <c r="R83" i="1"/>
  <c r="S83" i="1"/>
  <c r="U83" i="1"/>
  <c r="V83" i="1"/>
  <c r="G84" i="1"/>
  <c r="I84" i="1"/>
  <c r="J84" i="1" s="1"/>
  <c r="L84" i="1"/>
  <c r="M84" i="1"/>
  <c r="O84" i="1"/>
  <c r="P84" i="1" s="1"/>
  <c r="R84" i="1"/>
  <c r="S84" i="1"/>
  <c r="U84" i="1"/>
  <c r="V84" i="1" s="1"/>
  <c r="G85" i="1"/>
  <c r="I85" i="1"/>
  <c r="J85" i="1"/>
  <c r="L85" i="1"/>
  <c r="M85" i="1"/>
  <c r="O85" i="1"/>
  <c r="P85" i="1"/>
  <c r="R85" i="1"/>
  <c r="S85" i="1" s="1"/>
  <c r="U85" i="1"/>
  <c r="V85" i="1"/>
  <c r="G86" i="1"/>
  <c r="I86" i="1"/>
  <c r="J86" i="1"/>
  <c r="L86" i="1"/>
  <c r="M86" i="1" s="1"/>
  <c r="O86" i="1"/>
  <c r="P86" i="1"/>
  <c r="R86" i="1"/>
  <c r="S86" i="1" s="1"/>
  <c r="U86" i="1"/>
  <c r="V86" i="1"/>
  <c r="G87" i="1"/>
  <c r="I87" i="1"/>
  <c r="J87" i="1" s="1"/>
  <c r="L87" i="1"/>
  <c r="M87" i="1"/>
  <c r="O87" i="1"/>
  <c r="P87" i="1" s="1"/>
  <c r="R87" i="1"/>
  <c r="S87" i="1"/>
  <c r="U87" i="1"/>
  <c r="V87" i="1" s="1"/>
  <c r="G88" i="1"/>
  <c r="I88" i="1"/>
  <c r="J88" i="1" s="1"/>
  <c r="L88" i="1"/>
  <c r="M88" i="1"/>
  <c r="O88" i="1"/>
  <c r="P88" i="1" s="1"/>
  <c r="R88" i="1"/>
  <c r="S88" i="1"/>
  <c r="U88" i="1"/>
  <c r="V88" i="1" s="1"/>
  <c r="G89" i="1"/>
  <c r="I89" i="1"/>
  <c r="J89" i="1"/>
  <c r="L89" i="1"/>
  <c r="M89" i="1" s="1"/>
  <c r="O89" i="1"/>
  <c r="P89" i="1"/>
  <c r="R89" i="1"/>
  <c r="S89" i="1" s="1"/>
  <c r="U89" i="1"/>
  <c r="V89" i="1"/>
  <c r="G90" i="1"/>
  <c r="I90" i="1"/>
  <c r="J90" i="1"/>
  <c r="L90" i="1"/>
  <c r="M90" i="1" s="1"/>
  <c r="O90" i="1"/>
  <c r="P90" i="1"/>
  <c r="R90" i="1"/>
  <c r="S90" i="1" s="1"/>
  <c r="U90" i="1"/>
  <c r="V90" i="1"/>
  <c r="G91" i="1"/>
  <c r="I91" i="1"/>
  <c r="J91" i="1" s="1"/>
  <c r="L91" i="1"/>
  <c r="M91" i="1"/>
  <c r="O91" i="1"/>
  <c r="P91" i="1" s="1"/>
  <c r="R91" i="1"/>
  <c r="S91" i="1"/>
  <c r="U91" i="1"/>
  <c r="V91" i="1" s="1"/>
  <c r="G92" i="1"/>
  <c r="I92" i="1"/>
  <c r="J92" i="1" s="1"/>
  <c r="L92" i="1"/>
  <c r="M92" i="1"/>
  <c r="O92" i="1"/>
  <c r="P92" i="1" s="1"/>
  <c r="R92" i="1"/>
  <c r="S92" i="1"/>
  <c r="U92" i="1"/>
  <c r="V92" i="1" s="1"/>
  <c r="G93" i="1"/>
  <c r="I93" i="1"/>
  <c r="J93" i="1"/>
  <c r="L93" i="1"/>
  <c r="M93" i="1" s="1"/>
  <c r="O93" i="1"/>
  <c r="P93" i="1"/>
  <c r="R93" i="1"/>
  <c r="S93" i="1" s="1"/>
  <c r="U93" i="1"/>
  <c r="V93" i="1"/>
  <c r="G94" i="1"/>
  <c r="I94" i="1"/>
  <c r="J94" i="1"/>
  <c r="L94" i="1"/>
  <c r="M94" i="1" s="1"/>
  <c r="O94" i="1"/>
  <c r="P94" i="1"/>
  <c r="R94" i="1"/>
  <c r="S94" i="1" s="1"/>
  <c r="U94" i="1"/>
  <c r="V94" i="1"/>
  <c r="I95" i="1"/>
  <c r="J95" i="1" s="1"/>
  <c r="L95" i="1"/>
  <c r="M95" i="1" s="1"/>
  <c r="U95" i="1"/>
  <c r="V95" i="1" s="1"/>
  <c r="G96" i="1"/>
  <c r="I96" i="1"/>
  <c r="L96" i="1"/>
  <c r="O96" i="1"/>
  <c r="R96" i="1"/>
  <c r="U96" i="1"/>
  <c r="J97" i="1"/>
  <c r="G97" i="1"/>
  <c r="I97" i="1"/>
  <c r="L97" i="1"/>
  <c r="M97" i="1" s="1"/>
  <c r="O97" i="1"/>
  <c r="P97" i="1" s="1"/>
  <c r="R97" i="1"/>
  <c r="U97" i="1"/>
  <c r="V97" i="1"/>
  <c r="G98" i="1"/>
  <c r="I98" i="1"/>
  <c r="L98" i="1"/>
  <c r="O98" i="1"/>
  <c r="R98" i="1"/>
  <c r="U98" i="1"/>
  <c r="J99" i="1"/>
  <c r="G99" i="1"/>
  <c r="I99" i="1"/>
  <c r="L99" i="1"/>
  <c r="M99" i="1" s="1"/>
  <c r="O99" i="1"/>
  <c r="P99" i="1"/>
  <c r="R99" i="1"/>
  <c r="U99" i="1"/>
  <c r="V99" i="1"/>
  <c r="G100" i="1"/>
  <c r="I100" i="1"/>
  <c r="L100" i="1"/>
  <c r="O100" i="1"/>
  <c r="R100" i="1"/>
  <c r="U100" i="1"/>
  <c r="G101" i="1"/>
  <c r="I101" i="1"/>
  <c r="J101" i="1" s="1"/>
  <c r="L101" i="1"/>
  <c r="M101" i="1" s="1"/>
  <c r="O101" i="1"/>
  <c r="P101" i="1"/>
  <c r="R101" i="1"/>
  <c r="U101" i="1"/>
  <c r="V101" i="1" s="1"/>
  <c r="G102" i="1"/>
  <c r="I102" i="1"/>
  <c r="L102" i="1"/>
  <c r="O102" i="1"/>
  <c r="R102" i="1"/>
  <c r="U102" i="1"/>
  <c r="G103" i="1"/>
  <c r="I103" i="1"/>
  <c r="J103" i="1" s="1"/>
  <c r="L103" i="1"/>
  <c r="M103" i="1" s="1"/>
  <c r="O103" i="1"/>
  <c r="P103" i="1" s="1"/>
  <c r="R103" i="1"/>
  <c r="U103" i="1"/>
  <c r="V103" i="1" s="1"/>
  <c r="G104" i="1"/>
  <c r="I104" i="1"/>
  <c r="L104" i="1"/>
  <c r="O104" i="1"/>
  <c r="R104" i="1"/>
  <c r="U104" i="1"/>
  <c r="J105" i="1"/>
  <c r="G105" i="1"/>
  <c r="I105" i="1"/>
  <c r="L105" i="1"/>
  <c r="M105" i="1" s="1"/>
  <c r="O105" i="1"/>
  <c r="P105" i="1" s="1"/>
  <c r="R105" i="1"/>
  <c r="U105" i="1"/>
  <c r="V105" i="1"/>
  <c r="G106" i="1"/>
  <c r="I106" i="1"/>
  <c r="L106" i="1"/>
  <c r="O106" i="1"/>
  <c r="R106" i="1"/>
  <c r="U106" i="1"/>
  <c r="J107" i="1"/>
  <c r="G107" i="1"/>
  <c r="I107" i="1"/>
  <c r="L107" i="1"/>
  <c r="M107" i="1" s="1"/>
  <c r="O107" i="1"/>
  <c r="P107" i="1"/>
  <c r="G108" i="1"/>
  <c r="I108" i="1"/>
  <c r="L108" i="1"/>
  <c r="M108" i="1" s="1"/>
  <c r="O108" i="1"/>
  <c r="P108" i="1" s="1"/>
  <c r="R108" i="1"/>
  <c r="U108" i="1"/>
  <c r="U107" i="1" s="1"/>
  <c r="V107" i="1" s="1"/>
  <c r="V108" i="1"/>
  <c r="G109" i="1"/>
  <c r="I109" i="1"/>
  <c r="J109" i="1"/>
  <c r="L109" i="1"/>
  <c r="M109" i="1" s="1"/>
  <c r="O109" i="1"/>
  <c r="P109" i="1"/>
  <c r="R109" i="1"/>
  <c r="S109" i="1" s="1"/>
  <c r="U109" i="1"/>
  <c r="V109" i="1" s="1"/>
  <c r="G110" i="1"/>
  <c r="I110" i="1"/>
  <c r="L110" i="1"/>
  <c r="M110" i="1" s="1"/>
  <c r="O110" i="1"/>
  <c r="P110" i="1" s="1"/>
  <c r="R110" i="1"/>
  <c r="U110" i="1"/>
  <c r="V110" i="1" s="1"/>
  <c r="G111" i="1"/>
  <c r="I111" i="1"/>
  <c r="J111" i="1"/>
  <c r="L111" i="1"/>
  <c r="M111" i="1" s="1"/>
  <c r="R111" i="1"/>
  <c r="S111" i="1" s="1"/>
  <c r="U111" i="1"/>
  <c r="V111" i="1"/>
  <c r="G112" i="1"/>
  <c r="I112" i="1"/>
  <c r="J112" i="1" s="1"/>
  <c r="L112" i="1"/>
  <c r="M112" i="1" s="1"/>
  <c r="O112" i="1"/>
  <c r="O111" i="1" s="1"/>
  <c r="P111" i="1" s="1"/>
  <c r="R112" i="1"/>
  <c r="U112" i="1"/>
  <c r="V112" i="1" s="1"/>
  <c r="G113" i="1"/>
  <c r="I113" i="1"/>
  <c r="L113" i="1"/>
  <c r="O113" i="1"/>
  <c r="R113" i="1"/>
  <c r="U113" i="1"/>
  <c r="J114" i="1"/>
  <c r="G114" i="1"/>
  <c r="I114" i="1"/>
  <c r="L114" i="1"/>
  <c r="M114" i="1" s="1"/>
  <c r="O114" i="1"/>
  <c r="P114" i="1" s="1"/>
  <c r="R114" i="1"/>
  <c r="U114" i="1"/>
  <c r="V114" i="1"/>
  <c r="G115" i="1"/>
  <c r="I115" i="1"/>
  <c r="L115" i="1"/>
  <c r="O115" i="1"/>
  <c r="R115" i="1"/>
  <c r="U115" i="1"/>
  <c r="J116" i="1"/>
  <c r="G116" i="1"/>
  <c r="I116" i="1"/>
  <c r="L116" i="1"/>
  <c r="M116" i="1" s="1"/>
  <c r="O116" i="1"/>
  <c r="P116" i="1"/>
  <c r="R116" i="1"/>
  <c r="U116" i="1"/>
  <c r="V116" i="1"/>
  <c r="G117" i="1"/>
  <c r="I117" i="1"/>
  <c r="L117" i="1"/>
  <c r="O117" i="1"/>
  <c r="R117" i="1"/>
  <c r="U117" i="1"/>
  <c r="G118" i="1"/>
  <c r="I118" i="1"/>
  <c r="J118" i="1" s="1"/>
  <c r="L118" i="1"/>
  <c r="M118" i="1" s="1"/>
  <c r="O118" i="1"/>
  <c r="P118" i="1"/>
  <c r="R118" i="1"/>
  <c r="U118" i="1"/>
  <c r="V118" i="1" s="1"/>
  <c r="G119" i="1"/>
  <c r="I119" i="1"/>
  <c r="L119" i="1"/>
  <c r="O119" i="1"/>
  <c r="R119" i="1"/>
  <c r="U119" i="1"/>
  <c r="G120" i="1"/>
  <c r="I120" i="1"/>
  <c r="J120" i="1" s="1"/>
  <c r="L120" i="1"/>
  <c r="M120" i="1" s="1"/>
  <c r="O120" i="1"/>
  <c r="P120" i="1" s="1"/>
  <c r="R120" i="1"/>
  <c r="U120" i="1"/>
  <c r="V120" i="1" s="1"/>
  <c r="G121" i="1"/>
  <c r="I121" i="1"/>
  <c r="L121" i="1"/>
  <c r="O121" i="1"/>
  <c r="R121" i="1"/>
  <c r="U121" i="1"/>
  <c r="J122" i="1"/>
  <c r="G122" i="1"/>
  <c r="I122" i="1"/>
  <c r="L122" i="1"/>
  <c r="M122" i="1" s="1"/>
  <c r="O122" i="1"/>
  <c r="P122" i="1" s="1"/>
  <c r="R122" i="1"/>
  <c r="U122" i="1"/>
  <c r="V122" i="1"/>
  <c r="G123" i="1"/>
  <c r="I123" i="1"/>
  <c r="L123" i="1"/>
  <c r="O123" i="1"/>
  <c r="R123" i="1"/>
  <c r="S123" i="1" s="1"/>
  <c r="U123" i="1"/>
  <c r="J124" i="1"/>
  <c r="G124" i="1"/>
  <c r="I124" i="1"/>
  <c r="L124" i="1"/>
  <c r="M124" i="1" s="1"/>
  <c r="O124" i="1"/>
  <c r="P124" i="1"/>
  <c r="R124" i="1"/>
  <c r="U124" i="1"/>
  <c r="V124" i="1"/>
  <c r="G125" i="1"/>
  <c r="I125" i="1"/>
  <c r="L125" i="1"/>
  <c r="M125" i="1" s="1"/>
  <c r="O125" i="1"/>
  <c r="R125" i="1"/>
  <c r="U125" i="1"/>
  <c r="P112" i="1" l="1"/>
  <c r="O95" i="1"/>
  <c r="P95" i="1" s="1"/>
  <c r="O69" i="1"/>
  <c r="P69" i="1" s="1"/>
  <c r="L66" i="1"/>
  <c r="M66" i="1" s="1"/>
  <c r="M63" i="1"/>
  <c r="I43" i="1"/>
  <c r="J43" i="1" s="1"/>
  <c r="M70" i="1"/>
  <c r="J67" i="1"/>
  <c r="I58" i="1"/>
  <c r="J58" i="1" s="1"/>
  <c r="J57" i="1"/>
  <c r="J50" i="1"/>
  <c r="V125" i="1"/>
  <c r="P125" i="1"/>
  <c r="V123" i="1"/>
  <c r="P123" i="1"/>
  <c r="J123" i="1"/>
  <c r="V121" i="1"/>
  <c r="P121" i="1"/>
  <c r="J121" i="1"/>
  <c r="V119" i="1"/>
  <c r="P119" i="1"/>
  <c r="J119" i="1"/>
  <c r="V117" i="1"/>
  <c r="P117" i="1"/>
  <c r="J117" i="1"/>
  <c r="V115" i="1"/>
  <c r="P115" i="1"/>
  <c r="J115" i="1"/>
  <c r="V113" i="1"/>
  <c r="P113" i="1"/>
  <c r="J113" i="1"/>
  <c r="V106" i="1"/>
  <c r="P106" i="1"/>
  <c r="J106" i="1"/>
  <c r="V104" i="1"/>
  <c r="P104" i="1"/>
  <c r="J104" i="1"/>
  <c r="V102" i="1"/>
  <c r="P102" i="1"/>
  <c r="J102" i="1"/>
  <c r="V100" i="1"/>
  <c r="P100" i="1"/>
  <c r="J100" i="1"/>
  <c r="V98" i="1"/>
  <c r="P98" i="1"/>
  <c r="J98" i="1"/>
  <c r="V96" i="1"/>
  <c r="P96" i="1"/>
  <c r="J96" i="1"/>
  <c r="J125" i="1"/>
  <c r="M123" i="1"/>
  <c r="M121" i="1"/>
  <c r="M119" i="1"/>
  <c r="M117" i="1"/>
  <c r="M115" i="1"/>
  <c r="M113" i="1"/>
  <c r="M106" i="1"/>
  <c r="M104" i="1"/>
  <c r="M102" i="1"/>
  <c r="M100" i="1"/>
  <c r="M98" i="1"/>
  <c r="M96" i="1"/>
  <c r="S125" i="1"/>
  <c r="S121" i="1"/>
  <c r="S119" i="1"/>
  <c r="S117" i="1"/>
  <c r="S115" i="1"/>
  <c r="S113" i="1"/>
  <c r="S106" i="1"/>
  <c r="S104" i="1"/>
  <c r="S102" i="1"/>
  <c r="S100" i="1"/>
  <c r="S98" i="1"/>
  <c r="S96" i="1"/>
  <c r="S110" i="1"/>
  <c r="J110" i="1"/>
  <c r="S108" i="1"/>
  <c r="J108" i="1"/>
  <c r="S124" i="1"/>
  <c r="S122" i="1"/>
  <c r="S120" i="1"/>
  <c r="S118" i="1"/>
  <c r="S116" i="1"/>
  <c r="S114" i="1"/>
  <c r="S112" i="1"/>
  <c r="R107" i="1"/>
  <c r="S107" i="1" s="1"/>
  <c r="S105" i="1"/>
  <c r="S103" i="1"/>
  <c r="S101" i="1"/>
  <c r="S99" i="1"/>
  <c r="S97" i="1"/>
  <c r="R95" i="1"/>
  <c r="S95" i="1" s="1"/>
  <c r="P40" i="1"/>
  <c r="V40" i="1"/>
  <c r="F131" i="1" l="1"/>
  <c r="H131" i="1"/>
  <c r="K131" i="1"/>
  <c r="N131" i="1"/>
  <c r="Q131" i="1"/>
  <c r="T13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4" i="1"/>
  <c r="S3" i="1"/>
  <c r="S2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5" i="1"/>
  <c r="R6" i="1"/>
  <c r="R4" i="1"/>
  <c r="R3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2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" i="1"/>
  <c r="O4" i="1"/>
  <c r="O5" i="1"/>
  <c r="O6" i="1"/>
  <c r="O7" i="1"/>
  <c r="O8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  <c r="L3" i="8"/>
  <c r="N4" i="8" s="1"/>
  <c r="N5" i="8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" i="1"/>
  <c r="O4" i="8" l="1"/>
  <c r="O5" i="8" s="1"/>
  <c r="M4" i="8"/>
  <c r="M5" i="8" s="1"/>
  <c r="P4" i="8"/>
  <c r="P5" i="8" s="1"/>
  <c r="Q4" i="8"/>
  <c r="Q5" i="8" s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  <c r="G131" i="1" l="1"/>
  <c r="P131" i="1"/>
  <c r="D64" i="6" l="1"/>
  <c r="D48" i="5"/>
  <c r="D58" i="4"/>
  <c r="D93" i="3"/>
  <c r="C3" i="3"/>
  <c r="C4" i="3"/>
  <c r="C5" i="3" s="1"/>
  <c r="C6" i="3" s="1"/>
  <c r="C7" i="3" s="1"/>
  <c r="D73" i="2" l="1"/>
  <c r="M38" i="1" l="1"/>
  <c r="M37" i="1"/>
  <c r="M36" i="1"/>
  <c r="M35" i="1"/>
  <c r="M34" i="1"/>
  <c r="M33" i="1"/>
  <c r="M31" i="1"/>
  <c r="M30" i="1"/>
  <c r="M29" i="1"/>
  <c r="M28" i="1"/>
  <c r="M20" i="1"/>
  <c r="M19" i="1"/>
  <c r="M18" i="1"/>
  <c r="M16" i="1"/>
  <c r="M15" i="1"/>
  <c r="M13" i="1"/>
  <c r="M12" i="1"/>
  <c r="M11" i="1"/>
  <c r="M9" i="1"/>
  <c r="J6" i="1" l="1"/>
  <c r="M6" i="1"/>
  <c r="J26" i="1"/>
  <c r="M26" i="1"/>
  <c r="J7" i="1"/>
  <c r="M7" i="1"/>
  <c r="J32" i="1"/>
  <c r="M32" i="1"/>
  <c r="J2" i="1"/>
  <c r="M2" i="1"/>
  <c r="J10" i="1"/>
  <c r="M10" i="1"/>
  <c r="M14" i="1"/>
  <c r="J14" i="1"/>
  <c r="J22" i="1"/>
  <c r="M22" i="1"/>
  <c r="J3" i="1"/>
  <c r="M3" i="1"/>
  <c r="J23" i="1"/>
  <c r="M23" i="1"/>
  <c r="J27" i="1"/>
  <c r="M27" i="1"/>
  <c r="J4" i="1"/>
  <c r="M4" i="1"/>
  <c r="J8" i="1"/>
  <c r="M8" i="1"/>
  <c r="J24" i="1"/>
  <c r="M24" i="1"/>
  <c r="M5" i="1"/>
  <c r="J5" i="1"/>
  <c r="M17" i="1"/>
  <c r="J17" i="1"/>
  <c r="M21" i="1"/>
  <c r="J21" i="1"/>
  <c r="J25" i="1"/>
  <c r="M25" i="1"/>
  <c r="J131" i="1" l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B64" i="6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8" i="3" l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8" i="2" l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" i="2"/>
  <c r="C4" i="2"/>
  <c r="C3" i="2"/>
  <c r="B58" i="4" l="1"/>
  <c r="B93" i="3"/>
  <c r="J1048576" i="1" l="1"/>
  <c r="V131" i="1"/>
  <c r="S131" i="1"/>
  <c r="M131" i="1"/>
</calcChain>
</file>

<file path=xl/sharedStrings.xml><?xml version="1.0" encoding="utf-8"?>
<sst xmlns="http://schemas.openxmlformats.org/spreadsheetml/2006/main" count="79" uniqueCount="66">
  <si>
    <t>Near</t>
  </si>
  <si>
    <t>Far</t>
  </si>
  <si>
    <t>Date</t>
  </si>
  <si>
    <t>Chinook</t>
  </si>
  <si>
    <t>Sockeye</t>
  </si>
  <si>
    <t>Chum</t>
  </si>
  <si>
    <t>Pink</t>
  </si>
  <si>
    <t>Coho</t>
  </si>
  <si>
    <t>TOTAL</t>
  </si>
  <si>
    <t>Daily Chinook Apportioned Escapement</t>
  </si>
  <si>
    <t>Daily Chinook Fish Wheel Catch</t>
  </si>
  <si>
    <t>Daily Sockeye Apportioned Escapement</t>
  </si>
  <si>
    <t>Daily Sockeye Fish Wheel Catch</t>
  </si>
  <si>
    <t>Daily Chum Apportioned Escapement</t>
  </si>
  <si>
    <t>Daily Chum Fish Wheel Catch</t>
  </si>
  <si>
    <t>Daily Pink Apportioned Escapement</t>
  </si>
  <si>
    <t>Daily Pink Fish Wheel Catch</t>
  </si>
  <si>
    <t>Daily Coho Apportioned Escapement</t>
  </si>
  <si>
    <t>Daily Coho Fish Wheel Catch</t>
  </si>
  <si>
    <t>Cumulative</t>
  </si>
  <si>
    <t xml:space="preserve">Cumulative </t>
  </si>
  <si>
    <t>1pink/2 + 1 chum/2= .5 pink, .5 chum</t>
  </si>
  <si>
    <t>TOTAL:</t>
  </si>
  <si>
    <t>Species</t>
  </si>
  <si>
    <t>Daily Apportionment</t>
  </si>
  <si>
    <t>Seasonal Apportionment</t>
  </si>
  <si>
    <t>Total FW Fish</t>
  </si>
  <si>
    <t># FW Chinook</t>
  </si>
  <si>
    <t># FW Sockeye</t>
  </si>
  <si>
    <t>Total FW-Unk</t>
  </si>
  <si>
    <t># FW Chum</t>
  </si>
  <si>
    <t>EXPLANTATIONS &amp; CALCULATIONS</t>
  </si>
  <si>
    <t># FW Pink</t>
  </si>
  <si>
    <t># FW Coho</t>
  </si>
  <si>
    <t># FW Unknown</t>
  </si>
  <si>
    <t>Total DIDSONObserved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</si>
  <si>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 xml:space="preserve">d </t>
    </r>
    <r>
      <rPr>
        <b/>
        <sz val="11"/>
        <color theme="1"/>
        <rFont val="Calibri"/>
        <family val="2"/>
        <scheme val="minor"/>
      </rPr>
      <t>Chinook</t>
    </r>
  </si>
  <si>
    <t>DIDSON TOTAL</t>
  </si>
  <si>
    <t>FW Total Catch</t>
  </si>
  <si>
    <t>TOTAL Unk</t>
  </si>
  <si>
    <t>FW Total-Unk</t>
  </si>
  <si>
    <t># Chinook in FW</t>
  </si>
  <si>
    <t># Sockeye in FW</t>
  </si>
  <si>
    <t># Chum in FW</t>
  </si>
  <si>
    <t># Pink in FW</t>
  </si>
  <si>
    <t># Coho in FW</t>
  </si>
  <si>
    <t>Ps</t>
  </si>
  <si>
    <t>%</t>
  </si>
  <si>
    <t>Interpolated fish observed from previous day and
post day fish wheel catch averages (d1+d2)/2=Pd</t>
  </si>
  <si>
    <t>Interpolated fish caught in fish wheel when there was
no sonar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</si>
  <si>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 xml:space="preserve">  Sockeye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</si>
  <si>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 xml:space="preserve">d </t>
    </r>
    <r>
      <rPr>
        <b/>
        <sz val="11"/>
        <color theme="1"/>
        <rFont val="Calibri"/>
        <family val="2"/>
        <scheme val="minor"/>
      </rPr>
      <t>Chum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</si>
  <si>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 xml:space="preserve">d </t>
    </r>
    <r>
      <rPr>
        <b/>
        <sz val="11"/>
        <color theme="1"/>
        <rFont val="Calibri"/>
        <family val="2"/>
        <scheme val="minor"/>
      </rPr>
      <t>Pink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</si>
  <si>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 xml:space="preserve">d </t>
    </r>
    <r>
      <rPr>
        <b/>
        <sz val="11"/>
        <color theme="1"/>
        <rFont val="Calibri"/>
        <family val="2"/>
        <scheme val="minor"/>
      </rPr>
      <t>Coho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</si>
  <si>
    <t>Assumed Kings</t>
  </si>
  <si>
    <t>SEASONAL</t>
  </si>
  <si>
    <t>Unknown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</si>
  <si>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 xml:space="preserve">d </t>
    </r>
    <r>
      <rPr>
        <b/>
        <sz val="11"/>
        <color theme="1"/>
        <rFont val="Calibri"/>
        <family val="2"/>
        <scheme val="minor"/>
      </rPr>
      <t>Unk</t>
    </r>
  </si>
  <si>
    <t>Un-Interpolated Fish</t>
  </si>
  <si>
    <t>Ts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</si>
  <si>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 xml:space="preserve"> Chinook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</si>
  <si>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 xml:space="preserve">d </t>
    </r>
    <r>
      <rPr>
        <b/>
        <sz val="11"/>
        <color theme="1"/>
        <rFont val="Calibri"/>
        <family val="2"/>
        <scheme val="minor"/>
      </rPr>
      <t>Sockeye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</si>
  <si>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 xml:space="preserve"> Chum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</si>
  <si>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 xml:space="preserve"> Pink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</si>
  <si>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 xml:space="preserve"> Coho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</si>
  <si>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 xml:space="preserve"> Unk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</si>
</sst>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;@"/>
    <numFmt numFmtId="165" formatCode="[$-409]d\-mmm;@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0" fillId="0" borderId="0" xfId="0" applyFill="1" applyAlignment="1">
      <alignment horizontal="center"/>
    </xf>
    <xf numFmtId="0" fontId="0" fillId="0" borderId="0" xfId="0" applyFont="1"/>
    <xf numFmtId="0" fontId="0" fillId="2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/>
    <xf numFmtId="0" fontId="0" fillId="0" borderId="1" xfId="0" applyBorder="1"/>
    <xf numFmtId="0" fontId="4" fillId="4" borderId="1" xfId="0" applyFont="1" applyFill="1" applyBorder="1"/>
    <xf numFmtId="166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6" fontId="0" fillId="0" borderId="0" xfId="0" applyNumberFormat="1" applyBorder="1"/>
    <xf numFmtId="0" fontId="0" fillId="4" borderId="1" xfId="0" applyFill="1" applyBorder="1"/>
    <xf numFmtId="166" fontId="0" fillId="0" borderId="1" xfId="0" applyNumberFormat="1" applyBorder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1" xfId="0" applyFont="1" applyBorder="1"/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1" fillId="0" borderId="0" xfId="0" applyNumberFormat="1" applyFont="1"/>
    <xf numFmtId="0" fontId="0" fillId="5" borderId="0" xfId="0" applyFill="1"/>
    <xf numFmtId="0" fontId="0" fillId="5" borderId="8" xfId="0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495406824147023E-2"/>
          <c:y val="5.1400554097404488E-2"/>
          <c:w val="0.79818788375402183"/>
          <c:h val="0.76463459988675453"/>
        </c:manualLayout>
      </c:layout>
      <c:lineChart>
        <c:grouping val="standard"/>
        <c:varyColors val="0"/>
        <c:ser>
          <c:idx val="0"/>
          <c:order val="0"/>
          <c:tx>
            <c:strRef>
              <c:f>'2015 Chinook Escapement &amp; Catch'!$B$1</c:f>
              <c:strCache>
                <c:ptCount val="1"/>
                <c:pt idx="0">
                  <c:v>Daily Chinook Apportioned Escapement</c:v>
                </c:pt>
              </c:strCache>
            </c:strRef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'2015 Chinook Escapement &amp; Catch'!$A$2:$A$72</c:f>
              <c:numCache>
                <c:formatCode>[$-409]d\-mmm;@</c:formatCode>
                <c:ptCount val="71"/>
                <c:pt idx="0">
                  <c:v>42136</c:v>
                </c:pt>
                <c:pt idx="1">
                  <c:v>42137</c:v>
                </c:pt>
                <c:pt idx="2">
                  <c:v>42138</c:v>
                </c:pt>
                <c:pt idx="3">
                  <c:v>42139</c:v>
                </c:pt>
                <c:pt idx="4">
                  <c:v>42140</c:v>
                </c:pt>
                <c:pt idx="5">
                  <c:v>42141</c:v>
                </c:pt>
                <c:pt idx="6">
                  <c:v>42142</c:v>
                </c:pt>
                <c:pt idx="7">
                  <c:v>42143</c:v>
                </c:pt>
                <c:pt idx="8">
                  <c:v>42144</c:v>
                </c:pt>
                <c:pt idx="9">
                  <c:v>42145</c:v>
                </c:pt>
                <c:pt idx="10">
                  <c:v>42146</c:v>
                </c:pt>
                <c:pt idx="11">
                  <c:v>42147</c:v>
                </c:pt>
                <c:pt idx="12">
                  <c:v>42148</c:v>
                </c:pt>
                <c:pt idx="13">
                  <c:v>42149</c:v>
                </c:pt>
                <c:pt idx="14">
                  <c:v>42150</c:v>
                </c:pt>
                <c:pt idx="15">
                  <c:v>42151</c:v>
                </c:pt>
                <c:pt idx="16">
                  <c:v>42152</c:v>
                </c:pt>
                <c:pt idx="17">
                  <c:v>42153</c:v>
                </c:pt>
                <c:pt idx="18">
                  <c:v>42154</c:v>
                </c:pt>
                <c:pt idx="19">
                  <c:v>42155</c:v>
                </c:pt>
                <c:pt idx="20">
                  <c:v>42156</c:v>
                </c:pt>
                <c:pt idx="21">
                  <c:v>42157</c:v>
                </c:pt>
                <c:pt idx="22">
                  <c:v>42158</c:v>
                </c:pt>
                <c:pt idx="23">
                  <c:v>42159</c:v>
                </c:pt>
                <c:pt idx="24">
                  <c:v>42160</c:v>
                </c:pt>
                <c:pt idx="25">
                  <c:v>42161</c:v>
                </c:pt>
                <c:pt idx="26">
                  <c:v>42162</c:v>
                </c:pt>
                <c:pt idx="27">
                  <c:v>42163</c:v>
                </c:pt>
                <c:pt idx="28">
                  <c:v>42164</c:v>
                </c:pt>
                <c:pt idx="29">
                  <c:v>42165</c:v>
                </c:pt>
                <c:pt idx="30">
                  <c:v>42166</c:v>
                </c:pt>
                <c:pt idx="31">
                  <c:v>42167</c:v>
                </c:pt>
                <c:pt idx="32">
                  <c:v>42168</c:v>
                </c:pt>
                <c:pt idx="33">
                  <c:v>42169</c:v>
                </c:pt>
                <c:pt idx="34">
                  <c:v>42170</c:v>
                </c:pt>
                <c:pt idx="35">
                  <c:v>42171</c:v>
                </c:pt>
                <c:pt idx="36">
                  <c:v>42172</c:v>
                </c:pt>
                <c:pt idx="37">
                  <c:v>42173</c:v>
                </c:pt>
                <c:pt idx="38">
                  <c:v>42174</c:v>
                </c:pt>
                <c:pt idx="39">
                  <c:v>42175</c:v>
                </c:pt>
                <c:pt idx="40">
                  <c:v>42176</c:v>
                </c:pt>
                <c:pt idx="41">
                  <c:v>42177</c:v>
                </c:pt>
                <c:pt idx="42">
                  <c:v>42178</c:v>
                </c:pt>
                <c:pt idx="43">
                  <c:v>42179</c:v>
                </c:pt>
                <c:pt idx="44">
                  <c:v>42180</c:v>
                </c:pt>
                <c:pt idx="45">
                  <c:v>42181</c:v>
                </c:pt>
                <c:pt idx="46">
                  <c:v>42182</c:v>
                </c:pt>
                <c:pt idx="47">
                  <c:v>42183</c:v>
                </c:pt>
                <c:pt idx="48">
                  <c:v>42184</c:v>
                </c:pt>
                <c:pt idx="49">
                  <c:v>42185</c:v>
                </c:pt>
                <c:pt idx="50">
                  <c:v>42186</c:v>
                </c:pt>
                <c:pt idx="51">
                  <c:v>42187</c:v>
                </c:pt>
                <c:pt idx="52">
                  <c:v>42188</c:v>
                </c:pt>
                <c:pt idx="53">
                  <c:v>42189</c:v>
                </c:pt>
                <c:pt idx="54">
                  <c:v>42190</c:v>
                </c:pt>
                <c:pt idx="55">
                  <c:v>42191</c:v>
                </c:pt>
                <c:pt idx="56">
                  <c:v>42192</c:v>
                </c:pt>
                <c:pt idx="57">
                  <c:v>42193</c:v>
                </c:pt>
                <c:pt idx="58">
                  <c:v>42194</c:v>
                </c:pt>
                <c:pt idx="59">
                  <c:v>42195</c:v>
                </c:pt>
                <c:pt idx="60">
                  <c:v>42196</c:v>
                </c:pt>
                <c:pt idx="61">
                  <c:v>42197</c:v>
                </c:pt>
                <c:pt idx="62">
                  <c:v>42198</c:v>
                </c:pt>
                <c:pt idx="63">
                  <c:v>42199</c:v>
                </c:pt>
                <c:pt idx="64">
                  <c:v>42200</c:v>
                </c:pt>
                <c:pt idx="65">
                  <c:v>42201</c:v>
                </c:pt>
                <c:pt idx="66">
                  <c:v>42202</c:v>
                </c:pt>
                <c:pt idx="67">
                  <c:v>42203</c:v>
                </c:pt>
                <c:pt idx="68">
                  <c:v>42204</c:v>
                </c:pt>
                <c:pt idx="69">
                  <c:v>42205</c:v>
                </c:pt>
                <c:pt idx="70">
                  <c:v>42206</c:v>
                </c:pt>
              </c:numCache>
            </c:numRef>
          </c:cat>
          <c:val>
            <c:numRef>
              <c:f>'2015 Chinook Escapement &amp; Catch'!$B$2:$B$72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7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8</c:v>
                </c:pt>
                <c:pt idx="34">
                  <c:v>27</c:v>
                </c:pt>
                <c:pt idx="35">
                  <c:v>20</c:v>
                </c:pt>
                <c:pt idx="36">
                  <c:v>54</c:v>
                </c:pt>
                <c:pt idx="37">
                  <c:v>17</c:v>
                </c:pt>
                <c:pt idx="38">
                  <c:v>15</c:v>
                </c:pt>
                <c:pt idx="39">
                  <c:v>23</c:v>
                </c:pt>
                <c:pt idx="40">
                  <c:v>27</c:v>
                </c:pt>
                <c:pt idx="41">
                  <c:v>14.5</c:v>
                </c:pt>
                <c:pt idx="42">
                  <c:v>35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12.5</c:v>
                </c:pt>
                <c:pt idx="48">
                  <c:v>23</c:v>
                </c:pt>
                <c:pt idx="49">
                  <c:v>48</c:v>
                </c:pt>
                <c:pt idx="50">
                  <c:v>27</c:v>
                </c:pt>
                <c:pt idx="51">
                  <c:v>10</c:v>
                </c:pt>
                <c:pt idx="52">
                  <c:v>8</c:v>
                </c:pt>
                <c:pt idx="53">
                  <c:v>35</c:v>
                </c:pt>
                <c:pt idx="54">
                  <c:v>11.5</c:v>
                </c:pt>
                <c:pt idx="55">
                  <c:v>0</c:v>
                </c:pt>
                <c:pt idx="56">
                  <c:v>1</c:v>
                </c:pt>
                <c:pt idx="57">
                  <c:v>12</c:v>
                </c:pt>
                <c:pt idx="58">
                  <c:v>21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23</c:v>
                </c:pt>
                <c:pt idx="63">
                  <c:v>0</c:v>
                </c:pt>
                <c:pt idx="64">
                  <c:v>35</c:v>
                </c:pt>
                <c:pt idx="65">
                  <c:v>40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80896"/>
        <c:axId val="128087168"/>
      </c:lineChart>
      <c:lineChart>
        <c:grouping val="standard"/>
        <c:varyColors val="0"/>
        <c:ser>
          <c:idx val="1"/>
          <c:order val="1"/>
          <c:tx>
            <c:strRef>
              <c:f>'2015 Chinook Escapement &amp; Catch'!$D$1</c:f>
              <c:strCache>
                <c:ptCount val="1"/>
                <c:pt idx="0">
                  <c:v>Daily Chinook Fish Wheel Catch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'2015 Chinook Escapement &amp; Catch'!$A$2:$A$56</c:f>
              <c:numCache>
                <c:formatCode>[$-409]d\-mmm;@</c:formatCode>
                <c:ptCount val="55"/>
                <c:pt idx="0">
                  <c:v>42136</c:v>
                </c:pt>
                <c:pt idx="1">
                  <c:v>42137</c:v>
                </c:pt>
                <c:pt idx="2">
                  <c:v>42138</c:v>
                </c:pt>
                <c:pt idx="3">
                  <c:v>42139</c:v>
                </c:pt>
                <c:pt idx="4">
                  <c:v>42140</c:v>
                </c:pt>
                <c:pt idx="5">
                  <c:v>42141</c:v>
                </c:pt>
                <c:pt idx="6">
                  <c:v>42142</c:v>
                </c:pt>
                <c:pt idx="7">
                  <c:v>42143</c:v>
                </c:pt>
                <c:pt idx="8">
                  <c:v>42144</c:v>
                </c:pt>
                <c:pt idx="9">
                  <c:v>42145</c:v>
                </c:pt>
                <c:pt idx="10">
                  <c:v>42146</c:v>
                </c:pt>
                <c:pt idx="11">
                  <c:v>42147</c:v>
                </c:pt>
                <c:pt idx="12">
                  <c:v>42148</c:v>
                </c:pt>
                <c:pt idx="13">
                  <c:v>42149</c:v>
                </c:pt>
                <c:pt idx="14">
                  <c:v>42150</c:v>
                </c:pt>
                <c:pt idx="15">
                  <c:v>42151</c:v>
                </c:pt>
                <c:pt idx="16">
                  <c:v>42152</c:v>
                </c:pt>
                <c:pt idx="17">
                  <c:v>42153</c:v>
                </c:pt>
                <c:pt idx="18">
                  <c:v>42154</c:v>
                </c:pt>
                <c:pt idx="19">
                  <c:v>42155</c:v>
                </c:pt>
                <c:pt idx="20">
                  <c:v>42156</c:v>
                </c:pt>
                <c:pt idx="21">
                  <c:v>42157</c:v>
                </c:pt>
                <c:pt idx="22">
                  <c:v>42158</c:v>
                </c:pt>
                <c:pt idx="23">
                  <c:v>42159</c:v>
                </c:pt>
                <c:pt idx="24">
                  <c:v>42160</c:v>
                </c:pt>
                <c:pt idx="25">
                  <c:v>42161</c:v>
                </c:pt>
                <c:pt idx="26">
                  <c:v>42162</c:v>
                </c:pt>
                <c:pt idx="27">
                  <c:v>42163</c:v>
                </c:pt>
                <c:pt idx="28">
                  <c:v>42164</c:v>
                </c:pt>
                <c:pt idx="29">
                  <c:v>42165</c:v>
                </c:pt>
                <c:pt idx="30">
                  <c:v>42166</c:v>
                </c:pt>
                <c:pt idx="31">
                  <c:v>42167</c:v>
                </c:pt>
                <c:pt idx="32">
                  <c:v>42168</c:v>
                </c:pt>
                <c:pt idx="33">
                  <c:v>42169</c:v>
                </c:pt>
                <c:pt idx="34">
                  <c:v>42170</c:v>
                </c:pt>
                <c:pt idx="35">
                  <c:v>42171</c:v>
                </c:pt>
                <c:pt idx="36">
                  <c:v>42172</c:v>
                </c:pt>
                <c:pt idx="37">
                  <c:v>42173</c:v>
                </c:pt>
                <c:pt idx="38">
                  <c:v>42174</c:v>
                </c:pt>
                <c:pt idx="39">
                  <c:v>42175</c:v>
                </c:pt>
                <c:pt idx="40">
                  <c:v>42176</c:v>
                </c:pt>
                <c:pt idx="41">
                  <c:v>42177</c:v>
                </c:pt>
                <c:pt idx="42">
                  <c:v>42178</c:v>
                </c:pt>
                <c:pt idx="43">
                  <c:v>42179</c:v>
                </c:pt>
                <c:pt idx="44">
                  <c:v>42180</c:v>
                </c:pt>
                <c:pt idx="45">
                  <c:v>42181</c:v>
                </c:pt>
                <c:pt idx="46">
                  <c:v>42182</c:v>
                </c:pt>
                <c:pt idx="47">
                  <c:v>42183</c:v>
                </c:pt>
                <c:pt idx="48">
                  <c:v>42184</c:v>
                </c:pt>
                <c:pt idx="49">
                  <c:v>42185</c:v>
                </c:pt>
                <c:pt idx="50">
                  <c:v>42186</c:v>
                </c:pt>
                <c:pt idx="51">
                  <c:v>42187</c:v>
                </c:pt>
                <c:pt idx="52">
                  <c:v>42188</c:v>
                </c:pt>
                <c:pt idx="53">
                  <c:v>42189</c:v>
                </c:pt>
                <c:pt idx="54">
                  <c:v>42190</c:v>
                </c:pt>
              </c:numCache>
            </c:numRef>
          </c:cat>
          <c:val>
            <c:numRef>
              <c:f>'2015 Chinook Escapement &amp; Catch'!$D$2:$D$72</c:f>
              <c:numCache>
                <c:formatCode>General</c:formatCode>
                <c:ptCount val="71"/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91264"/>
        <c:axId val="128089088"/>
      </c:lineChart>
      <c:dateAx>
        <c:axId val="12808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(2015)</a:t>
                </a:r>
              </a:p>
            </c:rich>
          </c:tx>
          <c:overlay val="0"/>
        </c:title>
        <c:numFmt formatCode="[$-409]d\-mmm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8087168"/>
        <c:crosses val="autoZero"/>
        <c:auto val="1"/>
        <c:lblOffset val="100"/>
        <c:baseTimeUnit val="days"/>
        <c:majorUnit val="2"/>
        <c:majorTimeUnit val="days"/>
      </c:dateAx>
      <c:valAx>
        <c:axId val="128087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Escapement (# fish/day)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080896"/>
        <c:crosses val="autoZero"/>
        <c:crossBetween val="between"/>
      </c:valAx>
      <c:valAx>
        <c:axId val="1280890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Catch (# fish/day)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091264"/>
        <c:crosses val="max"/>
        <c:crossBetween val="between"/>
      </c:valAx>
      <c:dateAx>
        <c:axId val="128091264"/>
        <c:scaling>
          <c:orientation val="minMax"/>
        </c:scaling>
        <c:delete val="1"/>
        <c:axPos val="b"/>
        <c:numFmt formatCode="[$-409]d\-mmm;@" sourceLinked="1"/>
        <c:majorTickMark val="out"/>
        <c:minorTickMark val="none"/>
        <c:tickLblPos val="none"/>
        <c:crossAx val="128089088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10121586048516384"/>
          <c:y val="4.8684209816081396E-2"/>
          <c:w val="0.42868200298492126"/>
          <c:h val="0.1122998334885559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98215983871584E-2"/>
          <c:y val="8.2520229953954721E-2"/>
          <c:w val="0.84432063724592565"/>
          <c:h val="0.77733413758062853"/>
        </c:manualLayout>
      </c:layout>
      <c:lineChart>
        <c:grouping val="standard"/>
        <c:varyColors val="0"/>
        <c:ser>
          <c:idx val="0"/>
          <c:order val="0"/>
          <c:tx>
            <c:strRef>
              <c:f>'2015 Sockeye Escapement &amp; Catch'!$B$1</c:f>
              <c:strCache>
                <c:ptCount val="1"/>
                <c:pt idx="0">
                  <c:v>Daily Sockeye Apportioned Escapement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'2015 Sockeye Escapement &amp; Catch'!$A$2:$A$68</c:f>
              <c:numCache>
                <c:formatCode>mm/dd/yy;@</c:formatCode>
                <c:ptCount val="67"/>
                <c:pt idx="0">
                  <c:v>42175</c:v>
                </c:pt>
                <c:pt idx="1">
                  <c:v>42176</c:v>
                </c:pt>
                <c:pt idx="2">
                  <c:v>42177</c:v>
                </c:pt>
                <c:pt idx="3">
                  <c:v>42178</c:v>
                </c:pt>
                <c:pt idx="4">
                  <c:v>42179</c:v>
                </c:pt>
                <c:pt idx="5">
                  <c:v>42180</c:v>
                </c:pt>
                <c:pt idx="6">
                  <c:v>42181</c:v>
                </c:pt>
                <c:pt idx="7">
                  <c:v>42182</c:v>
                </c:pt>
                <c:pt idx="8">
                  <c:v>42183</c:v>
                </c:pt>
                <c:pt idx="9">
                  <c:v>42184</c:v>
                </c:pt>
                <c:pt idx="10">
                  <c:v>42185</c:v>
                </c:pt>
                <c:pt idx="11">
                  <c:v>42186</c:v>
                </c:pt>
                <c:pt idx="12">
                  <c:v>42187</c:v>
                </c:pt>
                <c:pt idx="13">
                  <c:v>42188</c:v>
                </c:pt>
                <c:pt idx="14">
                  <c:v>42189</c:v>
                </c:pt>
                <c:pt idx="15">
                  <c:v>42190</c:v>
                </c:pt>
                <c:pt idx="16">
                  <c:v>42191</c:v>
                </c:pt>
                <c:pt idx="17">
                  <c:v>42192</c:v>
                </c:pt>
                <c:pt idx="18">
                  <c:v>42193</c:v>
                </c:pt>
                <c:pt idx="19">
                  <c:v>42194</c:v>
                </c:pt>
                <c:pt idx="20">
                  <c:v>42195</c:v>
                </c:pt>
                <c:pt idx="21">
                  <c:v>42196</c:v>
                </c:pt>
                <c:pt idx="22">
                  <c:v>42197</c:v>
                </c:pt>
                <c:pt idx="23">
                  <c:v>42198</c:v>
                </c:pt>
                <c:pt idx="24">
                  <c:v>42199</c:v>
                </c:pt>
                <c:pt idx="25">
                  <c:v>42200</c:v>
                </c:pt>
                <c:pt idx="26">
                  <c:v>42201</c:v>
                </c:pt>
                <c:pt idx="27">
                  <c:v>42202</c:v>
                </c:pt>
                <c:pt idx="28">
                  <c:v>42203</c:v>
                </c:pt>
                <c:pt idx="29">
                  <c:v>42204</c:v>
                </c:pt>
                <c:pt idx="30">
                  <c:v>42205</c:v>
                </c:pt>
                <c:pt idx="31">
                  <c:v>42206</c:v>
                </c:pt>
                <c:pt idx="32">
                  <c:v>42207</c:v>
                </c:pt>
                <c:pt idx="33">
                  <c:v>42208</c:v>
                </c:pt>
                <c:pt idx="34">
                  <c:v>42209</c:v>
                </c:pt>
                <c:pt idx="35">
                  <c:v>42210</c:v>
                </c:pt>
                <c:pt idx="36">
                  <c:v>42211</c:v>
                </c:pt>
                <c:pt idx="37">
                  <c:v>42212</c:v>
                </c:pt>
                <c:pt idx="38">
                  <c:v>42213</c:v>
                </c:pt>
                <c:pt idx="39">
                  <c:v>42214</c:v>
                </c:pt>
                <c:pt idx="40">
                  <c:v>42215</c:v>
                </c:pt>
                <c:pt idx="41">
                  <c:v>42216</c:v>
                </c:pt>
                <c:pt idx="42">
                  <c:v>42217</c:v>
                </c:pt>
                <c:pt idx="43">
                  <c:v>42218</c:v>
                </c:pt>
                <c:pt idx="44">
                  <c:v>42219</c:v>
                </c:pt>
                <c:pt idx="45">
                  <c:v>42220</c:v>
                </c:pt>
                <c:pt idx="46">
                  <c:v>42221</c:v>
                </c:pt>
                <c:pt idx="47">
                  <c:v>42222</c:v>
                </c:pt>
                <c:pt idx="48">
                  <c:v>42223</c:v>
                </c:pt>
                <c:pt idx="49">
                  <c:v>42224</c:v>
                </c:pt>
                <c:pt idx="50">
                  <c:v>42225</c:v>
                </c:pt>
                <c:pt idx="51">
                  <c:v>42226</c:v>
                </c:pt>
                <c:pt idx="52">
                  <c:v>42227</c:v>
                </c:pt>
                <c:pt idx="53">
                  <c:v>42228</c:v>
                </c:pt>
                <c:pt idx="54">
                  <c:v>42229</c:v>
                </c:pt>
                <c:pt idx="55">
                  <c:v>42230</c:v>
                </c:pt>
                <c:pt idx="56">
                  <c:v>42231</c:v>
                </c:pt>
                <c:pt idx="57">
                  <c:v>42232</c:v>
                </c:pt>
                <c:pt idx="58">
                  <c:v>42233</c:v>
                </c:pt>
                <c:pt idx="59">
                  <c:v>42234</c:v>
                </c:pt>
                <c:pt idx="60">
                  <c:v>42235</c:v>
                </c:pt>
                <c:pt idx="61">
                  <c:v>42236</c:v>
                </c:pt>
                <c:pt idx="62">
                  <c:v>42237</c:v>
                </c:pt>
                <c:pt idx="63">
                  <c:v>42238</c:v>
                </c:pt>
                <c:pt idx="64">
                  <c:v>42239</c:v>
                </c:pt>
                <c:pt idx="65">
                  <c:v>42240</c:v>
                </c:pt>
                <c:pt idx="66">
                  <c:v>42241</c:v>
                </c:pt>
              </c:numCache>
            </c:numRef>
          </c:cat>
          <c:val>
            <c:numRef>
              <c:f>'2015 Sockeye Escapement &amp; Catch'!$B$2:$B$68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</c:v>
                </c:pt>
                <c:pt idx="6">
                  <c:v>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28.5</c:v>
                </c:pt>
                <c:pt idx="22">
                  <c:v>67</c:v>
                </c:pt>
                <c:pt idx="23">
                  <c:v>0</c:v>
                </c:pt>
                <c:pt idx="24">
                  <c:v>90</c:v>
                </c:pt>
                <c:pt idx="25">
                  <c:v>70</c:v>
                </c:pt>
                <c:pt idx="26">
                  <c:v>20</c:v>
                </c:pt>
                <c:pt idx="27">
                  <c:v>46</c:v>
                </c:pt>
                <c:pt idx="28">
                  <c:v>120.08333333333334</c:v>
                </c:pt>
                <c:pt idx="29">
                  <c:v>210</c:v>
                </c:pt>
                <c:pt idx="30">
                  <c:v>114</c:v>
                </c:pt>
                <c:pt idx="31">
                  <c:v>148</c:v>
                </c:pt>
                <c:pt idx="32">
                  <c:v>0</c:v>
                </c:pt>
                <c:pt idx="33">
                  <c:v>0</c:v>
                </c:pt>
                <c:pt idx="34">
                  <c:v>41.53846153846154</c:v>
                </c:pt>
                <c:pt idx="35">
                  <c:v>0</c:v>
                </c:pt>
                <c:pt idx="36">
                  <c:v>13.333333333333332</c:v>
                </c:pt>
                <c:pt idx="37">
                  <c:v>186.33333333333331</c:v>
                </c:pt>
                <c:pt idx="38">
                  <c:v>46.625</c:v>
                </c:pt>
                <c:pt idx="39">
                  <c:v>0</c:v>
                </c:pt>
                <c:pt idx="40">
                  <c:v>85.538461538461547</c:v>
                </c:pt>
                <c:pt idx="41">
                  <c:v>0</c:v>
                </c:pt>
                <c:pt idx="42">
                  <c:v>0</c:v>
                </c:pt>
                <c:pt idx="43">
                  <c:v>99.666666666666657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42.5</c:v>
                </c:pt>
                <c:pt idx="48">
                  <c:v>0</c:v>
                </c:pt>
                <c:pt idx="49">
                  <c:v>32.800000000000004</c:v>
                </c:pt>
                <c:pt idx="50">
                  <c:v>0</c:v>
                </c:pt>
                <c:pt idx="51">
                  <c:v>0</c:v>
                </c:pt>
                <c:pt idx="52">
                  <c:v>93.25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72800"/>
        <c:axId val="132174976"/>
      </c:lineChart>
      <c:lineChart>
        <c:grouping val="standard"/>
        <c:varyColors val="0"/>
        <c:ser>
          <c:idx val="1"/>
          <c:order val="1"/>
          <c:tx>
            <c:strRef>
              <c:f>'2015 Sockeye Escapement &amp; Catch'!$D$1</c:f>
              <c:strCache>
                <c:ptCount val="1"/>
                <c:pt idx="0">
                  <c:v>Daily Sockeye Fish Wheel Catch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'2015 Sockeye Escapement &amp; Catch'!$A$2:$A$68</c:f>
              <c:numCache>
                <c:formatCode>mm/dd/yy;@</c:formatCode>
                <c:ptCount val="67"/>
                <c:pt idx="0">
                  <c:v>42175</c:v>
                </c:pt>
                <c:pt idx="1">
                  <c:v>42176</c:v>
                </c:pt>
                <c:pt idx="2">
                  <c:v>42177</c:v>
                </c:pt>
                <c:pt idx="3">
                  <c:v>42178</c:v>
                </c:pt>
                <c:pt idx="4">
                  <c:v>42179</c:v>
                </c:pt>
                <c:pt idx="5">
                  <c:v>42180</c:v>
                </c:pt>
                <c:pt idx="6">
                  <c:v>42181</c:v>
                </c:pt>
                <c:pt idx="7">
                  <c:v>42182</c:v>
                </c:pt>
                <c:pt idx="8">
                  <c:v>42183</c:v>
                </c:pt>
                <c:pt idx="9">
                  <c:v>42184</c:v>
                </c:pt>
                <c:pt idx="10">
                  <c:v>42185</c:v>
                </c:pt>
                <c:pt idx="11">
                  <c:v>42186</c:v>
                </c:pt>
                <c:pt idx="12">
                  <c:v>42187</c:v>
                </c:pt>
                <c:pt idx="13">
                  <c:v>42188</c:v>
                </c:pt>
                <c:pt idx="14">
                  <c:v>42189</c:v>
                </c:pt>
                <c:pt idx="15">
                  <c:v>42190</c:v>
                </c:pt>
                <c:pt idx="16">
                  <c:v>42191</c:v>
                </c:pt>
                <c:pt idx="17">
                  <c:v>42192</c:v>
                </c:pt>
                <c:pt idx="18">
                  <c:v>42193</c:v>
                </c:pt>
                <c:pt idx="19">
                  <c:v>42194</c:v>
                </c:pt>
                <c:pt idx="20">
                  <c:v>42195</c:v>
                </c:pt>
                <c:pt idx="21">
                  <c:v>42196</c:v>
                </c:pt>
                <c:pt idx="22">
                  <c:v>42197</c:v>
                </c:pt>
                <c:pt idx="23">
                  <c:v>42198</c:v>
                </c:pt>
                <c:pt idx="24">
                  <c:v>42199</c:v>
                </c:pt>
                <c:pt idx="25">
                  <c:v>42200</c:v>
                </c:pt>
                <c:pt idx="26">
                  <c:v>42201</c:v>
                </c:pt>
                <c:pt idx="27">
                  <c:v>42202</c:v>
                </c:pt>
                <c:pt idx="28">
                  <c:v>42203</c:v>
                </c:pt>
                <c:pt idx="29">
                  <c:v>42204</c:v>
                </c:pt>
                <c:pt idx="30">
                  <c:v>42205</c:v>
                </c:pt>
                <c:pt idx="31">
                  <c:v>42206</c:v>
                </c:pt>
                <c:pt idx="32">
                  <c:v>42207</c:v>
                </c:pt>
                <c:pt idx="33">
                  <c:v>42208</c:v>
                </c:pt>
                <c:pt idx="34">
                  <c:v>42209</c:v>
                </c:pt>
                <c:pt idx="35">
                  <c:v>42210</c:v>
                </c:pt>
                <c:pt idx="36">
                  <c:v>42211</c:v>
                </c:pt>
                <c:pt idx="37">
                  <c:v>42212</c:v>
                </c:pt>
                <c:pt idx="38">
                  <c:v>42213</c:v>
                </c:pt>
                <c:pt idx="39">
                  <c:v>42214</c:v>
                </c:pt>
                <c:pt idx="40">
                  <c:v>42215</c:v>
                </c:pt>
                <c:pt idx="41">
                  <c:v>42216</c:v>
                </c:pt>
                <c:pt idx="42">
                  <c:v>42217</c:v>
                </c:pt>
                <c:pt idx="43">
                  <c:v>42218</c:v>
                </c:pt>
                <c:pt idx="44">
                  <c:v>42219</c:v>
                </c:pt>
                <c:pt idx="45">
                  <c:v>42220</c:v>
                </c:pt>
                <c:pt idx="46">
                  <c:v>42221</c:v>
                </c:pt>
                <c:pt idx="47">
                  <c:v>42222</c:v>
                </c:pt>
                <c:pt idx="48">
                  <c:v>42223</c:v>
                </c:pt>
                <c:pt idx="49">
                  <c:v>42224</c:v>
                </c:pt>
                <c:pt idx="50">
                  <c:v>42225</c:v>
                </c:pt>
                <c:pt idx="51">
                  <c:v>42226</c:v>
                </c:pt>
                <c:pt idx="52">
                  <c:v>42227</c:v>
                </c:pt>
                <c:pt idx="53">
                  <c:v>42228</c:v>
                </c:pt>
                <c:pt idx="54">
                  <c:v>42229</c:v>
                </c:pt>
                <c:pt idx="55">
                  <c:v>42230</c:v>
                </c:pt>
                <c:pt idx="56">
                  <c:v>42231</c:v>
                </c:pt>
                <c:pt idx="57">
                  <c:v>42232</c:v>
                </c:pt>
                <c:pt idx="58">
                  <c:v>42233</c:v>
                </c:pt>
                <c:pt idx="59">
                  <c:v>42234</c:v>
                </c:pt>
                <c:pt idx="60">
                  <c:v>42235</c:v>
                </c:pt>
                <c:pt idx="61">
                  <c:v>42236</c:v>
                </c:pt>
                <c:pt idx="62">
                  <c:v>42237</c:v>
                </c:pt>
                <c:pt idx="63">
                  <c:v>42238</c:v>
                </c:pt>
                <c:pt idx="64">
                  <c:v>42239</c:v>
                </c:pt>
                <c:pt idx="65">
                  <c:v>42240</c:v>
                </c:pt>
                <c:pt idx="66">
                  <c:v>42241</c:v>
                </c:pt>
              </c:numCache>
            </c:numRef>
          </c:cat>
          <c:val>
            <c:numRef>
              <c:f>'2015 Sockeye Escapement &amp; Catch'!$D$2:$D$68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5</c:v>
                </c:pt>
                <c:pt idx="30">
                  <c:v>1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52224"/>
        <c:axId val="132176896"/>
      </c:lineChart>
      <c:dateAx>
        <c:axId val="13217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(2015)</a:t>
                </a:r>
              </a:p>
            </c:rich>
          </c:tx>
          <c:overlay val="0"/>
        </c:title>
        <c:numFmt formatCode="[$-409]d\-mmm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2174976"/>
        <c:crosses val="autoZero"/>
        <c:auto val="1"/>
        <c:lblOffset val="100"/>
        <c:baseTimeUnit val="days"/>
        <c:majorUnit val="2"/>
        <c:majorTimeUnit val="days"/>
      </c:dateAx>
      <c:valAx>
        <c:axId val="132174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Escapement (# fish/day)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172800"/>
        <c:crosses val="autoZero"/>
        <c:crossBetween val="between"/>
      </c:valAx>
      <c:valAx>
        <c:axId val="13217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Catch (# fish/day)</a:t>
                </a:r>
              </a:p>
            </c:rich>
          </c:tx>
          <c:layout>
            <c:manualLayout>
              <c:xMode val="edge"/>
              <c:yMode val="edge"/>
              <c:x val="0.9648020084445964"/>
              <c:y val="0.394928479960766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3252224"/>
        <c:crosses val="max"/>
        <c:crossBetween val="between"/>
      </c:valAx>
      <c:dateAx>
        <c:axId val="133252224"/>
        <c:scaling>
          <c:orientation val="minMax"/>
        </c:scaling>
        <c:delete val="1"/>
        <c:axPos val="b"/>
        <c:numFmt formatCode="mm/dd/yy;@" sourceLinked="1"/>
        <c:majorTickMark val="out"/>
        <c:minorTickMark val="none"/>
        <c:tickLblPos val="none"/>
        <c:crossAx val="132176896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5.0975845410627982E-2"/>
          <c:y val="2.8128795616029184E-2"/>
          <c:w val="0.42728502415458935"/>
          <c:h val="0.1041329248069932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748667894275083E-2"/>
          <c:y val="4.5973753280839885E-2"/>
          <c:w val="0.80756236890761623"/>
          <c:h val="0.77498709119125775"/>
        </c:manualLayout>
      </c:layout>
      <c:lineChart>
        <c:grouping val="standard"/>
        <c:varyColors val="0"/>
        <c:ser>
          <c:idx val="0"/>
          <c:order val="0"/>
          <c:tx>
            <c:strRef>
              <c:f>'2015 Chum Escapement &amp; Catch'!$B$1</c:f>
              <c:strCache>
                <c:ptCount val="1"/>
                <c:pt idx="0">
                  <c:v>Daily Chum Apportioned Escapement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'2015 Chum Escapement &amp; Catch'!$A$2:$A$57</c:f>
              <c:numCache>
                <c:formatCode>mm/dd/yy;@</c:formatCode>
                <c:ptCount val="56"/>
                <c:pt idx="0">
                  <c:v>42199</c:v>
                </c:pt>
                <c:pt idx="1">
                  <c:v>42200</c:v>
                </c:pt>
                <c:pt idx="2">
                  <c:v>42201</c:v>
                </c:pt>
                <c:pt idx="3">
                  <c:v>42202</c:v>
                </c:pt>
                <c:pt idx="4">
                  <c:v>42203</c:v>
                </c:pt>
                <c:pt idx="5">
                  <c:v>42204</c:v>
                </c:pt>
                <c:pt idx="6">
                  <c:v>42205</c:v>
                </c:pt>
                <c:pt idx="7">
                  <c:v>42206</c:v>
                </c:pt>
                <c:pt idx="8">
                  <c:v>42207</c:v>
                </c:pt>
                <c:pt idx="9">
                  <c:v>42208</c:v>
                </c:pt>
                <c:pt idx="10">
                  <c:v>42209</c:v>
                </c:pt>
                <c:pt idx="11">
                  <c:v>42210</c:v>
                </c:pt>
                <c:pt idx="12">
                  <c:v>42211</c:v>
                </c:pt>
                <c:pt idx="13">
                  <c:v>42212</c:v>
                </c:pt>
                <c:pt idx="14">
                  <c:v>42213</c:v>
                </c:pt>
                <c:pt idx="15">
                  <c:v>42214</c:v>
                </c:pt>
                <c:pt idx="16">
                  <c:v>42215</c:v>
                </c:pt>
                <c:pt idx="17">
                  <c:v>42216</c:v>
                </c:pt>
                <c:pt idx="18">
                  <c:v>42217</c:v>
                </c:pt>
                <c:pt idx="19">
                  <c:v>42218</c:v>
                </c:pt>
                <c:pt idx="20">
                  <c:v>42219</c:v>
                </c:pt>
                <c:pt idx="21">
                  <c:v>42220</c:v>
                </c:pt>
                <c:pt idx="22">
                  <c:v>42221</c:v>
                </c:pt>
                <c:pt idx="23">
                  <c:v>42222</c:v>
                </c:pt>
                <c:pt idx="24">
                  <c:v>42223</c:v>
                </c:pt>
                <c:pt idx="25">
                  <c:v>42224</c:v>
                </c:pt>
                <c:pt idx="26">
                  <c:v>42225</c:v>
                </c:pt>
                <c:pt idx="27">
                  <c:v>42226</c:v>
                </c:pt>
                <c:pt idx="28">
                  <c:v>42227</c:v>
                </c:pt>
                <c:pt idx="29">
                  <c:v>42228</c:v>
                </c:pt>
                <c:pt idx="30">
                  <c:v>42229</c:v>
                </c:pt>
                <c:pt idx="31">
                  <c:v>42230</c:v>
                </c:pt>
                <c:pt idx="32">
                  <c:v>42231</c:v>
                </c:pt>
                <c:pt idx="33">
                  <c:v>42232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42238</c:v>
                </c:pt>
                <c:pt idx="40">
                  <c:v>42239</c:v>
                </c:pt>
                <c:pt idx="41">
                  <c:v>42240</c:v>
                </c:pt>
                <c:pt idx="42">
                  <c:v>42241</c:v>
                </c:pt>
                <c:pt idx="43">
                  <c:v>42242</c:v>
                </c:pt>
                <c:pt idx="44">
                  <c:v>42243</c:v>
                </c:pt>
                <c:pt idx="45">
                  <c:v>42244</c:v>
                </c:pt>
                <c:pt idx="46">
                  <c:v>42245</c:v>
                </c:pt>
                <c:pt idx="47">
                  <c:v>42246</c:v>
                </c:pt>
                <c:pt idx="48">
                  <c:v>42247</c:v>
                </c:pt>
                <c:pt idx="49">
                  <c:v>42248</c:v>
                </c:pt>
                <c:pt idx="50">
                  <c:v>42249</c:v>
                </c:pt>
                <c:pt idx="51">
                  <c:v>42250</c:v>
                </c:pt>
                <c:pt idx="52">
                  <c:v>42251</c:v>
                </c:pt>
                <c:pt idx="53">
                  <c:v>42252</c:v>
                </c:pt>
                <c:pt idx="54">
                  <c:v>42253</c:v>
                </c:pt>
                <c:pt idx="55">
                  <c:v>42254</c:v>
                </c:pt>
              </c:numCache>
            </c:numRef>
          </c:cat>
          <c:val>
            <c:numRef>
              <c:f>'2015 Chum Escapement &amp; Catch'!$B$2:$B$57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10.916666666666666</c:v>
                </c:pt>
                <c:pt idx="5">
                  <c:v>42</c:v>
                </c:pt>
                <c:pt idx="6">
                  <c:v>0</c:v>
                </c:pt>
                <c:pt idx="7">
                  <c:v>0</c:v>
                </c:pt>
                <c:pt idx="8">
                  <c:v>79</c:v>
                </c:pt>
                <c:pt idx="9">
                  <c:v>103.5</c:v>
                </c:pt>
                <c:pt idx="10">
                  <c:v>41.53846153846154</c:v>
                </c:pt>
                <c:pt idx="11">
                  <c:v>125</c:v>
                </c:pt>
                <c:pt idx="12">
                  <c:v>13.333333333333332</c:v>
                </c:pt>
                <c:pt idx="13">
                  <c:v>186.33333333333331</c:v>
                </c:pt>
                <c:pt idx="14">
                  <c:v>139.875</c:v>
                </c:pt>
                <c:pt idx="15">
                  <c:v>62.166666666666664</c:v>
                </c:pt>
                <c:pt idx="16">
                  <c:v>171.07692307692309</c:v>
                </c:pt>
                <c:pt idx="17">
                  <c:v>153.54545454545453</c:v>
                </c:pt>
                <c:pt idx="18">
                  <c:v>222</c:v>
                </c:pt>
                <c:pt idx="19">
                  <c:v>199.33333333333331</c:v>
                </c:pt>
                <c:pt idx="20">
                  <c:v>161.33333333333331</c:v>
                </c:pt>
                <c:pt idx="21">
                  <c:v>91.25</c:v>
                </c:pt>
                <c:pt idx="22">
                  <c:v>150.375</c:v>
                </c:pt>
                <c:pt idx="23">
                  <c:v>382.5</c:v>
                </c:pt>
                <c:pt idx="24">
                  <c:v>120.85714285714285</c:v>
                </c:pt>
                <c:pt idx="25">
                  <c:v>131.20000000000002</c:v>
                </c:pt>
                <c:pt idx="26">
                  <c:v>89</c:v>
                </c:pt>
                <c:pt idx="27">
                  <c:v>22.571428571428569</c:v>
                </c:pt>
                <c:pt idx="28">
                  <c:v>93.25</c:v>
                </c:pt>
                <c:pt idx="29">
                  <c:v>0</c:v>
                </c:pt>
                <c:pt idx="30">
                  <c:v>179</c:v>
                </c:pt>
                <c:pt idx="31">
                  <c:v>88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49.333333333333329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12</c:v>
                </c:pt>
                <c:pt idx="45">
                  <c:v>65</c:v>
                </c:pt>
                <c:pt idx="46">
                  <c:v>23.5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74624"/>
        <c:axId val="133276416"/>
      </c:lineChart>
      <c:lineChart>
        <c:grouping val="standard"/>
        <c:varyColors val="0"/>
        <c:ser>
          <c:idx val="1"/>
          <c:order val="1"/>
          <c:tx>
            <c:strRef>
              <c:f>'2015 Chum Escapement &amp; Catch'!$D$1</c:f>
              <c:strCache>
                <c:ptCount val="1"/>
                <c:pt idx="0">
                  <c:v>Daily Chum Fish Wheel Catch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'2015 Chum Escapement &amp; Catch'!$A$2:$A$57</c:f>
              <c:numCache>
                <c:formatCode>mm/dd/yy;@</c:formatCode>
                <c:ptCount val="56"/>
                <c:pt idx="0">
                  <c:v>42199</c:v>
                </c:pt>
                <c:pt idx="1">
                  <c:v>42200</c:v>
                </c:pt>
                <c:pt idx="2">
                  <c:v>42201</c:v>
                </c:pt>
                <c:pt idx="3">
                  <c:v>42202</c:v>
                </c:pt>
                <c:pt idx="4">
                  <c:v>42203</c:v>
                </c:pt>
                <c:pt idx="5">
                  <c:v>42204</c:v>
                </c:pt>
                <c:pt idx="6">
                  <c:v>42205</c:v>
                </c:pt>
                <c:pt idx="7">
                  <c:v>42206</c:v>
                </c:pt>
                <c:pt idx="8">
                  <c:v>42207</c:v>
                </c:pt>
                <c:pt idx="9">
                  <c:v>42208</c:v>
                </c:pt>
                <c:pt idx="10">
                  <c:v>42209</c:v>
                </c:pt>
                <c:pt idx="11">
                  <c:v>42210</c:v>
                </c:pt>
                <c:pt idx="12">
                  <c:v>42211</c:v>
                </c:pt>
                <c:pt idx="13">
                  <c:v>42212</c:v>
                </c:pt>
                <c:pt idx="14">
                  <c:v>42213</c:v>
                </c:pt>
                <c:pt idx="15">
                  <c:v>42214</c:v>
                </c:pt>
                <c:pt idx="16">
                  <c:v>42215</c:v>
                </c:pt>
                <c:pt idx="17">
                  <c:v>42216</c:v>
                </c:pt>
                <c:pt idx="18">
                  <c:v>42217</c:v>
                </c:pt>
                <c:pt idx="19">
                  <c:v>42218</c:v>
                </c:pt>
                <c:pt idx="20">
                  <c:v>42219</c:v>
                </c:pt>
                <c:pt idx="21">
                  <c:v>42220</c:v>
                </c:pt>
                <c:pt idx="22">
                  <c:v>42221</c:v>
                </c:pt>
                <c:pt idx="23">
                  <c:v>42222</c:v>
                </c:pt>
                <c:pt idx="24">
                  <c:v>42223</c:v>
                </c:pt>
                <c:pt idx="25">
                  <c:v>42224</c:v>
                </c:pt>
                <c:pt idx="26">
                  <c:v>42225</c:v>
                </c:pt>
                <c:pt idx="27">
                  <c:v>42226</c:v>
                </c:pt>
                <c:pt idx="28">
                  <c:v>42227</c:v>
                </c:pt>
                <c:pt idx="29">
                  <c:v>42228</c:v>
                </c:pt>
                <c:pt idx="30">
                  <c:v>42229</c:v>
                </c:pt>
                <c:pt idx="31">
                  <c:v>42230</c:v>
                </c:pt>
                <c:pt idx="32">
                  <c:v>42231</c:v>
                </c:pt>
                <c:pt idx="33">
                  <c:v>42232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42238</c:v>
                </c:pt>
                <c:pt idx="40">
                  <c:v>42239</c:v>
                </c:pt>
                <c:pt idx="41">
                  <c:v>42240</c:v>
                </c:pt>
                <c:pt idx="42">
                  <c:v>42241</c:v>
                </c:pt>
                <c:pt idx="43">
                  <c:v>42242</c:v>
                </c:pt>
                <c:pt idx="44">
                  <c:v>42243</c:v>
                </c:pt>
                <c:pt idx="45">
                  <c:v>42244</c:v>
                </c:pt>
                <c:pt idx="46">
                  <c:v>42245</c:v>
                </c:pt>
                <c:pt idx="47">
                  <c:v>42246</c:v>
                </c:pt>
                <c:pt idx="48">
                  <c:v>42247</c:v>
                </c:pt>
                <c:pt idx="49">
                  <c:v>42248</c:v>
                </c:pt>
                <c:pt idx="50">
                  <c:v>42249</c:v>
                </c:pt>
                <c:pt idx="51">
                  <c:v>42250</c:v>
                </c:pt>
                <c:pt idx="52">
                  <c:v>42251</c:v>
                </c:pt>
                <c:pt idx="53">
                  <c:v>42252</c:v>
                </c:pt>
                <c:pt idx="54">
                  <c:v>42253</c:v>
                </c:pt>
                <c:pt idx="55">
                  <c:v>42254</c:v>
                </c:pt>
              </c:numCache>
            </c:numRef>
          </c:cat>
          <c:val>
            <c:numRef>
              <c:f>'2015 Chum Escapement &amp; Catch'!$D$2:$D$57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9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88704"/>
        <c:axId val="133278336"/>
      </c:lineChart>
      <c:dateAx>
        <c:axId val="133274624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3276416"/>
        <c:crosses val="autoZero"/>
        <c:auto val="1"/>
        <c:lblOffset val="100"/>
        <c:baseTimeUnit val="days"/>
        <c:majorUnit val="2"/>
        <c:majorTimeUnit val="days"/>
      </c:dateAx>
      <c:valAx>
        <c:axId val="133276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Escapement (# fish/day)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74624"/>
        <c:crosses val="autoZero"/>
        <c:crossBetween val="between"/>
      </c:valAx>
      <c:valAx>
        <c:axId val="1332783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Catch (# fish/day)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88704"/>
        <c:crosses val="max"/>
        <c:crossBetween val="between"/>
      </c:valAx>
      <c:dateAx>
        <c:axId val="133288704"/>
        <c:scaling>
          <c:orientation val="minMax"/>
        </c:scaling>
        <c:delete val="1"/>
        <c:axPos val="b"/>
        <c:numFmt formatCode="mm/dd/yy;@" sourceLinked="1"/>
        <c:majorTickMark val="out"/>
        <c:minorTickMark val="none"/>
        <c:tickLblPos val="none"/>
        <c:crossAx val="133278336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11006343897414549"/>
          <c:y val="1.9833365515959014E-2"/>
          <c:w val="0.39204634837596802"/>
          <c:h val="0.1174628648258204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79671867584823E-2"/>
          <c:y val="0.12358727452062122"/>
          <c:w val="0.81803433945756754"/>
          <c:h val="0.71306649168853919"/>
        </c:manualLayout>
      </c:layout>
      <c:lineChart>
        <c:grouping val="standard"/>
        <c:varyColors val="0"/>
        <c:ser>
          <c:idx val="0"/>
          <c:order val="0"/>
          <c:tx>
            <c:strRef>
              <c:f>'2015 Pink Escapement &amp; Catch'!$B$1</c:f>
              <c:strCache>
                <c:ptCount val="1"/>
                <c:pt idx="0">
                  <c:v>Daily Pink Apportioned Escapement</c:v>
                </c:pt>
              </c:strCache>
            </c:strRef>
          </c:tx>
          <c:spPr>
            <a:ln w="19050">
              <a:solidFill>
                <a:prstClr val="black"/>
              </a:solidFill>
              <a:prstDash val="sysDash"/>
            </a:ln>
          </c:spPr>
          <c:marker>
            <c:symbol val="none"/>
          </c:marker>
          <c:cat>
            <c:numRef>
              <c:f>'2015 Pink Escapement &amp; Catch'!$A$2:$A$47</c:f>
              <c:numCache>
                <c:formatCode>mm/dd/yy;@</c:formatCode>
                <c:ptCount val="46"/>
                <c:pt idx="0">
                  <c:v>42204</c:v>
                </c:pt>
                <c:pt idx="1">
                  <c:v>42205</c:v>
                </c:pt>
                <c:pt idx="2">
                  <c:v>42206</c:v>
                </c:pt>
                <c:pt idx="3">
                  <c:v>42207</c:v>
                </c:pt>
                <c:pt idx="4">
                  <c:v>42208</c:v>
                </c:pt>
                <c:pt idx="5">
                  <c:v>42209</c:v>
                </c:pt>
                <c:pt idx="6">
                  <c:v>42210</c:v>
                </c:pt>
                <c:pt idx="7">
                  <c:v>42211</c:v>
                </c:pt>
                <c:pt idx="8">
                  <c:v>42212</c:v>
                </c:pt>
                <c:pt idx="9">
                  <c:v>42213</c:v>
                </c:pt>
                <c:pt idx="10">
                  <c:v>42214</c:v>
                </c:pt>
                <c:pt idx="11">
                  <c:v>42215</c:v>
                </c:pt>
                <c:pt idx="12">
                  <c:v>42216</c:v>
                </c:pt>
                <c:pt idx="13">
                  <c:v>42217</c:v>
                </c:pt>
                <c:pt idx="14">
                  <c:v>42218</c:v>
                </c:pt>
                <c:pt idx="15">
                  <c:v>42219</c:v>
                </c:pt>
                <c:pt idx="16">
                  <c:v>42220</c:v>
                </c:pt>
                <c:pt idx="17">
                  <c:v>42221</c:v>
                </c:pt>
                <c:pt idx="18">
                  <c:v>42222</c:v>
                </c:pt>
                <c:pt idx="19">
                  <c:v>42223</c:v>
                </c:pt>
                <c:pt idx="20">
                  <c:v>42224</c:v>
                </c:pt>
                <c:pt idx="21">
                  <c:v>42225</c:v>
                </c:pt>
                <c:pt idx="22">
                  <c:v>42226</c:v>
                </c:pt>
                <c:pt idx="23">
                  <c:v>42227</c:v>
                </c:pt>
                <c:pt idx="24">
                  <c:v>42228</c:v>
                </c:pt>
                <c:pt idx="25">
                  <c:v>42229</c:v>
                </c:pt>
                <c:pt idx="26">
                  <c:v>42230</c:v>
                </c:pt>
                <c:pt idx="27">
                  <c:v>42231</c:v>
                </c:pt>
                <c:pt idx="28">
                  <c:v>42232</c:v>
                </c:pt>
                <c:pt idx="29">
                  <c:v>42233</c:v>
                </c:pt>
                <c:pt idx="30">
                  <c:v>42234</c:v>
                </c:pt>
                <c:pt idx="31">
                  <c:v>42235</c:v>
                </c:pt>
                <c:pt idx="32">
                  <c:v>42236</c:v>
                </c:pt>
                <c:pt idx="33">
                  <c:v>42237</c:v>
                </c:pt>
                <c:pt idx="34">
                  <c:v>42238</c:v>
                </c:pt>
                <c:pt idx="35">
                  <c:v>42239</c:v>
                </c:pt>
                <c:pt idx="36">
                  <c:v>42240</c:v>
                </c:pt>
                <c:pt idx="37">
                  <c:v>42241</c:v>
                </c:pt>
                <c:pt idx="38">
                  <c:v>42242</c:v>
                </c:pt>
                <c:pt idx="39">
                  <c:v>42243</c:v>
                </c:pt>
                <c:pt idx="40">
                  <c:v>42244</c:v>
                </c:pt>
                <c:pt idx="41">
                  <c:v>42245</c:v>
                </c:pt>
                <c:pt idx="42">
                  <c:v>42246</c:v>
                </c:pt>
                <c:pt idx="43">
                  <c:v>42247</c:v>
                </c:pt>
                <c:pt idx="44">
                  <c:v>42248</c:v>
                </c:pt>
                <c:pt idx="45">
                  <c:v>42249</c:v>
                </c:pt>
              </c:numCache>
            </c:numRef>
          </c:cat>
          <c:val>
            <c:numRef>
              <c:f>'2015 Pink Escapement &amp; Catch'!$B$2:$B$47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39.5</c:v>
                </c:pt>
                <c:pt idx="4">
                  <c:v>310.5</c:v>
                </c:pt>
                <c:pt idx="5">
                  <c:v>124.61538461538463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139.875</c:v>
                </c:pt>
                <c:pt idx="10">
                  <c:v>124.33333333333333</c:v>
                </c:pt>
                <c:pt idx="11">
                  <c:v>0</c:v>
                </c:pt>
                <c:pt idx="12">
                  <c:v>204.72727272727272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182.5</c:v>
                </c:pt>
                <c:pt idx="17">
                  <c:v>200.5</c:v>
                </c:pt>
                <c:pt idx="18">
                  <c:v>0</c:v>
                </c:pt>
                <c:pt idx="19">
                  <c:v>241.71428571428569</c:v>
                </c:pt>
                <c:pt idx="20">
                  <c:v>0</c:v>
                </c:pt>
                <c:pt idx="21">
                  <c:v>44.5</c:v>
                </c:pt>
                <c:pt idx="22">
                  <c:v>22.571428571428569</c:v>
                </c:pt>
                <c:pt idx="23">
                  <c:v>186.5</c:v>
                </c:pt>
                <c:pt idx="24">
                  <c:v>380</c:v>
                </c:pt>
                <c:pt idx="25">
                  <c:v>179</c:v>
                </c:pt>
                <c:pt idx="26">
                  <c:v>0</c:v>
                </c:pt>
                <c:pt idx="27">
                  <c:v>0</c:v>
                </c:pt>
                <c:pt idx="28">
                  <c:v>163</c:v>
                </c:pt>
                <c:pt idx="29">
                  <c:v>55.199999999999996</c:v>
                </c:pt>
                <c:pt idx="30">
                  <c:v>3</c:v>
                </c:pt>
                <c:pt idx="31">
                  <c:v>1.3333333333333333</c:v>
                </c:pt>
                <c:pt idx="32">
                  <c:v>72</c:v>
                </c:pt>
                <c:pt idx="33">
                  <c:v>58</c:v>
                </c:pt>
                <c:pt idx="34">
                  <c:v>18</c:v>
                </c:pt>
                <c:pt idx="35">
                  <c:v>0</c:v>
                </c:pt>
                <c:pt idx="36">
                  <c:v>80</c:v>
                </c:pt>
                <c:pt idx="37">
                  <c:v>34.5</c:v>
                </c:pt>
                <c:pt idx="38">
                  <c:v>0</c:v>
                </c:pt>
                <c:pt idx="39">
                  <c:v>36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58080"/>
        <c:axId val="134559616"/>
      </c:lineChart>
      <c:lineChart>
        <c:grouping val="standard"/>
        <c:varyColors val="0"/>
        <c:ser>
          <c:idx val="1"/>
          <c:order val="1"/>
          <c:tx>
            <c:strRef>
              <c:f>'2015 Pink Escapement &amp; Catch'!$D$1</c:f>
              <c:strCache>
                <c:ptCount val="1"/>
                <c:pt idx="0">
                  <c:v>Daily Pink Fish Wheel Catch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'2015 Pink Escapement &amp; Catch'!$A$2:$A$47</c:f>
              <c:numCache>
                <c:formatCode>mm/dd/yy;@</c:formatCode>
                <c:ptCount val="46"/>
                <c:pt idx="0">
                  <c:v>42204</c:v>
                </c:pt>
                <c:pt idx="1">
                  <c:v>42205</c:v>
                </c:pt>
                <c:pt idx="2">
                  <c:v>42206</c:v>
                </c:pt>
                <c:pt idx="3">
                  <c:v>42207</c:v>
                </c:pt>
                <c:pt idx="4">
                  <c:v>42208</c:v>
                </c:pt>
                <c:pt idx="5">
                  <c:v>42209</c:v>
                </c:pt>
                <c:pt idx="6">
                  <c:v>42210</c:v>
                </c:pt>
                <c:pt idx="7">
                  <c:v>42211</c:v>
                </c:pt>
                <c:pt idx="8">
                  <c:v>42212</c:v>
                </c:pt>
                <c:pt idx="9">
                  <c:v>42213</c:v>
                </c:pt>
                <c:pt idx="10">
                  <c:v>42214</c:v>
                </c:pt>
                <c:pt idx="11">
                  <c:v>42215</c:v>
                </c:pt>
                <c:pt idx="12">
                  <c:v>42216</c:v>
                </c:pt>
                <c:pt idx="13">
                  <c:v>42217</c:v>
                </c:pt>
                <c:pt idx="14">
                  <c:v>42218</c:v>
                </c:pt>
                <c:pt idx="15">
                  <c:v>42219</c:v>
                </c:pt>
                <c:pt idx="16">
                  <c:v>42220</c:v>
                </c:pt>
                <c:pt idx="17">
                  <c:v>42221</c:v>
                </c:pt>
                <c:pt idx="18">
                  <c:v>42222</c:v>
                </c:pt>
                <c:pt idx="19">
                  <c:v>42223</c:v>
                </c:pt>
                <c:pt idx="20">
                  <c:v>42224</c:v>
                </c:pt>
                <c:pt idx="21">
                  <c:v>42225</c:v>
                </c:pt>
                <c:pt idx="22">
                  <c:v>42226</c:v>
                </c:pt>
                <c:pt idx="23">
                  <c:v>42227</c:v>
                </c:pt>
                <c:pt idx="24">
                  <c:v>42228</c:v>
                </c:pt>
                <c:pt idx="25">
                  <c:v>42229</c:v>
                </c:pt>
                <c:pt idx="26">
                  <c:v>42230</c:v>
                </c:pt>
                <c:pt idx="27">
                  <c:v>42231</c:v>
                </c:pt>
                <c:pt idx="28">
                  <c:v>42232</c:v>
                </c:pt>
                <c:pt idx="29">
                  <c:v>42233</c:v>
                </c:pt>
                <c:pt idx="30">
                  <c:v>42234</c:v>
                </c:pt>
                <c:pt idx="31">
                  <c:v>42235</c:v>
                </c:pt>
                <c:pt idx="32">
                  <c:v>42236</c:v>
                </c:pt>
                <c:pt idx="33">
                  <c:v>42237</c:v>
                </c:pt>
                <c:pt idx="34">
                  <c:v>42238</c:v>
                </c:pt>
                <c:pt idx="35">
                  <c:v>42239</c:v>
                </c:pt>
                <c:pt idx="36">
                  <c:v>42240</c:v>
                </c:pt>
                <c:pt idx="37">
                  <c:v>42241</c:v>
                </c:pt>
                <c:pt idx="38">
                  <c:v>42242</c:v>
                </c:pt>
                <c:pt idx="39">
                  <c:v>42243</c:v>
                </c:pt>
                <c:pt idx="40">
                  <c:v>42244</c:v>
                </c:pt>
                <c:pt idx="41">
                  <c:v>42245</c:v>
                </c:pt>
                <c:pt idx="42">
                  <c:v>42246</c:v>
                </c:pt>
                <c:pt idx="43">
                  <c:v>42247</c:v>
                </c:pt>
                <c:pt idx="44">
                  <c:v>42248</c:v>
                </c:pt>
                <c:pt idx="45">
                  <c:v>42249</c:v>
                </c:pt>
              </c:numCache>
            </c:numRef>
          </c:cat>
          <c:val>
            <c:numRef>
              <c:f>'2015 Pink Escapement &amp; Catch'!$D$2:$D$47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80096"/>
        <c:axId val="134578176"/>
      </c:lineChart>
      <c:dateAx>
        <c:axId val="134558080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crossAx val="134559616"/>
        <c:crosses val="autoZero"/>
        <c:auto val="1"/>
        <c:lblOffset val="100"/>
        <c:baseTimeUnit val="days"/>
      </c:dateAx>
      <c:valAx>
        <c:axId val="1345596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Escapement (# fish/day)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558080"/>
        <c:crosses val="autoZero"/>
        <c:crossBetween val="between"/>
      </c:valAx>
      <c:valAx>
        <c:axId val="1345781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Catch (# fish/day)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580096"/>
        <c:crosses val="max"/>
        <c:crossBetween val="between"/>
      </c:valAx>
      <c:dateAx>
        <c:axId val="134580096"/>
        <c:scaling>
          <c:orientation val="minMax"/>
        </c:scaling>
        <c:delete val="1"/>
        <c:axPos val="b"/>
        <c:numFmt formatCode="mm/dd/yy;@" sourceLinked="1"/>
        <c:majorTickMark val="out"/>
        <c:minorTickMark val="none"/>
        <c:tickLblPos val="none"/>
        <c:crossAx val="134578176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7.6764970799314311E-2"/>
          <c:y val="1.5219419228647378E-2"/>
          <c:w val="0.50995089635935753"/>
          <c:h val="0.1415356838356989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390354026457671E-2"/>
          <c:y val="0.11146708223972"/>
          <c:w val="0.85071888425075137"/>
          <c:h val="0.74005472845341103"/>
        </c:manualLayout>
      </c:layout>
      <c:lineChart>
        <c:grouping val="standard"/>
        <c:varyColors val="0"/>
        <c:ser>
          <c:idx val="0"/>
          <c:order val="0"/>
          <c:tx>
            <c:strRef>
              <c:f>'2015 Coho Escapement &amp; Catch'!$B$1</c:f>
              <c:strCache>
                <c:ptCount val="1"/>
                <c:pt idx="0">
                  <c:v>Daily Coho Apportioned Escapement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'2015 Coho Escapement &amp; Catch'!$A$2:$A$63</c:f>
              <c:numCache>
                <c:formatCode>mm/dd/yy;@</c:formatCode>
                <c:ptCount val="62"/>
                <c:pt idx="0">
                  <c:v>42204</c:v>
                </c:pt>
                <c:pt idx="1">
                  <c:v>42205</c:v>
                </c:pt>
                <c:pt idx="2">
                  <c:v>42206</c:v>
                </c:pt>
                <c:pt idx="3">
                  <c:v>42207</c:v>
                </c:pt>
                <c:pt idx="4">
                  <c:v>42208</c:v>
                </c:pt>
                <c:pt idx="5">
                  <c:v>42209</c:v>
                </c:pt>
                <c:pt idx="6">
                  <c:v>42210</c:v>
                </c:pt>
                <c:pt idx="7">
                  <c:v>42211</c:v>
                </c:pt>
                <c:pt idx="8">
                  <c:v>42212</c:v>
                </c:pt>
                <c:pt idx="9">
                  <c:v>42213</c:v>
                </c:pt>
                <c:pt idx="10">
                  <c:v>42214</c:v>
                </c:pt>
                <c:pt idx="11">
                  <c:v>42215</c:v>
                </c:pt>
                <c:pt idx="12">
                  <c:v>42216</c:v>
                </c:pt>
                <c:pt idx="13">
                  <c:v>42217</c:v>
                </c:pt>
                <c:pt idx="14">
                  <c:v>42218</c:v>
                </c:pt>
                <c:pt idx="15">
                  <c:v>42219</c:v>
                </c:pt>
                <c:pt idx="16">
                  <c:v>42220</c:v>
                </c:pt>
                <c:pt idx="17">
                  <c:v>42221</c:v>
                </c:pt>
                <c:pt idx="18">
                  <c:v>42222</c:v>
                </c:pt>
                <c:pt idx="19">
                  <c:v>42223</c:v>
                </c:pt>
                <c:pt idx="20">
                  <c:v>42224</c:v>
                </c:pt>
                <c:pt idx="21">
                  <c:v>42225</c:v>
                </c:pt>
                <c:pt idx="22">
                  <c:v>42226</c:v>
                </c:pt>
                <c:pt idx="23">
                  <c:v>42227</c:v>
                </c:pt>
                <c:pt idx="24">
                  <c:v>42228</c:v>
                </c:pt>
                <c:pt idx="25">
                  <c:v>42229</c:v>
                </c:pt>
                <c:pt idx="26">
                  <c:v>42230</c:v>
                </c:pt>
                <c:pt idx="27">
                  <c:v>42231</c:v>
                </c:pt>
                <c:pt idx="28">
                  <c:v>42232</c:v>
                </c:pt>
                <c:pt idx="29">
                  <c:v>42233</c:v>
                </c:pt>
                <c:pt idx="30">
                  <c:v>42234</c:v>
                </c:pt>
                <c:pt idx="31">
                  <c:v>42235</c:v>
                </c:pt>
                <c:pt idx="32">
                  <c:v>42236</c:v>
                </c:pt>
                <c:pt idx="33">
                  <c:v>42237</c:v>
                </c:pt>
                <c:pt idx="34">
                  <c:v>42238</c:v>
                </c:pt>
                <c:pt idx="35">
                  <c:v>42239</c:v>
                </c:pt>
                <c:pt idx="36">
                  <c:v>42240</c:v>
                </c:pt>
                <c:pt idx="37">
                  <c:v>42241</c:v>
                </c:pt>
                <c:pt idx="38">
                  <c:v>42242</c:v>
                </c:pt>
                <c:pt idx="39">
                  <c:v>42243</c:v>
                </c:pt>
                <c:pt idx="40">
                  <c:v>42244</c:v>
                </c:pt>
                <c:pt idx="41">
                  <c:v>42245</c:v>
                </c:pt>
                <c:pt idx="42">
                  <c:v>42246</c:v>
                </c:pt>
                <c:pt idx="43">
                  <c:v>42247</c:v>
                </c:pt>
                <c:pt idx="44">
                  <c:v>42248</c:v>
                </c:pt>
                <c:pt idx="45">
                  <c:v>42249</c:v>
                </c:pt>
                <c:pt idx="46">
                  <c:v>42250</c:v>
                </c:pt>
                <c:pt idx="47">
                  <c:v>42251</c:v>
                </c:pt>
                <c:pt idx="48">
                  <c:v>42252</c:v>
                </c:pt>
                <c:pt idx="49">
                  <c:v>42253</c:v>
                </c:pt>
                <c:pt idx="50">
                  <c:v>42254</c:v>
                </c:pt>
                <c:pt idx="51">
                  <c:v>42255</c:v>
                </c:pt>
                <c:pt idx="52">
                  <c:v>42256</c:v>
                </c:pt>
                <c:pt idx="53">
                  <c:v>42257</c:v>
                </c:pt>
                <c:pt idx="54">
                  <c:v>42258</c:v>
                </c:pt>
                <c:pt idx="55">
                  <c:v>42259</c:v>
                </c:pt>
                <c:pt idx="56">
                  <c:v>42260</c:v>
                </c:pt>
                <c:pt idx="57">
                  <c:v>42261</c:v>
                </c:pt>
                <c:pt idx="58">
                  <c:v>42262</c:v>
                </c:pt>
                <c:pt idx="59">
                  <c:v>42263</c:v>
                </c:pt>
                <c:pt idx="60">
                  <c:v>42264</c:v>
                </c:pt>
                <c:pt idx="61">
                  <c:v>42265</c:v>
                </c:pt>
              </c:numCache>
            </c:numRef>
          </c:cat>
          <c:val>
            <c:numRef>
              <c:f>'2015 Coho Escapement &amp; Catch'!$B$2:$B$63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125</c:v>
                </c:pt>
                <c:pt idx="7">
                  <c:v>40</c:v>
                </c:pt>
                <c:pt idx="8">
                  <c:v>93.166666666666657</c:v>
                </c:pt>
                <c:pt idx="9">
                  <c:v>46.625</c:v>
                </c:pt>
                <c:pt idx="10">
                  <c:v>62.166666666666664</c:v>
                </c:pt>
                <c:pt idx="11">
                  <c:v>256.61538461538464</c:v>
                </c:pt>
                <c:pt idx="12">
                  <c:v>102.36363636363636</c:v>
                </c:pt>
                <c:pt idx="13">
                  <c:v>222</c:v>
                </c:pt>
                <c:pt idx="14">
                  <c:v>0</c:v>
                </c:pt>
                <c:pt idx="15">
                  <c:v>0</c:v>
                </c:pt>
                <c:pt idx="16">
                  <c:v>45.625</c:v>
                </c:pt>
                <c:pt idx="17">
                  <c:v>50.125</c:v>
                </c:pt>
                <c:pt idx="18">
                  <c:v>42.5</c:v>
                </c:pt>
                <c:pt idx="19">
                  <c:v>60.428571428571423</c:v>
                </c:pt>
                <c:pt idx="20">
                  <c:v>65.600000000000009</c:v>
                </c:pt>
                <c:pt idx="21">
                  <c:v>44.5</c:v>
                </c:pt>
                <c:pt idx="22">
                  <c:v>90.285714285714278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227</c:v>
                </c:pt>
                <c:pt idx="28">
                  <c:v>0</c:v>
                </c:pt>
                <c:pt idx="29">
                  <c:v>36.800000000000004</c:v>
                </c:pt>
                <c:pt idx="30">
                  <c:v>0</c:v>
                </c:pt>
                <c:pt idx="31">
                  <c:v>1.3333333333333333</c:v>
                </c:pt>
                <c:pt idx="32">
                  <c:v>36</c:v>
                </c:pt>
                <c:pt idx="33">
                  <c:v>58</c:v>
                </c:pt>
                <c:pt idx="34">
                  <c:v>18</c:v>
                </c:pt>
                <c:pt idx="35">
                  <c:v>24.666666666666664</c:v>
                </c:pt>
                <c:pt idx="36">
                  <c:v>0</c:v>
                </c:pt>
                <c:pt idx="37">
                  <c:v>34.5</c:v>
                </c:pt>
                <c:pt idx="38">
                  <c:v>61</c:v>
                </c:pt>
                <c:pt idx="39">
                  <c:v>24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45280"/>
        <c:axId val="135346816"/>
      </c:lineChart>
      <c:lineChart>
        <c:grouping val="standard"/>
        <c:varyColors val="0"/>
        <c:ser>
          <c:idx val="1"/>
          <c:order val="1"/>
          <c:tx>
            <c:strRef>
              <c:f>'2015 Coho Escapement &amp; Catch'!$D$1</c:f>
              <c:strCache>
                <c:ptCount val="1"/>
                <c:pt idx="0">
                  <c:v>Daily Coho Fish Wheel Catch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'2015 Coho Escapement &amp; Catch'!$A$2:$A$63</c:f>
              <c:numCache>
                <c:formatCode>mm/dd/yy;@</c:formatCode>
                <c:ptCount val="62"/>
                <c:pt idx="0">
                  <c:v>42204</c:v>
                </c:pt>
                <c:pt idx="1">
                  <c:v>42205</c:v>
                </c:pt>
                <c:pt idx="2">
                  <c:v>42206</c:v>
                </c:pt>
                <c:pt idx="3">
                  <c:v>42207</c:v>
                </c:pt>
                <c:pt idx="4">
                  <c:v>42208</c:v>
                </c:pt>
                <c:pt idx="5">
                  <c:v>42209</c:v>
                </c:pt>
                <c:pt idx="6">
                  <c:v>42210</c:v>
                </c:pt>
                <c:pt idx="7">
                  <c:v>42211</c:v>
                </c:pt>
                <c:pt idx="8">
                  <c:v>42212</c:v>
                </c:pt>
                <c:pt idx="9">
                  <c:v>42213</c:v>
                </c:pt>
                <c:pt idx="10">
                  <c:v>42214</c:v>
                </c:pt>
                <c:pt idx="11">
                  <c:v>42215</c:v>
                </c:pt>
                <c:pt idx="12">
                  <c:v>42216</c:v>
                </c:pt>
                <c:pt idx="13">
                  <c:v>42217</c:v>
                </c:pt>
                <c:pt idx="14">
                  <c:v>42218</c:v>
                </c:pt>
                <c:pt idx="15">
                  <c:v>42219</c:v>
                </c:pt>
                <c:pt idx="16">
                  <c:v>42220</c:v>
                </c:pt>
                <c:pt idx="17">
                  <c:v>42221</c:v>
                </c:pt>
                <c:pt idx="18">
                  <c:v>42222</c:v>
                </c:pt>
                <c:pt idx="19">
                  <c:v>42223</c:v>
                </c:pt>
                <c:pt idx="20">
                  <c:v>42224</c:v>
                </c:pt>
                <c:pt idx="21">
                  <c:v>42225</c:v>
                </c:pt>
                <c:pt idx="22">
                  <c:v>42226</c:v>
                </c:pt>
                <c:pt idx="23">
                  <c:v>42227</c:v>
                </c:pt>
                <c:pt idx="24">
                  <c:v>42228</c:v>
                </c:pt>
                <c:pt idx="25">
                  <c:v>42229</c:v>
                </c:pt>
                <c:pt idx="26">
                  <c:v>42230</c:v>
                </c:pt>
                <c:pt idx="27">
                  <c:v>42231</c:v>
                </c:pt>
                <c:pt idx="28">
                  <c:v>42232</c:v>
                </c:pt>
                <c:pt idx="29">
                  <c:v>42233</c:v>
                </c:pt>
                <c:pt idx="30">
                  <c:v>42234</c:v>
                </c:pt>
                <c:pt idx="31">
                  <c:v>42235</c:v>
                </c:pt>
                <c:pt idx="32">
                  <c:v>42236</c:v>
                </c:pt>
                <c:pt idx="33">
                  <c:v>42237</c:v>
                </c:pt>
                <c:pt idx="34">
                  <c:v>42238</c:v>
                </c:pt>
                <c:pt idx="35">
                  <c:v>42239</c:v>
                </c:pt>
                <c:pt idx="36">
                  <c:v>42240</c:v>
                </c:pt>
                <c:pt idx="37">
                  <c:v>42241</c:v>
                </c:pt>
                <c:pt idx="38">
                  <c:v>42242</c:v>
                </c:pt>
                <c:pt idx="39">
                  <c:v>42243</c:v>
                </c:pt>
                <c:pt idx="40">
                  <c:v>42244</c:v>
                </c:pt>
                <c:pt idx="41">
                  <c:v>42245</c:v>
                </c:pt>
                <c:pt idx="42">
                  <c:v>42246</c:v>
                </c:pt>
                <c:pt idx="43">
                  <c:v>42247</c:v>
                </c:pt>
                <c:pt idx="44">
                  <c:v>42248</c:v>
                </c:pt>
                <c:pt idx="45">
                  <c:v>42249</c:v>
                </c:pt>
                <c:pt idx="46">
                  <c:v>42250</c:v>
                </c:pt>
                <c:pt idx="47">
                  <c:v>42251</c:v>
                </c:pt>
                <c:pt idx="48">
                  <c:v>42252</c:v>
                </c:pt>
                <c:pt idx="49">
                  <c:v>42253</c:v>
                </c:pt>
                <c:pt idx="50">
                  <c:v>42254</c:v>
                </c:pt>
                <c:pt idx="51">
                  <c:v>42255</c:v>
                </c:pt>
                <c:pt idx="52">
                  <c:v>42256</c:v>
                </c:pt>
                <c:pt idx="53">
                  <c:v>42257</c:v>
                </c:pt>
                <c:pt idx="54">
                  <c:v>42258</c:v>
                </c:pt>
                <c:pt idx="55">
                  <c:v>42259</c:v>
                </c:pt>
                <c:pt idx="56">
                  <c:v>42260</c:v>
                </c:pt>
                <c:pt idx="57">
                  <c:v>42261</c:v>
                </c:pt>
                <c:pt idx="58">
                  <c:v>42262</c:v>
                </c:pt>
                <c:pt idx="59">
                  <c:v>42263</c:v>
                </c:pt>
                <c:pt idx="60">
                  <c:v>42264</c:v>
                </c:pt>
                <c:pt idx="61">
                  <c:v>42265</c:v>
                </c:pt>
              </c:numCache>
            </c:numRef>
          </c:cat>
          <c:val>
            <c:numRef>
              <c:f>'2015 Coho Escapement &amp; Catch'!$D$2:$D$63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6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50912"/>
        <c:axId val="135348992"/>
      </c:lineChart>
      <c:dateAx>
        <c:axId val="135345280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5346816"/>
        <c:crosses val="autoZero"/>
        <c:auto val="1"/>
        <c:lblOffset val="100"/>
        <c:baseTimeUnit val="days"/>
        <c:majorUnit val="2"/>
        <c:majorTimeUnit val="days"/>
      </c:dateAx>
      <c:valAx>
        <c:axId val="135346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Escapement (# fish/day)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345280"/>
        <c:crosses val="autoZero"/>
        <c:crossBetween val="between"/>
      </c:valAx>
      <c:valAx>
        <c:axId val="1353489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Catch (# fish/day)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350912"/>
        <c:crosses val="max"/>
        <c:crossBetween val="between"/>
      </c:valAx>
      <c:dateAx>
        <c:axId val="135350912"/>
        <c:scaling>
          <c:orientation val="minMax"/>
        </c:scaling>
        <c:delete val="1"/>
        <c:axPos val="b"/>
        <c:numFmt formatCode="mm/dd/yy;@" sourceLinked="1"/>
        <c:majorTickMark val="out"/>
        <c:minorTickMark val="none"/>
        <c:tickLblPos val="none"/>
        <c:crossAx val="135348992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8.1007354760716729E-2"/>
          <c:y val="4.7713275505783609E-2"/>
          <c:w val="0.40459884644049121"/>
          <c:h val="0.1469849081364829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66674</xdr:rowOff>
    </xdr:from>
    <xdr:to>
      <xdr:col>14</xdr:col>
      <xdr:colOff>609599</xdr:colOff>
      <xdr:row>20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152400</xdr:rowOff>
    </xdr:from>
    <xdr:to>
      <xdr:col>15</xdr:col>
      <xdr:colOff>19050</xdr:colOff>
      <xdr:row>24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0</xdr:row>
      <xdr:rowOff>28575</xdr:rowOff>
    </xdr:from>
    <xdr:to>
      <xdr:col>14</xdr:col>
      <xdr:colOff>314325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161925</xdr:rowOff>
    </xdr:from>
    <xdr:to>
      <xdr:col>13</xdr:col>
      <xdr:colOff>485775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1</xdr:row>
      <xdr:rowOff>9524</xdr:rowOff>
    </xdr:from>
    <xdr:to>
      <xdr:col>16</xdr:col>
      <xdr:colOff>85724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8576"/>
  <sheetViews>
    <sheetView topLeftCell="H1" zoomScale="90" zoomScaleNormal="90" workbookViewId="0">
      <pane ySplit="1" topLeftCell="A92" activePane="bottomLeft" state="frozen"/>
      <selection pane="bottomLeft" activeCell="I43" sqref="I43"/>
    </sheetView>
  </sheetViews>
  <sheetFormatPr defaultRowHeight="15" x14ac:dyDescent="0.25"/>
  <cols>
    <col min="1" max="1" width="43.5703125" bestFit="1" customWidth="1"/>
    <col min="2" max="2" width="11" bestFit="1" customWidth="1"/>
    <col min="3" max="3" width="9.140625" style="39"/>
    <col min="4" max="4" width="9.140625" style="26"/>
    <col min="5" max="5" width="28.5703125" style="43" bestFit="1" customWidth="1"/>
    <col min="6" max="6" width="17.140625" style="33" bestFit="1" customWidth="1"/>
    <col min="7" max="7" width="17.28515625" style="6" bestFit="1" customWidth="1"/>
    <col min="8" max="8" width="17.28515625" style="39" bestFit="1" customWidth="1"/>
    <col min="9" max="9" width="14.85546875" style="26" bestFit="1" customWidth="1"/>
    <col min="10" max="10" width="17.140625" style="43" customWidth="1"/>
    <col min="11" max="11" width="17.85546875" style="39" bestFit="1" customWidth="1"/>
    <col min="12" max="12" width="15.85546875" style="26" bestFit="1" customWidth="1"/>
    <col min="13" max="13" width="17.7109375" style="43" bestFit="1" customWidth="1"/>
    <col min="14" max="14" width="14.28515625" style="39" bestFit="1" customWidth="1"/>
    <col min="15" max="15" width="14.85546875" style="26" bestFit="1" customWidth="1"/>
    <col min="16" max="16" width="17.7109375" style="43" bestFit="1" customWidth="1"/>
    <col min="17" max="17" width="12.85546875" style="39" bestFit="1" customWidth="1"/>
    <col min="18" max="18" width="14.85546875" style="26" bestFit="1" customWidth="1"/>
    <col min="19" max="19" width="17.7109375" style="43" bestFit="1" customWidth="1"/>
    <col min="20" max="20" width="13.85546875" style="39" bestFit="1" customWidth="1"/>
    <col min="21" max="21" width="17.7109375" style="26" bestFit="1" customWidth="1"/>
    <col min="22" max="22" width="16" style="43" bestFit="1" customWidth="1"/>
    <col min="23" max="23" width="18.28515625" style="6" bestFit="1" customWidth="1"/>
    <col min="24" max="24" width="12.42578125" customWidth="1"/>
    <col min="25" max="25" width="14.42578125" customWidth="1"/>
  </cols>
  <sheetData>
    <row r="1" spans="1:25" s="2" customFormat="1" ht="18" x14ac:dyDescent="0.35">
      <c r="A1" s="5" t="s">
        <v>31</v>
      </c>
      <c r="B1" s="5" t="s">
        <v>2</v>
      </c>
      <c r="C1" s="36" t="s">
        <v>0</v>
      </c>
      <c r="D1" s="37" t="s">
        <v>1</v>
      </c>
      <c r="E1" s="38" t="s">
        <v>35</v>
      </c>
      <c r="F1" s="32" t="s">
        <v>26</v>
      </c>
      <c r="G1" s="5" t="s">
        <v>29</v>
      </c>
      <c r="H1" s="36" t="s">
        <v>27</v>
      </c>
      <c r="I1" s="37" t="s">
        <v>36</v>
      </c>
      <c r="J1" s="38" t="s">
        <v>60</v>
      </c>
      <c r="K1" s="36" t="s">
        <v>28</v>
      </c>
      <c r="L1" s="37" t="s">
        <v>50</v>
      </c>
      <c r="M1" s="38" t="s">
        <v>61</v>
      </c>
      <c r="N1" s="36" t="s">
        <v>30</v>
      </c>
      <c r="O1" s="37" t="s">
        <v>51</v>
      </c>
      <c r="P1" s="38" t="s">
        <v>62</v>
      </c>
      <c r="Q1" s="36" t="s">
        <v>32</v>
      </c>
      <c r="R1" s="37" t="s">
        <v>52</v>
      </c>
      <c r="S1" s="38" t="s">
        <v>63</v>
      </c>
      <c r="T1" s="36" t="s">
        <v>33</v>
      </c>
      <c r="U1" s="37" t="s">
        <v>53</v>
      </c>
      <c r="V1" s="38" t="s">
        <v>64</v>
      </c>
      <c r="W1" s="5" t="s">
        <v>34</v>
      </c>
      <c r="X1" s="37" t="s">
        <v>57</v>
      </c>
      <c r="Y1" s="38" t="s">
        <v>65</v>
      </c>
    </row>
    <row r="2" spans="1:25" ht="60" x14ac:dyDescent="0.25">
      <c r="A2" s="30" t="s">
        <v>48</v>
      </c>
      <c r="B2" s="1">
        <v>42136</v>
      </c>
      <c r="C2" s="39">
        <v>0</v>
      </c>
      <c r="D2" s="26">
        <v>0</v>
      </c>
      <c r="E2" s="43">
        <v>0</v>
      </c>
      <c r="F2" s="33">
        <v>0</v>
      </c>
      <c r="G2" s="6">
        <f>(F2-W2)</f>
        <v>0</v>
      </c>
      <c r="H2" s="39">
        <v>0</v>
      </c>
      <c r="I2" s="26">
        <f>IFERROR(H2/F2,0)</f>
        <v>0</v>
      </c>
      <c r="J2" s="63">
        <f>(E2*I2)</f>
        <v>0</v>
      </c>
      <c r="K2" s="39">
        <v>0</v>
      </c>
      <c r="L2" s="26">
        <f>IFERROR(K2/F2,0)</f>
        <v>0</v>
      </c>
      <c r="M2" s="44">
        <f>(L2*E2)</f>
        <v>0</v>
      </c>
      <c r="N2" s="50">
        <v>0</v>
      </c>
      <c r="O2" s="47">
        <f>IFERROR(N2/F2,0)</f>
        <v>0</v>
      </c>
      <c r="P2" s="44">
        <f>(O2*E2)</f>
        <v>0</v>
      </c>
      <c r="Q2" s="45">
        <v>0</v>
      </c>
      <c r="R2" s="47">
        <f>IFERROR(Q2/F2,0)</f>
        <v>0</v>
      </c>
      <c r="S2" s="44">
        <f>(R2*E2)</f>
        <v>0</v>
      </c>
      <c r="T2" s="45">
        <v>0</v>
      </c>
      <c r="U2" s="47">
        <f>IFERROR(T2/F2,0)</f>
        <v>0</v>
      </c>
      <c r="V2" s="44">
        <f>(U2*E2)</f>
        <v>0</v>
      </c>
      <c r="W2" s="10">
        <v>0</v>
      </c>
      <c r="X2">
        <f>IFERROR(W2/F2,0)</f>
        <v>0</v>
      </c>
      <c r="Y2">
        <f>(X2*E2)</f>
        <v>0</v>
      </c>
    </row>
    <row r="3" spans="1:25" ht="45" x14ac:dyDescent="0.25">
      <c r="A3" s="31" t="s">
        <v>49</v>
      </c>
      <c r="B3" s="1">
        <v>42137</v>
      </c>
      <c r="C3" s="39">
        <v>0</v>
      </c>
      <c r="D3" s="26">
        <v>0</v>
      </c>
      <c r="E3" s="43">
        <v>0</v>
      </c>
      <c r="F3" s="33">
        <v>0</v>
      </c>
      <c r="G3" s="6">
        <f t="shared" ref="G3:G66" si="0">(F3-W3)</f>
        <v>0</v>
      </c>
      <c r="H3" s="39">
        <v>0</v>
      </c>
      <c r="I3" s="26">
        <f t="shared" ref="I3:I65" si="1">IFERROR(H3/F3,0)</f>
        <v>0</v>
      </c>
      <c r="J3" s="63">
        <f t="shared" ref="J3:J66" si="2">(E3*I3)</f>
        <v>0</v>
      </c>
      <c r="K3" s="39">
        <v>0</v>
      </c>
      <c r="L3" s="26">
        <f t="shared" ref="L3:L64" si="3">IFERROR(K3/F3,0)</f>
        <v>0</v>
      </c>
      <c r="M3" s="44">
        <f t="shared" ref="M3:M66" si="4">(L3*E3)</f>
        <v>0</v>
      </c>
      <c r="N3" s="50">
        <v>0</v>
      </c>
      <c r="O3" s="47">
        <f t="shared" ref="O3:O66" si="5">IFERROR(N3/F3,0)</f>
        <v>0</v>
      </c>
      <c r="P3" s="44">
        <f t="shared" ref="P3:P66" si="6">(O3*E3)</f>
        <v>0</v>
      </c>
      <c r="Q3" s="45">
        <v>0</v>
      </c>
      <c r="R3" s="47">
        <f>IFERROR(Q3/F3,0)</f>
        <v>0</v>
      </c>
      <c r="S3" s="44">
        <f>(R3*E3)</f>
        <v>0</v>
      </c>
      <c r="T3" s="45">
        <v>0</v>
      </c>
      <c r="U3" s="47">
        <f t="shared" ref="U3:U66" si="7">IFERROR(T3/F3,0)</f>
        <v>0</v>
      </c>
      <c r="V3" s="44">
        <f t="shared" ref="V3:V66" si="8">(U3*E3)</f>
        <v>0</v>
      </c>
      <c r="W3" s="10">
        <v>0</v>
      </c>
      <c r="X3">
        <f t="shared" ref="X3:X66" si="9">IFERROR(W3/F3,0)</f>
        <v>0</v>
      </c>
      <c r="Y3">
        <f t="shared" ref="Y3:Y66" si="10">(X3*E3)</f>
        <v>0</v>
      </c>
    </row>
    <row r="4" spans="1:25" x14ac:dyDescent="0.25">
      <c r="A4" s="62" t="s">
        <v>54</v>
      </c>
      <c r="B4" s="1">
        <v>42138</v>
      </c>
      <c r="C4" s="39">
        <v>0</v>
      </c>
      <c r="D4" s="26">
        <v>0</v>
      </c>
      <c r="E4" s="43">
        <v>0</v>
      </c>
      <c r="F4" s="33">
        <v>0</v>
      </c>
      <c r="G4" s="6">
        <f t="shared" si="0"/>
        <v>0</v>
      </c>
      <c r="H4" s="39">
        <v>0</v>
      </c>
      <c r="I4" s="26">
        <f t="shared" si="1"/>
        <v>0</v>
      </c>
      <c r="J4" s="63">
        <f t="shared" si="2"/>
        <v>0</v>
      </c>
      <c r="K4" s="39">
        <v>0</v>
      </c>
      <c r="L4" s="26">
        <f t="shared" si="3"/>
        <v>0</v>
      </c>
      <c r="M4" s="44">
        <f t="shared" si="4"/>
        <v>0</v>
      </c>
      <c r="N4" s="50">
        <v>0</v>
      </c>
      <c r="O4" s="47">
        <f t="shared" si="5"/>
        <v>0</v>
      </c>
      <c r="P4" s="44">
        <f t="shared" si="6"/>
        <v>0</v>
      </c>
      <c r="Q4" s="45">
        <v>0</v>
      </c>
      <c r="R4" s="47">
        <f>IFERROR(Q4/F4,0)</f>
        <v>0</v>
      </c>
      <c r="S4" s="44">
        <f>(R4*E4)</f>
        <v>0</v>
      </c>
      <c r="T4" s="45">
        <v>0</v>
      </c>
      <c r="U4" s="47">
        <f t="shared" si="7"/>
        <v>0</v>
      </c>
      <c r="V4" s="44">
        <f t="shared" si="8"/>
        <v>0</v>
      </c>
      <c r="W4" s="10">
        <v>0</v>
      </c>
      <c r="X4">
        <f t="shared" si="9"/>
        <v>0</v>
      </c>
      <c r="Y4">
        <f t="shared" si="10"/>
        <v>0</v>
      </c>
    </row>
    <row r="5" spans="1:25" x14ac:dyDescent="0.25">
      <c r="B5" s="1">
        <v>42139</v>
      </c>
      <c r="C5" s="39">
        <v>0</v>
      </c>
      <c r="D5" s="26">
        <v>0</v>
      </c>
      <c r="E5" s="43">
        <v>0</v>
      </c>
      <c r="F5" s="33">
        <v>0</v>
      </c>
      <c r="G5" s="6">
        <f t="shared" si="0"/>
        <v>0</v>
      </c>
      <c r="H5" s="39">
        <v>0</v>
      </c>
      <c r="I5" s="26">
        <f t="shared" si="1"/>
        <v>0</v>
      </c>
      <c r="J5" s="63">
        <f t="shared" si="2"/>
        <v>0</v>
      </c>
      <c r="K5" s="39">
        <v>0</v>
      </c>
      <c r="L5" s="26">
        <f t="shared" si="3"/>
        <v>0</v>
      </c>
      <c r="M5" s="44">
        <f t="shared" si="4"/>
        <v>0</v>
      </c>
      <c r="N5" s="50">
        <v>0</v>
      </c>
      <c r="O5" s="47">
        <f t="shared" si="5"/>
        <v>0</v>
      </c>
      <c r="P5" s="44">
        <f t="shared" si="6"/>
        <v>0</v>
      </c>
      <c r="Q5" s="45">
        <v>0</v>
      </c>
      <c r="R5" s="47">
        <f>IFERROR(Q5/F5,0)</f>
        <v>0</v>
      </c>
      <c r="S5" s="44">
        <f t="shared" ref="S5:S68" si="11">(R5*E5)</f>
        <v>0</v>
      </c>
      <c r="T5" s="45">
        <v>0</v>
      </c>
      <c r="U5" s="47">
        <f t="shared" si="7"/>
        <v>0</v>
      </c>
      <c r="V5" s="44">
        <f t="shared" si="8"/>
        <v>0</v>
      </c>
      <c r="W5" s="10">
        <v>0</v>
      </c>
      <c r="X5">
        <f t="shared" si="9"/>
        <v>0</v>
      </c>
      <c r="Y5">
        <f t="shared" si="10"/>
        <v>0</v>
      </c>
    </row>
    <row r="6" spans="1:25" x14ac:dyDescent="0.25">
      <c r="B6" s="1">
        <v>42140</v>
      </c>
      <c r="C6" s="39">
        <v>0</v>
      </c>
      <c r="D6" s="26">
        <v>0</v>
      </c>
      <c r="E6" s="43">
        <v>0</v>
      </c>
      <c r="F6" s="33">
        <v>0</v>
      </c>
      <c r="G6" s="6">
        <f t="shared" si="0"/>
        <v>0</v>
      </c>
      <c r="H6" s="39">
        <v>0</v>
      </c>
      <c r="I6" s="26">
        <f t="shared" si="1"/>
        <v>0</v>
      </c>
      <c r="J6" s="63">
        <f t="shared" si="2"/>
        <v>0</v>
      </c>
      <c r="K6" s="39">
        <v>0</v>
      </c>
      <c r="L6" s="26">
        <f t="shared" si="3"/>
        <v>0</v>
      </c>
      <c r="M6" s="44">
        <f t="shared" si="4"/>
        <v>0</v>
      </c>
      <c r="N6" s="50">
        <v>0</v>
      </c>
      <c r="O6" s="47">
        <f t="shared" si="5"/>
        <v>0</v>
      </c>
      <c r="P6" s="44">
        <f t="shared" si="6"/>
        <v>0</v>
      </c>
      <c r="Q6" s="45">
        <v>0</v>
      </c>
      <c r="R6" s="47">
        <f>IFERROR(Q6/F6,0)</f>
        <v>0</v>
      </c>
      <c r="S6" s="44">
        <f t="shared" si="11"/>
        <v>0</v>
      </c>
      <c r="T6" s="45">
        <v>0</v>
      </c>
      <c r="U6" s="47">
        <f t="shared" si="7"/>
        <v>0</v>
      </c>
      <c r="V6" s="44">
        <f t="shared" si="8"/>
        <v>0</v>
      </c>
      <c r="W6" s="10">
        <v>0</v>
      </c>
      <c r="X6">
        <f t="shared" si="9"/>
        <v>0</v>
      </c>
      <c r="Y6">
        <f t="shared" si="10"/>
        <v>0</v>
      </c>
    </row>
    <row r="7" spans="1:25" x14ac:dyDescent="0.25">
      <c r="B7" s="1">
        <v>42141</v>
      </c>
      <c r="C7" s="39">
        <v>0</v>
      </c>
      <c r="D7" s="26">
        <v>0</v>
      </c>
      <c r="E7" s="43">
        <v>0</v>
      </c>
      <c r="F7" s="33">
        <v>0</v>
      </c>
      <c r="G7" s="6">
        <f t="shared" si="0"/>
        <v>0</v>
      </c>
      <c r="H7" s="39">
        <v>0</v>
      </c>
      <c r="I7" s="26">
        <f t="shared" si="1"/>
        <v>0</v>
      </c>
      <c r="J7" s="63">
        <f t="shared" si="2"/>
        <v>0</v>
      </c>
      <c r="K7" s="39">
        <v>0</v>
      </c>
      <c r="L7" s="26">
        <f t="shared" si="3"/>
        <v>0</v>
      </c>
      <c r="M7" s="44">
        <f t="shared" si="4"/>
        <v>0</v>
      </c>
      <c r="N7" s="50">
        <v>0</v>
      </c>
      <c r="O7" s="47">
        <f t="shared" si="5"/>
        <v>0</v>
      </c>
      <c r="P7" s="44">
        <f t="shared" si="6"/>
        <v>0</v>
      </c>
      <c r="Q7" s="45">
        <v>0</v>
      </c>
      <c r="R7" s="47">
        <f t="shared" ref="R7:R70" si="12">IFERROR(Q7/F7,0)</f>
        <v>0</v>
      </c>
      <c r="S7" s="44">
        <f t="shared" si="11"/>
        <v>0</v>
      </c>
      <c r="T7" s="45">
        <v>0</v>
      </c>
      <c r="U7" s="47">
        <f t="shared" si="7"/>
        <v>0</v>
      </c>
      <c r="V7" s="44">
        <f t="shared" si="8"/>
        <v>0</v>
      </c>
      <c r="W7" s="10">
        <v>0</v>
      </c>
      <c r="X7">
        <f t="shared" si="9"/>
        <v>0</v>
      </c>
      <c r="Y7">
        <f t="shared" si="10"/>
        <v>0</v>
      </c>
    </row>
    <row r="8" spans="1:25" x14ac:dyDescent="0.25">
      <c r="B8" s="1">
        <v>42142</v>
      </c>
      <c r="C8" s="39">
        <v>0</v>
      </c>
      <c r="D8" s="26">
        <v>0</v>
      </c>
      <c r="E8" s="43">
        <v>0</v>
      </c>
      <c r="F8" s="33">
        <v>0</v>
      </c>
      <c r="G8" s="6">
        <f t="shared" si="0"/>
        <v>-1</v>
      </c>
      <c r="H8" s="39">
        <v>0</v>
      </c>
      <c r="I8" s="26">
        <f t="shared" si="1"/>
        <v>0</v>
      </c>
      <c r="J8" s="63">
        <f t="shared" si="2"/>
        <v>0</v>
      </c>
      <c r="K8" s="39">
        <v>0</v>
      </c>
      <c r="L8" s="26">
        <f t="shared" si="3"/>
        <v>0</v>
      </c>
      <c r="M8" s="44">
        <f t="shared" si="4"/>
        <v>0</v>
      </c>
      <c r="N8" s="50">
        <v>0</v>
      </c>
      <c r="O8" s="47">
        <f t="shared" si="5"/>
        <v>0</v>
      </c>
      <c r="P8" s="44">
        <f t="shared" si="6"/>
        <v>0</v>
      </c>
      <c r="Q8" s="45">
        <v>0</v>
      </c>
      <c r="R8" s="47">
        <f t="shared" si="12"/>
        <v>0</v>
      </c>
      <c r="S8" s="44">
        <f t="shared" si="11"/>
        <v>0</v>
      </c>
      <c r="T8" s="45">
        <v>0</v>
      </c>
      <c r="U8" s="47">
        <f t="shared" si="7"/>
        <v>0</v>
      </c>
      <c r="V8" s="44">
        <f t="shared" si="8"/>
        <v>0</v>
      </c>
      <c r="W8" s="10">
        <v>1</v>
      </c>
      <c r="X8">
        <f t="shared" si="9"/>
        <v>0</v>
      </c>
      <c r="Y8">
        <f t="shared" si="10"/>
        <v>0</v>
      </c>
    </row>
    <row r="9" spans="1:25" x14ac:dyDescent="0.25">
      <c r="B9" s="1">
        <v>42143</v>
      </c>
      <c r="C9" s="39">
        <v>1</v>
      </c>
      <c r="D9" s="26">
        <v>0</v>
      </c>
      <c r="E9" s="43">
        <v>1</v>
      </c>
      <c r="F9" s="33">
        <v>0</v>
      </c>
      <c r="G9" s="6">
        <f t="shared" si="0"/>
        <v>0</v>
      </c>
      <c r="H9" s="39">
        <v>0</v>
      </c>
      <c r="I9" s="26">
        <f t="shared" si="1"/>
        <v>0</v>
      </c>
      <c r="J9" s="63">
        <v>1</v>
      </c>
      <c r="K9" s="39">
        <v>0</v>
      </c>
      <c r="L9" s="26">
        <f t="shared" si="3"/>
        <v>0</v>
      </c>
      <c r="M9" s="44">
        <f t="shared" si="4"/>
        <v>0</v>
      </c>
      <c r="N9" s="50">
        <v>0</v>
      </c>
      <c r="O9" s="47">
        <f t="shared" si="5"/>
        <v>0</v>
      </c>
      <c r="P9" s="44">
        <f t="shared" si="6"/>
        <v>0</v>
      </c>
      <c r="Q9" s="45">
        <v>0</v>
      </c>
      <c r="R9" s="47">
        <f t="shared" si="12"/>
        <v>0</v>
      </c>
      <c r="S9" s="44">
        <f t="shared" si="11"/>
        <v>0</v>
      </c>
      <c r="T9" s="45">
        <v>0</v>
      </c>
      <c r="U9" s="47">
        <f t="shared" si="7"/>
        <v>0</v>
      </c>
      <c r="V9" s="44">
        <f t="shared" si="8"/>
        <v>0</v>
      </c>
      <c r="W9" s="10">
        <v>0</v>
      </c>
      <c r="X9">
        <f t="shared" si="9"/>
        <v>0</v>
      </c>
      <c r="Y9">
        <f t="shared" si="10"/>
        <v>0</v>
      </c>
    </row>
    <row r="10" spans="1:25" x14ac:dyDescent="0.25">
      <c r="B10" s="1">
        <v>42144</v>
      </c>
      <c r="C10" s="39">
        <v>0</v>
      </c>
      <c r="D10" s="26">
        <v>0</v>
      </c>
      <c r="E10" s="43">
        <v>0</v>
      </c>
      <c r="F10" s="33">
        <v>0</v>
      </c>
      <c r="G10" s="6">
        <f t="shared" si="0"/>
        <v>0</v>
      </c>
      <c r="H10" s="39">
        <v>0</v>
      </c>
      <c r="I10" s="26">
        <f t="shared" si="1"/>
        <v>0</v>
      </c>
      <c r="J10" s="63">
        <f t="shared" si="2"/>
        <v>0</v>
      </c>
      <c r="K10" s="39">
        <v>0</v>
      </c>
      <c r="L10" s="26">
        <f t="shared" si="3"/>
        <v>0</v>
      </c>
      <c r="M10" s="44">
        <f t="shared" si="4"/>
        <v>0</v>
      </c>
      <c r="N10" s="50">
        <v>0</v>
      </c>
      <c r="O10" s="47">
        <f t="shared" si="5"/>
        <v>0</v>
      </c>
      <c r="P10" s="44">
        <f t="shared" si="6"/>
        <v>0</v>
      </c>
      <c r="Q10" s="45">
        <v>0</v>
      </c>
      <c r="R10" s="47">
        <f t="shared" si="12"/>
        <v>0</v>
      </c>
      <c r="S10" s="44">
        <f t="shared" si="11"/>
        <v>0</v>
      </c>
      <c r="T10" s="45">
        <v>0</v>
      </c>
      <c r="U10" s="47">
        <f t="shared" si="7"/>
        <v>0</v>
      </c>
      <c r="V10" s="44">
        <f t="shared" si="8"/>
        <v>0</v>
      </c>
      <c r="W10" s="10">
        <v>0</v>
      </c>
      <c r="X10">
        <f t="shared" si="9"/>
        <v>0</v>
      </c>
      <c r="Y10">
        <f t="shared" si="10"/>
        <v>0</v>
      </c>
    </row>
    <row r="11" spans="1:25" x14ac:dyDescent="0.25">
      <c r="B11" s="1">
        <v>42145</v>
      </c>
      <c r="C11" s="39">
        <v>2</v>
      </c>
      <c r="D11" s="26">
        <v>0</v>
      </c>
      <c r="E11" s="43">
        <v>2</v>
      </c>
      <c r="F11" s="33">
        <v>0</v>
      </c>
      <c r="G11" s="6">
        <f t="shared" si="0"/>
        <v>0</v>
      </c>
      <c r="H11" s="39">
        <v>0</v>
      </c>
      <c r="I11" s="26">
        <f t="shared" si="1"/>
        <v>0</v>
      </c>
      <c r="J11" s="63">
        <v>2</v>
      </c>
      <c r="K11" s="39">
        <v>0</v>
      </c>
      <c r="L11" s="26">
        <f t="shared" si="3"/>
        <v>0</v>
      </c>
      <c r="M11" s="44">
        <f t="shared" si="4"/>
        <v>0</v>
      </c>
      <c r="N11" s="50">
        <v>0</v>
      </c>
      <c r="O11" s="47">
        <f t="shared" si="5"/>
        <v>0</v>
      </c>
      <c r="P11" s="44">
        <f t="shared" si="6"/>
        <v>0</v>
      </c>
      <c r="Q11" s="45">
        <v>0</v>
      </c>
      <c r="R11" s="47">
        <f t="shared" si="12"/>
        <v>0</v>
      </c>
      <c r="S11" s="44">
        <f t="shared" si="11"/>
        <v>0</v>
      </c>
      <c r="T11" s="45">
        <v>0</v>
      </c>
      <c r="U11" s="47">
        <f t="shared" si="7"/>
        <v>0</v>
      </c>
      <c r="V11" s="44">
        <f t="shared" si="8"/>
        <v>0</v>
      </c>
      <c r="W11" s="10">
        <v>0</v>
      </c>
      <c r="X11">
        <f t="shared" si="9"/>
        <v>0</v>
      </c>
      <c r="Y11">
        <f t="shared" si="10"/>
        <v>0</v>
      </c>
    </row>
    <row r="12" spans="1:25" x14ac:dyDescent="0.25">
      <c r="B12" s="1">
        <v>42146</v>
      </c>
      <c r="C12" s="39">
        <v>3</v>
      </c>
      <c r="D12" s="26">
        <v>0</v>
      </c>
      <c r="E12" s="43">
        <v>3</v>
      </c>
      <c r="F12" s="33">
        <v>0</v>
      </c>
      <c r="G12" s="6">
        <f t="shared" si="0"/>
        <v>0</v>
      </c>
      <c r="H12" s="39">
        <v>0</v>
      </c>
      <c r="I12" s="26">
        <f t="shared" si="1"/>
        <v>0</v>
      </c>
      <c r="J12" s="63">
        <v>3</v>
      </c>
      <c r="K12" s="39">
        <v>0</v>
      </c>
      <c r="L12" s="26">
        <f t="shared" si="3"/>
        <v>0</v>
      </c>
      <c r="M12" s="44">
        <f t="shared" si="4"/>
        <v>0</v>
      </c>
      <c r="N12" s="50">
        <v>0</v>
      </c>
      <c r="O12" s="47">
        <f t="shared" si="5"/>
        <v>0</v>
      </c>
      <c r="P12" s="44">
        <f t="shared" si="6"/>
        <v>0</v>
      </c>
      <c r="Q12" s="45">
        <v>0</v>
      </c>
      <c r="R12" s="47">
        <f t="shared" si="12"/>
        <v>0</v>
      </c>
      <c r="S12" s="44">
        <f t="shared" si="11"/>
        <v>0</v>
      </c>
      <c r="T12" s="45">
        <v>0</v>
      </c>
      <c r="U12" s="47">
        <f t="shared" si="7"/>
        <v>0</v>
      </c>
      <c r="V12" s="44">
        <f t="shared" si="8"/>
        <v>0</v>
      </c>
      <c r="W12" s="10">
        <v>0</v>
      </c>
      <c r="X12">
        <f t="shared" si="9"/>
        <v>0</v>
      </c>
      <c r="Y12">
        <f t="shared" si="10"/>
        <v>0</v>
      </c>
    </row>
    <row r="13" spans="1:25" x14ac:dyDescent="0.25">
      <c r="B13" s="1">
        <v>42147</v>
      </c>
      <c r="C13" s="39">
        <v>1</v>
      </c>
      <c r="D13" s="26">
        <v>0</v>
      </c>
      <c r="E13" s="43">
        <v>1</v>
      </c>
      <c r="F13" s="33">
        <v>0</v>
      </c>
      <c r="G13" s="6">
        <f t="shared" si="0"/>
        <v>0</v>
      </c>
      <c r="H13" s="39">
        <v>0</v>
      </c>
      <c r="I13" s="26">
        <f t="shared" si="1"/>
        <v>0</v>
      </c>
      <c r="J13" s="63">
        <v>1</v>
      </c>
      <c r="K13" s="39">
        <v>0</v>
      </c>
      <c r="L13" s="26">
        <f t="shared" si="3"/>
        <v>0</v>
      </c>
      <c r="M13" s="44">
        <f t="shared" si="4"/>
        <v>0</v>
      </c>
      <c r="N13" s="50">
        <v>0</v>
      </c>
      <c r="O13" s="47">
        <f t="shared" si="5"/>
        <v>0</v>
      </c>
      <c r="P13" s="44">
        <f t="shared" si="6"/>
        <v>0</v>
      </c>
      <c r="Q13" s="45">
        <v>0</v>
      </c>
      <c r="R13" s="47">
        <f t="shared" si="12"/>
        <v>0</v>
      </c>
      <c r="S13" s="44">
        <f t="shared" si="11"/>
        <v>0</v>
      </c>
      <c r="T13" s="45">
        <v>0</v>
      </c>
      <c r="U13" s="47">
        <f t="shared" si="7"/>
        <v>0</v>
      </c>
      <c r="V13" s="44">
        <f t="shared" si="8"/>
        <v>0</v>
      </c>
      <c r="W13" s="10">
        <v>0</v>
      </c>
      <c r="X13">
        <f t="shared" si="9"/>
        <v>0</v>
      </c>
      <c r="Y13">
        <f t="shared" si="10"/>
        <v>0</v>
      </c>
    </row>
    <row r="14" spans="1:25" x14ac:dyDescent="0.25">
      <c r="B14" s="1">
        <v>42148</v>
      </c>
      <c r="C14" s="39">
        <v>0</v>
      </c>
      <c r="D14" s="26">
        <v>0</v>
      </c>
      <c r="E14" s="43">
        <v>0</v>
      </c>
      <c r="F14" s="33">
        <v>0</v>
      </c>
      <c r="G14" s="6">
        <f t="shared" si="0"/>
        <v>0</v>
      </c>
      <c r="H14" s="39">
        <v>0</v>
      </c>
      <c r="I14" s="26">
        <f t="shared" si="1"/>
        <v>0</v>
      </c>
      <c r="J14" s="63">
        <f t="shared" si="2"/>
        <v>0</v>
      </c>
      <c r="K14" s="39">
        <v>0</v>
      </c>
      <c r="L14" s="26">
        <f t="shared" si="3"/>
        <v>0</v>
      </c>
      <c r="M14" s="44">
        <f t="shared" si="4"/>
        <v>0</v>
      </c>
      <c r="N14" s="50">
        <v>0</v>
      </c>
      <c r="O14" s="47">
        <f t="shared" si="5"/>
        <v>0</v>
      </c>
      <c r="P14" s="44">
        <f t="shared" si="6"/>
        <v>0</v>
      </c>
      <c r="Q14" s="45">
        <v>0</v>
      </c>
      <c r="R14" s="47">
        <f t="shared" si="12"/>
        <v>0</v>
      </c>
      <c r="S14" s="44">
        <f t="shared" si="11"/>
        <v>0</v>
      </c>
      <c r="T14" s="45">
        <v>0</v>
      </c>
      <c r="U14" s="47">
        <f t="shared" si="7"/>
        <v>0</v>
      </c>
      <c r="V14" s="44">
        <f t="shared" si="8"/>
        <v>0</v>
      </c>
      <c r="W14" s="10">
        <v>0</v>
      </c>
      <c r="X14">
        <f t="shared" si="9"/>
        <v>0</v>
      </c>
      <c r="Y14">
        <f t="shared" si="10"/>
        <v>0</v>
      </c>
    </row>
    <row r="15" spans="1:25" x14ac:dyDescent="0.25">
      <c r="B15" s="1">
        <v>42149</v>
      </c>
      <c r="C15" s="39">
        <v>2</v>
      </c>
      <c r="D15" s="26">
        <v>0</v>
      </c>
      <c r="E15" s="43">
        <v>2</v>
      </c>
      <c r="F15" s="33">
        <v>0</v>
      </c>
      <c r="G15" s="6">
        <f t="shared" si="0"/>
        <v>0</v>
      </c>
      <c r="H15" s="39">
        <v>0</v>
      </c>
      <c r="I15" s="26">
        <f t="shared" si="1"/>
        <v>0</v>
      </c>
      <c r="J15" s="63">
        <v>2</v>
      </c>
      <c r="K15" s="39">
        <v>0</v>
      </c>
      <c r="L15" s="26">
        <f t="shared" si="3"/>
        <v>0</v>
      </c>
      <c r="M15" s="44">
        <f t="shared" si="4"/>
        <v>0</v>
      </c>
      <c r="N15" s="50">
        <v>0</v>
      </c>
      <c r="O15" s="47">
        <f t="shared" si="5"/>
        <v>0</v>
      </c>
      <c r="P15" s="44">
        <f t="shared" si="6"/>
        <v>0</v>
      </c>
      <c r="Q15" s="45">
        <v>0</v>
      </c>
      <c r="R15" s="47">
        <f t="shared" si="12"/>
        <v>0</v>
      </c>
      <c r="S15" s="44">
        <f t="shared" si="11"/>
        <v>0</v>
      </c>
      <c r="T15" s="45">
        <v>0</v>
      </c>
      <c r="U15" s="47">
        <f t="shared" si="7"/>
        <v>0</v>
      </c>
      <c r="V15" s="44">
        <f t="shared" si="8"/>
        <v>0</v>
      </c>
      <c r="W15" s="10">
        <v>0</v>
      </c>
      <c r="X15">
        <f t="shared" si="9"/>
        <v>0</v>
      </c>
      <c r="Y15">
        <f t="shared" si="10"/>
        <v>0</v>
      </c>
    </row>
    <row r="16" spans="1:25" x14ac:dyDescent="0.25">
      <c r="B16" s="1">
        <v>42150</v>
      </c>
      <c r="C16" s="39">
        <v>1</v>
      </c>
      <c r="D16" s="26">
        <v>0</v>
      </c>
      <c r="E16" s="43">
        <v>1</v>
      </c>
      <c r="F16" s="33">
        <v>0</v>
      </c>
      <c r="G16" s="6">
        <f t="shared" si="0"/>
        <v>0</v>
      </c>
      <c r="H16" s="39">
        <v>0</v>
      </c>
      <c r="I16" s="26">
        <f t="shared" si="1"/>
        <v>0</v>
      </c>
      <c r="J16" s="63">
        <v>1</v>
      </c>
      <c r="K16" s="39">
        <v>0</v>
      </c>
      <c r="L16" s="26">
        <f t="shared" si="3"/>
        <v>0</v>
      </c>
      <c r="M16" s="44">
        <f t="shared" si="4"/>
        <v>0</v>
      </c>
      <c r="N16" s="50">
        <v>0</v>
      </c>
      <c r="O16" s="47">
        <f t="shared" si="5"/>
        <v>0</v>
      </c>
      <c r="P16" s="44">
        <f t="shared" si="6"/>
        <v>0</v>
      </c>
      <c r="Q16" s="45">
        <v>0</v>
      </c>
      <c r="R16" s="47">
        <f t="shared" si="12"/>
        <v>0</v>
      </c>
      <c r="S16" s="44">
        <f t="shared" si="11"/>
        <v>0</v>
      </c>
      <c r="T16" s="45">
        <v>0</v>
      </c>
      <c r="U16" s="47">
        <f t="shared" si="7"/>
        <v>0</v>
      </c>
      <c r="V16" s="44">
        <f t="shared" si="8"/>
        <v>0</v>
      </c>
      <c r="W16" s="10">
        <v>0</v>
      </c>
      <c r="X16">
        <f t="shared" si="9"/>
        <v>0</v>
      </c>
      <c r="Y16">
        <f t="shared" si="10"/>
        <v>0</v>
      </c>
    </row>
    <row r="17" spans="2:25" x14ac:dyDescent="0.25">
      <c r="B17" s="1">
        <v>42151</v>
      </c>
      <c r="C17" s="39">
        <v>0</v>
      </c>
      <c r="D17" s="26">
        <v>0</v>
      </c>
      <c r="E17" s="43">
        <v>0</v>
      </c>
      <c r="F17" s="33">
        <v>0</v>
      </c>
      <c r="G17" s="6">
        <f t="shared" si="0"/>
        <v>0</v>
      </c>
      <c r="H17" s="39">
        <v>0</v>
      </c>
      <c r="I17" s="26">
        <f t="shared" si="1"/>
        <v>0</v>
      </c>
      <c r="J17" s="63">
        <f t="shared" si="2"/>
        <v>0</v>
      </c>
      <c r="K17" s="39">
        <v>0</v>
      </c>
      <c r="L17" s="26">
        <f t="shared" si="3"/>
        <v>0</v>
      </c>
      <c r="M17" s="44">
        <f t="shared" si="4"/>
        <v>0</v>
      </c>
      <c r="N17" s="50">
        <v>0</v>
      </c>
      <c r="O17" s="47">
        <f t="shared" si="5"/>
        <v>0</v>
      </c>
      <c r="P17" s="44">
        <f t="shared" si="6"/>
        <v>0</v>
      </c>
      <c r="Q17" s="45">
        <v>0</v>
      </c>
      <c r="R17" s="47">
        <f t="shared" si="12"/>
        <v>0</v>
      </c>
      <c r="S17" s="44">
        <f t="shared" si="11"/>
        <v>0</v>
      </c>
      <c r="T17" s="45">
        <v>0</v>
      </c>
      <c r="U17" s="47">
        <f t="shared" si="7"/>
        <v>0</v>
      </c>
      <c r="V17" s="44">
        <f t="shared" si="8"/>
        <v>0</v>
      </c>
      <c r="W17" s="10">
        <v>0</v>
      </c>
      <c r="X17">
        <f t="shared" si="9"/>
        <v>0</v>
      </c>
      <c r="Y17">
        <f t="shared" si="10"/>
        <v>0</v>
      </c>
    </row>
    <row r="18" spans="2:25" x14ac:dyDescent="0.25">
      <c r="B18" s="1">
        <v>42152</v>
      </c>
      <c r="C18" s="39">
        <v>0</v>
      </c>
      <c r="D18" s="26">
        <v>0</v>
      </c>
      <c r="E18" s="43">
        <v>0</v>
      </c>
      <c r="F18" s="33">
        <v>0</v>
      </c>
      <c r="G18" s="6">
        <f t="shared" si="0"/>
        <v>0</v>
      </c>
      <c r="H18" s="39">
        <v>0</v>
      </c>
      <c r="I18" s="26">
        <f t="shared" si="1"/>
        <v>0</v>
      </c>
      <c r="J18" s="63">
        <v>3</v>
      </c>
      <c r="K18" s="39">
        <v>0</v>
      </c>
      <c r="L18" s="26">
        <f t="shared" si="3"/>
        <v>0</v>
      </c>
      <c r="M18" s="44">
        <f t="shared" si="4"/>
        <v>0</v>
      </c>
      <c r="N18" s="50">
        <v>0</v>
      </c>
      <c r="O18" s="47">
        <f t="shared" si="5"/>
        <v>0</v>
      </c>
      <c r="P18" s="44">
        <f t="shared" si="6"/>
        <v>0</v>
      </c>
      <c r="Q18" s="45">
        <v>0</v>
      </c>
      <c r="R18" s="47">
        <f t="shared" si="12"/>
        <v>0</v>
      </c>
      <c r="S18" s="44">
        <f t="shared" si="11"/>
        <v>0</v>
      </c>
      <c r="T18" s="45">
        <v>0</v>
      </c>
      <c r="U18" s="47">
        <f t="shared" si="7"/>
        <v>0</v>
      </c>
      <c r="V18" s="44">
        <f t="shared" si="8"/>
        <v>0</v>
      </c>
      <c r="W18" s="10">
        <v>0</v>
      </c>
      <c r="X18">
        <f t="shared" si="9"/>
        <v>0</v>
      </c>
      <c r="Y18">
        <f t="shared" si="10"/>
        <v>0</v>
      </c>
    </row>
    <row r="19" spans="2:25" x14ac:dyDescent="0.25">
      <c r="B19" s="1">
        <v>42153</v>
      </c>
      <c r="C19" s="39">
        <v>3</v>
      </c>
      <c r="D19" s="26">
        <v>0</v>
      </c>
      <c r="E19" s="43">
        <v>3</v>
      </c>
      <c r="F19" s="33">
        <v>0</v>
      </c>
      <c r="G19" s="6">
        <f t="shared" si="0"/>
        <v>0</v>
      </c>
      <c r="H19" s="39">
        <v>0</v>
      </c>
      <c r="I19" s="26">
        <f t="shared" si="1"/>
        <v>0</v>
      </c>
      <c r="J19" s="63">
        <v>7</v>
      </c>
      <c r="K19" s="39">
        <v>0</v>
      </c>
      <c r="L19" s="26">
        <f t="shared" si="3"/>
        <v>0</v>
      </c>
      <c r="M19" s="44">
        <f t="shared" si="4"/>
        <v>0</v>
      </c>
      <c r="N19" s="50">
        <v>0</v>
      </c>
      <c r="O19" s="47">
        <f t="shared" si="5"/>
        <v>0</v>
      </c>
      <c r="P19" s="44">
        <f t="shared" si="6"/>
        <v>0</v>
      </c>
      <c r="Q19" s="45">
        <v>0</v>
      </c>
      <c r="R19" s="47">
        <f t="shared" si="12"/>
        <v>0</v>
      </c>
      <c r="S19" s="44">
        <f t="shared" si="11"/>
        <v>0</v>
      </c>
      <c r="T19" s="45">
        <v>0</v>
      </c>
      <c r="U19" s="47">
        <f t="shared" si="7"/>
        <v>0</v>
      </c>
      <c r="V19" s="44">
        <f t="shared" si="8"/>
        <v>0</v>
      </c>
      <c r="W19" s="10">
        <v>0</v>
      </c>
      <c r="X19">
        <f t="shared" si="9"/>
        <v>0</v>
      </c>
      <c r="Y19">
        <f t="shared" si="10"/>
        <v>0</v>
      </c>
    </row>
    <row r="20" spans="2:25" x14ac:dyDescent="0.25">
      <c r="B20" s="1">
        <v>42154</v>
      </c>
      <c r="C20" s="39">
        <v>7</v>
      </c>
      <c r="D20" s="26">
        <v>0</v>
      </c>
      <c r="E20" s="43">
        <v>7</v>
      </c>
      <c r="F20" s="33">
        <v>0</v>
      </c>
      <c r="G20" s="6">
        <f t="shared" si="0"/>
        <v>0</v>
      </c>
      <c r="H20" s="39">
        <v>0</v>
      </c>
      <c r="I20" s="26">
        <f t="shared" si="1"/>
        <v>0</v>
      </c>
      <c r="J20" s="63">
        <v>5</v>
      </c>
      <c r="K20" s="39">
        <v>0</v>
      </c>
      <c r="L20" s="26">
        <f t="shared" si="3"/>
        <v>0</v>
      </c>
      <c r="M20" s="44">
        <f t="shared" si="4"/>
        <v>0</v>
      </c>
      <c r="N20" s="50">
        <v>0</v>
      </c>
      <c r="O20" s="47">
        <f t="shared" si="5"/>
        <v>0</v>
      </c>
      <c r="P20" s="44">
        <f t="shared" si="6"/>
        <v>0</v>
      </c>
      <c r="Q20" s="45">
        <v>0</v>
      </c>
      <c r="R20" s="47">
        <f t="shared" si="12"/>
        <v>0</v>
      </c>
      <c r="S20" s="44">
        <f t="shared" si="11"/>
        <v>0</v>
      </c>
      <c r="T20" s="45">
        <v>0</v>
      </c>
      <c r="U20" s="47">
        <f t="shared" si="7"/>
        <v>0</v>
      </c>
      <c r="V20" s="44">
        <f t="shared" si="8"/>
        <v>0</v>
      </c>
      <c r="W20" s="10">
        <v>0</v>
      </c>
      <c r="X20">
        <f t="shared" si="9"/>
        <v>0</v>
      </c>
      <c r="Y20">
        <f t="shared" si="10"/>
        <v>0</v>
      </c>
    </row>
    <row r="21" spans="2:25" x14ac:dyDescent="0.25">
      <c r="B21" s="1">
        <v>42155</v>
      </c>
      <c r="C21" s="39">
        <v>5</v>
      </c>
      <c r="D21" s="26">
        <v>0</v>
      </c>
      <c r="E21" s="43">
        <v>5</v>
      </c>
      <c r="F21" s="33">
        <v>0</v>
      </c>
      <c r="G21" s="6">
        <f t="shared" si="0"/>
        <v>0</v>
      </c>
      <c r="H21" s="39">
        <v>0</v>
      </c>
      <c r="I21" s="26">
        <f t="shared" si="1"/>
        <v>0</v>
      </c>
      <c r="J21" s="63">
        <f t="shared" si="2"/>
        <v>0</v>
      </c>
      <c r="K21" s="39">
        <v>0</v>
      </c>
      <c r="L21" s="26">
        <f t="shared" si="3"/>
        <v>0</v>
      </c>
      <c r="M21" s="44">
        <f t="shared" si="4"/>
        <v>0</v>
      </c>
      <c r="N21" s="50">
        <v>0</v>
      </c>
      <c r="O21" s="47">
        <f t="shared" si="5"/>
        <v>0</v>
      </c>
      <c r="P21" s="44">
        <f t="shared" si="6"/>
        <v>0</v>
      </c>
      <c r="Q21" s="45">
        <v>0</v>
      </c>
      <c r="R21" s="47">
        <f t="shared" si="12"/>
        <v>0</v>
      </c>
      <c r="S21" s="44">
        <f t="shared" si="11"/>
        <v>0</v>
      </c>
      <c r="T21" s="45">
        <v>0</v>
      </c>
      <c r="U21" s="47">
        <f t="shared" si="7"/>
        <v>0</v>
      </c>
      <c r="V21" s="44">
        <f t="shared" si="8"/>
        <v>0</v>
      </c>
      <c r="W21" s="10">
        <v>0</v>
      </c>
      <c r="X21">
        <f t="shared" si="9"/>
        <v>0</v>
      </c>
      <c r="Y21">
        <f t="shared" si="10"/>
        <v>0</v>
      </c>
    </row>
    <row r="22" spans="2:25" x14ac:dyDescent="0.25">
      <c r="B22" s="1">
        <v>42156</v>
      </c>
      <c r="C22" s="39">
        <v>0</v>
      </c>
      <c r="D22" s="26">
        <v>0</v>
      </c>
      <c r="E22" s="43">
        <v>0</v>
      </c>
      <c r="F22" s="33">
        <v>0</v>
      </c>
      <c r="G22" s="6">
        <f t="shared" si="0"/>
        <v>0</v>
      </c>
      <c r="H22" s="39">
        <v>0</v>
      </c>
      <c r="I22" s="26">
        <f t="shared" si="1"/>
        <v>0</v>
      </c>
      <c r="J22" s="63">
        <f t="shared" si="2"/>
        <v>0</v>
      </c>
      <c r="K22" s="39">
        <v>0</v>
      </c>
      <c r="L22" s="26">
        <f t="shared" si="3"/>
        <v>0</v>
      </c>
      <c r="M22" s="44">
        <f t="shared" si="4"/>
        <v>0</v>
      </c>
      <c r="N22" s="50">
        <v>0</v>
      </c>
      <c r="O22" s="47">
        <f t="shared" si="5"/>
        <v>0</v>
      </c>
      <c r="P22" s="44">
        <f t="shared" si="6"/>
        <v>0</v>
      </c>
      <c r="Q22" s="45">
        <v>0</v>
      </c>
      <c r="R22" s="47">
        <f t="shared" si="12"/>
        <v>0</v>
      </c>
      <c r="S22" s="44">
        <f t="shared" si="11"/>
        <v>0</v>
      </c>
      <c r="T22" s="45">
        <v>0</v>
      </c>
      <c r="U22" s="47">
        <f t="shared" si="7"/>
        <v>0</v>
      </c>
      <c r="V22" s="44">
        <f t="shared" si="8"/>
        <v>0</v>
      </c>
      <c r="W22" s="10">
        <v>0</v>
      </c>
      <c r="X22">
        <f t="shared" si="9"/>
        <v>0</v>
      </c>
      <c r="Y22">
        <f t="shared" si="10"/>
        <v>0</v>
      </c>
    </row>
    <row r="23" spans="2:25" x14ac:dyDescent="0.25">
      <c r="B23" s="1">
        <v>42157</v>
      </c>
      <c r="C23" s="39">
        <v>0</v>
      </c>
      <c r="D23" s="26">
        <v>0</v>
      </c>
      <c r="E23" s="43">
        <v>0</v>
      </c>
      <c r="F23" s="33">
        <v>0</v>
      </c>
      <c r="G23" s="6">
        <f t="shared" si="0"/>
        <v>0</v>
      </c>
      <c r="H23" s="39">
        <v>0</v>
      </c>
      <c r="I23" s="26">
        <f t="shared" si="1"/>
        <v>0</v>
      </c>
      <c r="J23" s="63">
        <f t="shared" si="2"/>
        <v>0</v>
      </c>
      <c r="K23" s="39">
        <v>0</v>
      </c>
      <c r="L23" s="26">
        <f t="shared" si="3"/>
        <v>0</v>
      </c>
      <c r="M23" s="44">
        <f t="shared" si="4"/>
        <v>0</v>
      </c>
      <c r="N23" s="50">
        <v>0</v>
      </c>
      <c r="O23" s="47">
        <f t="shared" si="5"/>
        <v>0</v>
      </c>
      <c r="P23" s="44">
        <f t="shared" si="6"/>
        <v>0</v>
      </c>
      <c r="Q23" s="45">
        <v>0</v>
      </c>
      <c r="R23" s="47">
        <f t="shared" si="12"/>
        <v>0</v>
      </c>
      <c r="S23" s="44">
        <f t="shared" si="11"/>
        <v>0</v>
      </c>
      <c r="T23" s="45">
        <v>0</v>
      </c>
      <c r="U23" s="47">
        <f t="shared" si="7"/>
        <v>0</v>
      </c>
      <c r="V23" s="44">
        <f t="shared" si="8"/>
        <v>0</v>
      </c>
      <c r="W23" s="10">
        <v>0</v>
      </c>
      <c r="X23">
        <f t="shared" si="9"/>
        <v>0</v>
      </c>
      <c r="Y23">
        <f t="shared" si="10"/>
        <v>0</v>
      </c>
    </row>
    <row r="24" spans="2:25" x14ac:dyDescent="0.25">
      <c r="B24" s="1">
        <v>42158</v>
      </c>
      <c r="C24" s="39">
        <v>0</v>
      </c>
      <c r="D24" s="26">
        <v>0</v>
      </c>
      <c r="E24" s="43">
        <v>0</v>
      </c>
      <c r="F24" s="33">
        <v>0</v>
      </c>
      <c r="G24" s="6">
        <f t="shared" si="0"/>
        <v>0</v>
      </c>
      <c r="H24" s="39">
        <v>0</v>
      </c>
      <c r="I24" s="26">
        <f t="shared" si="1"/>
        <v>0</v>
      </c>
      <c r="J24" s="63">
        <f t="shared" si="2"/>
        <v>0</v>
      </c>
      <c r="K24" s="39">
        <v>0</v>
      </c>
      <c r="L24" s="26">
        <f t="shared" si="3"/>
        <v>0</v>
      </c>
      <c r="M24" s="44">
        <f t="shared" si="4"/>
        <v>0</v>
      </c>
      <c r="N24" s="50">
        <v>0</v>
      </c>
      <c r="O24" s="47">
        <f t="shared" si="5"/>
        <v>0</v>
      </c>
      <c r="P24" s="44">
        <f t="shared" si="6"/>
        <v>0</v>
      </c>
      <c r="Q24" s="45">
        <v>0</v>
      </c>
      <c r="R24" s="47">
        <f t="shared" si="12"/>
        <v>0</v>
      </c>
      <c r="S24" s="44">
        <f t="shared" si="11"/>
        <v>0</v>
      </c>
      <c r="T24" s="45">
        <v>0</v>
      </c>
      <c r="U24" s="47">
        <f t="shared" si="7"/>
        <v>0</v>
      </c>
      <c r="V24" s="44">
        <f t="shared" si="8"/>
        <v>0</v>
      </c>
      <c r="W24" s="10">
        <v>0</v>
      </c>
      <c r="X24">
        <f t="shared" si="9"/>
        <v>0</v>
      </c>
      <c r="Y24">
        <f t="shared" si="10"/>
        <v>0</v>
      </c>
    </row>
    <row r="25" spans="2:25" x14ac:dyDescent="0.25">
      <c r="B25" s="1">
        <v>42159</v>
      </c>
      <c r="C25" s="39">
        <v>0</v>
      </c>
      <c r="D25" s="26">
        <v>0</v>
      </c>
      <c r="E25" s="43">
        <v>0</v>
      </c>
      <c r="F25" s="33">
        <v>0</v>
      </c>
      <c r="G25" s="6">
        <f t="shared" si="0"/>
        <v>0</v>
      </c>
      <c r="H25" s="39">
        <v>0</v>
      </c>
      <c r="I25" s="26">
        <f t="shared" si="1"/>
        <v>0</v>
      </c>
      <c r="J25" s="63">
        <f t="shared" si="2"/>
        <v>0</v>
      </c>
      <c r="K25" s="39">
        <v>0</v>
      </c>
      <c r="L25" s="26">
        <f t="shared" si="3"/>
        <v>0</v>
      </c>
      <c r="M25" s="44">
        <f t="shared" si="4"/>
        <v>0</v>
      </c>
      <c r="N25" s="50">
        <v>0</v>
      </c>
      <c r="O25" s="47">
        <f t="shared" si="5"/>
        <v>0</v>
      </c>
      <c r="P25" s="44">
        <f t="shared" si="6"/>
        <v>0</v>
      </c>
      <c r="Q25" s="45">
        <v>0</v>
      </c>
      <c r="R25" s="47">
        <f t="shared" si="12"/>
        <v>0</v>
      </c>
      <c r="S25" s="44">
        <f t="shared" si="11"/>
        <v>0</v>
      </c>
      <c r="T25" s="45">
        <v>0</v>
      </c>
      <c r="U25" s="47">
        <f t="shared" si="7"/>
        <v>0</v>
      </c>
      <c r="V25" s="44">
        <f t="shared" si="8"/>
        <v>0</v>
      </c>
      <c r="W25" s="10">
        <v>0</v>
      </c>
      <c r="X25">
        <f t="shared" si="9"/>
        <v>0</v>
      </c>
      <c r="Y25">
        <f t="shared" si="10"/>
        <v>0</v>
      </c>
    </row>
    <row r="26" spans="2:25" x14ac:dyDescent="0.25">
      <c r="B26" s="1">
        <v>42160</v>
      </c>
      <c r="C26" s="39">
        <v>0</v>
      </c>
      <c r="D26" s="26">
        <v>0</v>
      </c>
      <c r="E26" s="43">
        <v>0</v>
      </c>
      <c r="F26" s="33">
        <v>0</v>
      </c>
      <c r="G26" s="6">
        <f t="shared" si="0"/>
        <v>0</v>
      </c>
      <c r="H26" s="39">
        <v>0</v>
      </c>
      <c r="I26" s="26">
        <f t="shared" si="1"/>
        <v>0</v>
      </c>
      <c r="J26" s="63">
        <f t="shared" si="2"/>
        <v>0</v>
      </c>
      <c r="K26" s="39">
        <v>0</v>
      </c>
      <c r="L26" s="26">
        <f t="shared" si="3"/>
        <v>0</v>
      </c>
      <c r="M26" s="44">
        <f t="shared" si="4"/>
        <v>0</v>
      </c>
      <c r="N26" s="50">
        <v>0</v>
      </c>
      <c r="O26" s="47">
        <f t="shared" si="5"/>
        <v>0</v>
      </c>
      <c r="P26" s="44">
        <f t="shared" si="6"/>
        <v>0</v>
      </c>
      <c r="Q26" s="45">
        <v>0</v>
      </c>
      <c r="R26" s="47">
        <f t="shared" si="12"/>
        <v>0</v>
      </c>
      <c r="S26" s="44">
        <f t="shared" si="11"/>
        <v>0</v>
      </c>
      <c r="T26" s="45">
        <v>0</v>
      </c>
      <c r="U26" s="47">
        <f t="shared" si="7"/>
        <v>0</v>
      </c>
      <c r="V26" s="44">
        <f t="shared" si="8"/>
        <v>0</v>
      </c>
      <c r="W26" s="10">
        <v>0</v>
      </c>
      <c r="X26">
        <f t="shared" si="9"/>
        <v>0</v>
      </c>
      <c r="Y26">
        <f t="shared" si="10"/>
        <v>0</v>
      </c>
    </row>
    <row r="27" spans="2:25" x14ac:dyDescent="0.25">
      <c r="B27" s="1">
        <v>42161</v>
      </c>
      <c r="C27" s="39">
        <v>0</v>
      </c>
      <c r="D27" s="26">
        <v>0</v>
      </c>
      <c r="E27" s="43">
        <v>0</v>
      </c>
      <c r="F27" s="33">
        <v>0</v>
      </c>
      <c r="G27" s="6">
        <f t="shared" si="0"/>
        <v>0</v>
      </c>
      <c r="H27" s="39">
        <v>0</v>
      </c>
      <c r="I27" s="26">
        <f t="shared" si="1"/>
        <v>0</v>
      </c>
      <c r="J27" s="63">
        <f t="shared" si="2"/>
        <v>0</v>
      </c>
      <c r="K27" s="39">
        <v>0</v>
      </c>
      <c r="L27" s="26">
        <f t="shared" si="3"/>
        <v>0</v>
      </c>
      <c r="M27" s="44">
        <f t="shared" si="4"/>
        <v>0</v>
      </c>
      <c r="N27" s="50">
        <v>0</v>
      </c>
      <c r="O27" s="47">
        <f t="shared" si="5"/>
        <v>0</v>
      </c>
      <c r="P27" s="44">
        <f t="shared" si="6"/>
        <v>0</v>
      </c>
      <c r="Q27" s="45">
        <v>0</v>
      </c>
      <c r="R27" s="47">
        <f t="shared" si="12"/>
        <v>0</v>
      </c>
      <c r="S27" s="44">
        <f t="shared" si="11"/>
        <v>0</v>
      </c>
      <c r="T27" s="45">
        <v>0</v>
      </c>
      <c r="U27" s="47">
        <f t="shared" si="7"/>
        <v>0</v>
      </c>
      <c r="V27" s="44">
        <f t="shared" si="8"/>
        <v>0</v>
      </c>
      <c r="W27" s="10">
        <v>0</v>
      </c>
      <c r="X27">
        <f t="shared" si="9"/>
        <v>0</v>
      </c>
      <c r="Y27">
        <f t="shared" si="10"/>
        <v>0</v>
      </c>
    </row>
    <row r="28" spans="2:25" x14ac:dyDescent="0.25">
      <c r="B28" s="1">
        <v>42162</v>
      </c>
      <c r="C28" s="39">
        <v>1</v>
      </c>
      <c r="D28" s="26">
        <v>0</v>
      </c>
      <c r="E28" s="43">
        <v>1</v>
      </c>
      <c r="F28" s="33">
        <v>0</v>
      </c>
      <c r="G28" s="6">
        <f t="shared" si="0"/>
        <v>0</v>
      </c>
      <c r="H28" s="39">
        <v>0</v>
      </c>
      <c r="I28" s="26">
        <f t="shared" si="1"/>
        <v>0</v>
      </c>
      <c r="J28" s="63">
        <v>1</v>
      </c>
      <c r="K28" s="39">
        <v>0</v>
      </c>
      <c r="L28" s="26">
        <f t="shared" si="3"/>
        <v>0</v>
      </c>
      <c r="M28" s="44">
        <f t="shared" si="4"/>
        <v>0</v>
      </c>
      <c r="N28" s="50">
        <v>0</v>
      </c>
      <c r="O28" s="47">
        <f t="shared" si="5"/>
        <v>0</v>
      </c>
      <c r="P28" s="44">
        <f t="shared" si="6"/>
        <v>0</v>
      </c>
      <c r="Q28" s="45">
        <v>0</v>
      </c>
      <c r="R28" s="47">
        <f t="shared" si="12"/>
        <v>0</v>
      </c>
      <c r="S28" s="44">
        <f t="shared" si="11"/>
        <v>0</v>
      </c>
      <c r="T28" s="45">
        <v>0</v>
      </c>
      <c r="U28" s="47">
        <f t="shared" si="7"/>
        <v>0</v>
      </c>
      <c r="V28" s="44">
        <f t="shared" si="8"/>
        <v>0</v>
      </c>
      <c r="W28" s="10">
        <v>0</v>
      </c>
      <c r="X28">
        <f t="shared" si="9"/>
        <v>0</v>
      </c>
      <c r="Y28">
        <f t="shared" si="10"/>
        <v>0</v>
      </c>
    </row>
    <row r="29" spans="2:25" x14ac:dyDescent="0.25">
      <c r="B29" s="1">
        <v>42163</v>
      </c>
      <c r="C29" s="39">
        <v>4</v>
      </c>
      <c r="D29" s="26">
        <v>0</v>
      </c>
      <c r="E29" s="43">
        <v>4</v>
      </c>
      <c r="F29" s="33">
        <v>0</v>
      </c>
      <c r="G29" s="6">
        <f t="shared" si="0"/>
        <v>0</v>
      </c>
      <c r="H29" s="39">
        <v>0</v>
      </c>
      <c r="I29" s="26">
        <f t="shared" si="1"/>
        <v>0</v>
      </c>
      <c r="J29" s="63">
        <v>4</v>
      </c>
      <c r="K29" s="39">
        <v>0</v>
      </c>
      <c r="L29" s="26">
        <f t="shared" si="3"/>
        <v>0</v>
      </c>
      <c r="M29" s="44">
        <f t="shared" si="4"/>
        <v>0</v>
      </c>
      <c r="N29" s="50">
        <v>0</v>
      </c>
      <c r="O29" s="47">
        <f t="shared" si="5"/>
        <v>0</v>
      </c>
      <c r="P29" s="44">
        <f t="shared" si="6"/>
        <v>0</v>
      </c>
      <c r="Q29" s="45">
        <v>0</v>
      </c>
      <c r="R29" s="47">
        <f t="shared" si="12"/>
        <v>0</v>
      </c>
      <c r="S29" s="44">
        <f t="shared" si="11"/>
        <v>0</v>
      </c>
      <c r="T29" s="45">
        <v>0</v>
      </c>
      <c r="U29" s="47">
        <f t="shared" si="7"/>
        <v>0</v>
      </c>
      <c r="V29" s="44">
        <f t="shared" si="8"/>
        <v>0</v>
      </c>
      <c r="W29" s="10">
        <v>0</v>
      </c>
      <c r="X29">
        <f t="shared" si="9"/>
        <v>0</v>
      </c>
      <c r="Y29">
        <f t="shared" si="10"/>
        <v>0</v>
      </c>
    </row>
    <row r="30" spans="2:25" x14ac:dyDescent="0.25">
      <c r="B30" s="1">
        <v>42164</v>
      </c>
      <c r="C30" s="39">
        <v>1</v>
      </c>
      <c r="D30" s="26">
        <v>0</v>
      </c>
      <c r="E30" s="43">
        <v>1</v>
      </c>
      <c r="F30" s="33">
        <v>0</v>
      </c>
      <c r="G30" s="6">
        <f t="shared" si="0"/>
        <v>0</v>
      </c>
      <c r="H30" s="39">
        <v>0</v>
      </c>
      <c r="I30" s="26">
        <f t="shared" si="1"/>
        <v>0</v>
      </c>
      <c r="J30" s="63">
        <v>1</v>
      </c>
      <c r="K30" s="39">
        <v>0</v>
      </c>
      <c r="L30" s="26">
        <f t="shared" si="3"/>
        <v>0</v>
      </c>
      <c r="M30" s="44">
        <f t="shared" si="4"/>
        <v>0</v>
      </c>
      <c r="N30" s="50">
        <v>0</v>
      </c>
      <c r="O30" s="47">
        <f t="shared" si="5"/>
        <v>0</v>
      </c>
      <c r="P30" s="44">
        <f t="shared" si="6"/>
        <v>0</v>
      </c>
      <c r="Q30" s="45">
        <v>0</v>
      </c>
      <c r="R30" s="47">
        <f t="shared" si="12"/>
        <v>0</v>
      </c>
      <c r="S30" s="44">
        <f t="shared" si="11"/>
        <v>0</v>
      </c>
      <c r="T30" s="45">
        <v>0</v>
      </c>
      <c r="U30" s="47">
        <f t="shared" si="7"/>
        <v>0</v>
      </c>
      <c r="V30" s="44">
        <f t="shared" si="8"/>
        <v>0</v>
      </c>
      <c r="W30" s="10">
        <v>0</v>
      </c>
      <c r="X30">
        <f t="shared" si="9"/>
        <v>0</v>
      </c>
      <c r="Y30">
        <f t="shared" si="10"/>
        <v>0</v>
      </c>
    </row>
    <row r="31" spans="2:25" x14ac:dyDescent="0.25">
      <c r="B31" s="1">
        <v>42165</v>
      </c>
      <c r="C31" s="39">
        <v>1</v>
      </c>
      <c r="D31" s="26">
        <v>0</v>
      </c>
      <c r="E31" s="43">
        <v>1</v>
      </c>
      <c r="F31" s="33">
        <v>0</v>
      </c>
      <c r="G31" s="6">
        <f t="shared" si="0"/>
        <v>0</v>
      </c>
      <c r="H31" s="39">
        <v>0</v>
      </c>
      <c r="I31" s="26">
        <f t="shared" si="1"/>
        <v>0</v>
      </c>
      <c r="J31" s="63">
        <v>1</v>
      </c>
      <c r="K31" s="39">
        <v>0</v>
      </c>
      <c r="L31" s="26">
        <f t="shared" si="3"/>
        <v>0</v>
      </c>
      <c r="M31" s="44">
        <f t="shared" si="4"/>
        <v>0</v>
      </c>
      <c r="N31" s="50">
        <v>0</v>
      </c>
      <c r="O31" s="47">
        <f t="shared" si="5"/>
        <v>0</v>
      </c>
      <c r="P31" s="44">
        <f t="shared" si="6"/>
        <v>0</v>
      </c>
      <c r="Q31" s="45">
        <v>0</v>
      </c>
      <c r="R31" s="47">
        <f t="shared" si="12"/>
        <v>0</v>
      </c>
      <c r="S31" s="44">
        <f t="shared" si="11"/>
        <v>0</v>
      </c>
      <c r="T31" s="45">
        <v>0</v>
      </c>
      <c r="U31" s="47">
        <f t="shared" si="7"/>
        <v>0</v>
      </c>
      <c r="V31" s="44">
        <f t="shared" si="8"/>
        <v>0</v>
      </c>
      <c r="W31" s="10">
        <v>0</v>
      </c>
      <c r="X31">
        <f t="shared" si="9"/>
        <v>0</v>
      </c>
      <c r="Y31">
        <f t="shared" si="10"/>
        <v>0</v>
      </c>
    </row>
    <row r="32" spans="2:25" x14ac:dyDescent="0.25">
      <c r="B32" s="1">
        <v>42166</v>
      </c>
      <c r="C32" s="39">
        <v>0</v>
      </c>
      <c r="D32" s="26">
        <v>0</v>
      </c>
      <c r="E32" s="43">
        <v>0</v>
      </c>
      <c r="F32" s="33">
        <v>0</v>
      </c>
      <c r="G32" s="6">
        <f t="shared" si="0"/>
        <v>0</v>
      </c>
      <c r="H32" s="39">
        <v>0</v>
      </c>
      <c r="I32" s="26">
        <f t="shared" si="1"/>
        <v>0</v>
      </c>
      <c r="J32" s="63">
        <f t="shared" si="2"/>
        <v>0</v>
      </c>
      <c r="K32" s="39">
        <v>0</v>
      </c>
      <c r="L32" s="26">
        <f t="shared" si="3"/>
        <v>0</v>
      </c>
      <c r="M32" s="44">
        <f t="shared" si="4"/>
        <v>0</v>
      </c>
      <c r="N32" s="50">
        <v>0</v>
      </c>
      <c r="O32" s="47">
        <f t="shared" si="5"/>
        <v>0</v>
      </c>
      <c r="P32" s="44">
        <f t="shared" si="6"/>
        <v>0</v>
      </c>
      <c r="Q32" s="45">
        <v>0</v>
      </c>
      <c r="R32" s="47">
        <f t="shared" si="12"/>
        <v>0</v>
      </c>
      <c r="S32" s="44">
        <f t="shared" si="11"/>
        <v>0</v>
      </c>
      <c r="T32" s="45">
        <v>0</v>
      </c>
      <c r="U32" s="47">
        <f t="shared" si="7"/>
        <v>0</v>
      </c>
      <c r="V32" s="44">
        <f t="shared" si="8"/>
        <v>0</v>
      </c>
      <c r="W32" s="10">
        <v>0</v>
      </c>
      <c r="X32">
        <f t="shared" si="9"/>
        <v>0</v>
      </c>
      <c r="Y32">
        <f t="shared" si="10"/>
        <v>0</v>
      </c>
    </row>
    <row r="33" spans="1:25" x14ac:dyDescent="0.25">
      <c r="B33" s="1">
        <v>42167</v>
      </c>
      <c r="C33" s="39">
        <v>0</v>
      </c>
      <c r="D33" s="26">
        <v>3</v>
      </c>
      <c r="E33" s="43">
        <v>3</v>
      </c>
      <c r="F33" s="33">
        <v>0</v>
      </c>
      <c r="G33" s="6">
        <f t="shared" si="0"/>
        <v>0</v>
      </c>
      <c r="H33" s="39">
        <v>0</v>
      </c>
      <c r="I33" s="26">
        <f t="shared" si="1"/>
        <v>0</v>
      </c>
      <c r="J33" s="63">
        <v>3</v>
      </c>
      <c r="K33" s="39">
        <v>0</v>
      </c>
      <c r="L33" s="26">
        <f t="shared" si="3"/>
        <v>0</v>
      </c>
      <c r="M33" s="44">
        <f t="shared" si="4"/>
        <v>0</v>
      </c>
      <c r="N33" s="50">
        <v>0</v>
      </c>
      <c r="O33" s="47">
        <f t="shared" si="5"/>
        <v>0</v>
      </c>
      <c r="P33" s="44">
        <f t="shared" si="6"/>
        <v>0</v>
      </c>
      <c r="Q33" s="45">
        <v>0</v>
      </c>
      <c r="R33" s="47">
        <f t="shared" si="12"/>
        <v>0</v>
      </c>
      <c r="S33" s="44">
        <f t="shared" si="11"/>
        <v>0</v>
      </c>
      <c r="T33" s="45">
        <v>0</v>
      </c>
      <c r="U33" s="47">
        <f t="shared" si="7"/>
        <v>0</v>
      </c>
      <c r="V33" s="44">
        <f t="shared" si="8"/>
        <v>0</v>
      </c>
      <c r="W33" s="10">
        <v>0</v>
      </c>
      <c r="X33">
        <f t="shared" si="9"/>
        <v>0</v>
      </c>
      <c r="Y33">
        <f t="shared" si="10"/>
        <v>0</v>
      </c>
    </row>
    <row r="34" spans="1:25" x14ac:dyDescent="0.25">
      <c r="B34" s="1">
        <v>42168</v>
      </c>
      <c r="C34" s="39">
        <v>0</v>
      </c>
      <c r="D34" s="26">
        <v>1</v>
      </c>
      <c r="E34" s="43">
        <v>1</v>
      </c>
      <c r="F34" s="33">
        <v>0</v>
      </c>
      <c r="G34" s="6">
        <f t="shared" si="0"/>
        <v>0</v>
      </c>
      <c r="H34" s="39">
        <v>0</v>
      </c>
      <c r="I34" s="26">
        <f t="shared" si="1"/>
        <v>0</v>
      </c>
      <c r="J34" s="63">
        <v>1</v>
      </c>
      <c r="K34" s="39">
        <v>0</v>
      </c>
      <c r="L34" s="26">
        <f t="shared" si="3"/>
        <v>0</v>
      </c>
      <c r="M34" s="44">
        <f t="shared" si="4"/>
        <v>0</v>
      </c>
      <c r="N34" s="50">
        <v>0</v>
      </c>
      <c r="O34" s="47">
        <f t="shared" si="5"/>
        <v>0</v>
      </c>
      <c r="P34" s="44">
        <f t="shared" si="6"/>
        <v>0</v>
      </c>
      <c r="Q34" s="45">
        <v>0</v>
      </c>
      <c r="R34" s="47">
        <f t="shared" si="12"/>
        <v>0</v>
      </c>
      <c r="S34" s="44">
        <f t="shared" si="11"/>
        <v>0</v>
      </c>
      <c r="T34" s="45">
        <v>0</v>
      </c>
      <c r="U34" s="47">
        <f t="shared" si="7"/>
        <v>0</v>
      </c>
      <c r="V34" s="44">
        <f t="shared" si="8"/>
        <v>0</v>
      </c>
      <c r="W34" s="10">
        <v>0</v>
      </c>
      <c r="X34">
        <f t="shared" si="9"/>
        <v>0</v>
      </c>
      <c r="Y34">
        <f t="shared" si="10"/>
        <v>0</v>
      </c>
    </row>
    <row r="35" spans="1:25" x14ac:dyDescent="0.25">
      <c r="B35" s="1">
        <v>42169</v>
      </c>
      <c r="C35" s="39">
        <v>6</v>
      </c>
      <c r="D35" s="26">
        <v>2</v>
      </c>
      <c r="E35" s="43">
        <v>8</v>
      </c>
      <c r="F35" s="33">
        <v>0</v>
      </c>
      <c r="G35" s="6">
        <f t="shared" si="0"/>
        <v>0</v>
      </c>
      <c r="H35" s="39">
        <v>0</v>
      </c>
      <c r="I35" s="26">
        <f t="shared" si="1"/>
        <v>0</v>
      </c>
      <c r="J35" s="63">
        <v>8</v>
      </c>
      <c r="K35" s="39">
        <v>0</v>
      </c>
      <c r="L35" s="26">
        <f t="shared" si="3"/>
        <v>0</v>
      </c>
      <c r="M35" s="44">
        <f t="shared" si="4"/>
        <v>0</v>
      </c>
      <c r="N35" s="50">
        <v>0</v>
      </c>
      <c r="O35" s="47">
        <f t="shared" si="5"/>
        <v>0</v>
      </c>
      <c r="P35" s="44">
        <f t="shared" si="6"/>
        <v>0</v>
      </c>
      <c r="Q35" s="45">
        <v>0</v>
      </c>
      <c r="R35" s="47">
        <f t="shared" si="12"/>
        <v>0</v>
      </c>
      <c r="S35" s="44">
        <f t="shared" si="11"/>
        <v>0</v>
      </c>
      <c r="T35" s="45">
        <v>0</v>
      </c>
      <c r="U35" s="47">
        <f t="shared" si="7"/>
        <v>0</v>
      </c>
      <c r="V35" s="44">
        <f t="shared" si="8"/>
        <v>0</v>
      </c>
      <c r="W35" s="10">
        <v>0</v>
      </c>
      <c r="X35">
        <f t="shared" si="9"/>
        <v>0</v>
      </c>
      <c r="Y35">
        <f t="shared" si="10"/>
        <v>0</v>
      </c>
    </row>
    <row r="36" spans="1:25" x14ac:dyDescent="0.25">
      <c r="B36" s="1">
        <v>42170</v>
      </c>
      <c r="C36" s="39">
        <v>25</v>
      </c>
      <c r="D36" s="26">
        <v>2</v>
      </c>
      <c r="E36" s="43">
        <v>27</v>
      </c>
      <c r="F36" s="33">
        <v>0</v>
      </c>
      <c r="G36" s="6">
        <f t="shared" si="0"/>
        <v>0</v>
      </c>
      <c r="H36" s="39">
        <v>0</v>
      </c>
      <c r="I36" s="26">
        <f t="shared" si="1"/>
        <v>0</v>
      </c>
      <c r="J36" s="63">
        <v>27</v>
      </c>
      <c r="K36" s="39">
        <v>0</v>
      </c>
      <c r="L36" s="26">
        <f t="shared" si="3"/>
        <v>0</v>
      </c>
      <c r="M36" s="44">
        <f t="shared" si="4"/>
        <v>0</v>
      </c>
      <c r="N36" s="50">
        <v>0</v>
      </c>
      <c r="O36" s="47">
        <f t="shared" si="5"/>
        <v>0</v>
      </c>
      <c r="P36" s="44">
        <f t="shared" si="6"/>
        <v>0</v>
      </c>
      <c r="Q36" s="45">
        <v>0</v>
      </c>
      <c r="R36" s="47">
        <f t="shared" si="12"/>
        <v>0</v>
      </c>
      <c r="S36" s="44">
        <f t="shared" si="11"/>
        <v>0</v>
      </c>
      <c r="T36" s="45">
        <v>0</v>
      </c>
      <c r="U36" s="47">
        <f t="shared" si="7"/>
        <v>0</v>
      </c>
      <c r="V36" s="44">
        <f t="shared" si="8"/>
        <v>0</v>
      </c>
      <c r="W36" s="10">
        <v>0</v>
      </c>
      <c r="X36">
        <f t="shared" si="9"/>
        <v>0</v>
      </c>
      <c r="Y36">
        <f t="shared" si="10"/>
        <v>0</v>
      </c>
    </row>
    <row r="37" spans="1:25" x14ac:dyDescent="0.25">
      <c r="B37" s="1">
        <v>42171</v>
      </c>
      <c r="C37" s="39">
        <v>20</v>
      </c>
      <c r="D37" s="26">
        <v>0</v>
      </c>
      <c r="E37" s="43">
        <v>20</v>
      </c>
      <c r="F37" s="33">
        <v>0</v>
      </c>
      <c r="G37" s="6">
        <f t="shared" si="0"/>
        <v>0</v>
      </c>
      <c r="H37" s="39">
        <v>0</v>
      </c>
      <c r="I37" s="26">
        <f t="shared" si="1"/>
        <v>0</v>
      </c>
      <c r="J37" s="63">
        <v>20</v>
      </c>
      <c r="K37" s="39">
        <v>0</v>
      </c>
      <c r="L37" s="26">
        <f t="shared" si="3"/>
        <v>0</v>
      </c>
      <c r="M37" s="44">
        <f t="shared" si="4"/>
        <v>0</v>
      </c>
      <c r="N37" s="50">
        <v>0</v>
      </c>
      <c r="O37" s="47">
        <f t="shared" si="5"/>
        <v>0</v>
      </c>
      <c r="P37" s="44">
        <f t="shared" si="6"/>
        <v>0</v>
      </c>
      <c r="Q37" s="45">
        <v>0</v>
      </c>
      <c r="R37" s="47">
        <f t="shared" si="12"/>
        <v>0</v>
      </c>
      <c r="S37" s="44">
        <f t="shared" si="11"/>
        <v>0</v>
      </c>
      <c r="T37" s="45">
        <v>0</v>
      </c>
      <c r="U37" s="47">
        <f t="shared" si="7"/>
        <v>0</v>
      </c>
      <c r="V37" s="44">
        <f t="shared" si="8"/>
        <v>0</v>
      </c>
      <c r="W37" s="10">
        <v>0</v>
      </c>
      <c r="X37">
        <f t="shared" si="9"/>
        <v>0</v>
      </c>
      <c r="Y37">
        <f t="shared" si="10"/>
        <v>0</v>
      </c>
    </row>
    <row r="38" spans="1:25" x14ac:dyDescent="0.25">
      <c r="B38" s="1">
        <v>42172</v>
      </c>
      <c r="C38" s="39">
        <v>47</v>
      </c>
      <c r="D38" s="26">
        <v>7</v>
      </c>
      <c r="E38" s="43">
        <v>54</v>
      </c>
      <c r="F38" s="33">
        <v>0</v>
      </c>
      <c r="G38" s="6">
        <f t="shared" si="0"/>
        <v>0</v>
      </c>
      <c r="H38" s="39">
        <v>0</v>
      </c>
      <c r="I38" s="26">
        <f t="shared" si="1"/>
        <v>0</v>
      </c>
      <c r="J38" s="63">
        <v>54</v>
      </c>
      <c r="K38" s="39">
        <v>0</v>
      </c>
      <c r="L38" s="26">
        <f t="shared" si="3"/>
        <v>0</v>
      </c>
      <c r="M38" s="44">
        <f t="shared" si="4"/>
        <v>0</v>
      </c>
      <c r="N38" s="50">
        <v>0</v>
      </c>
      <c r="O38" s="47">
        <f t="shared" si="5"/>
        <v>0</v>
      </c>
      <c r="P38" s="44">
        <f t="shared" si="6"/>
        <v>0</v>
      </c>
      <c r="Q38" s="45">
        <v>0</v>
      </c>
      <c r="R38" s="47">
        <f t="shared" si="12"/>
        <v>0</v>
      </c>
      <c r="S38" s="44">
        <f t="shared" si="11"/>
        <v>0</v>
      </c>
      <c r="T38" s="45">
        <v>0</v>
      </c>
      <c r="U38" s="47">
        <f t="shared" si="7"/>
        <v>0</v>
      </c>
      <c r="V38" s="44">
        <f t="shared" si="8"/>
        <v>0</v>
      </c>
      <c r="W38" s="10">
        <v>0</v>
      </c>
      <c r="X38">
        <f t="shared" si="9"/>
        <v>0</v>
      </c>
      <c r="Y38">
        <f t="shared" si="10"/>
        <v>0</v>
      </c>
    </row>
    <row r="39" spans="1:25" x14ac:dyDescent="0.25">
      <c r="B39" s="1">
        <v>42173</v>
      </c>
      <c r="C39" s="39">
        <v>12</v>
      </c>
      <c r="D39" s="26">
        <v>5</v>
      </c>
      <c r="E39" s="43">
        <v>17</v>
      </c>
      <c r="F39" s="33">
        <v>0</v>
      </c>
      <c r="G39" s="6">
        <f t="shared" si="0"/>
        <v>0</v>
      </c>
      <c r="H39" s="39">
        <v>0</v>
      </c>
      <c r="I39" s="26">
        <f t="shared" si="1"/>
        <v>0</v>
      </c>
      <c r="J39" s="63">
        <v>17</v>
      </c>
      <c r="K39" s="39">
        <v>0</v>
      </c>
      <c r="L39" s="26">
        <f t="shared" si="3"/>
        <v>0</v>
      </c>
      <c r="M39" s="44">
        <f t="shared" si="4"/>
        <v>0</v>
      </c>
      <c r="N39" s="50">
        <v>0</v>
      </c>
      <c r="O39" s="47">
        <f t="shared" si="5"/>
        <v>0</v>
      </c>
      <c r="P39" s="44">
        <f t="shared" si="6"/>
        <v>0</v>
      </c>
      <c r="Q39" s="45">
        <v>0</v>
      </c>
      <c r="R39" s="47">
        <f t="shared" si="12"/>
        <v>0</v>
      </c>
      <c r="S39" s="44">
        <f t="shared" si="11"/>
        <v>0</v>
      </c>
      <c r="T39" s="45">
        <v>0</v>
      </c>
      <c r="U39" s="47">
        <f t="shared" si="7"/>
        <v>0</v>
      </c>
      <c r="V39" s="44">
        <f t="shared" si="8"/>
        <v>0</v>
      </c>
      <c r="W39" s="10">
        <v>0</v>
      </c>
      <c r="X39">
        <f t="shared" si="9"/>
        <v>0</v>
      </c>
      <c r="Y39">
        <f t="shared" si="10"/>
        <v>0</v>
      </c>
    </row>
    <row r="40" spans="1:25" x14ac:dyDescent="0.25">
      <c r="B40" s="1">
        <v>42174</v>
      </c>
      <c r="C40" s="39">
        <v>15</v>
      </c>
      <c r="D40" s="26">
        <v>0</v>
      </c>
      <c r="E40" s="43">
        <v>15</v>
      </c>
      <c r="F40" s="33">
        <v>0</v>
      </c>
      <c r="G40" s="6">
        <f t="shared" si="0"/>
        <v>0</v>
      </c>
      <c r="H40" s="39">
        <v>0</v>
      </c>
      <c r="I40" s="26">
        <f t="shared" si="1"/>
        <v>0</v>
      </c>
      <c r="J40" s="63">
        <v>15</v>
      </c>
      <c r="K40" s="39">
        <v>0</v>
      </c>
      <c r="L40" s="26">
        <f t="shared" si="3"/>
        <v>0</v>
      </c>
      <c r="M40" s="44">
        <f t="shared" si="4"/>
        <v>0</v>
      </c>
      <c r="N40" s="50">
        <v>0</v>
      </c>
      <c r="O40" s="47">
        <f t="shared" si="5"/>
        <v>0</v>
      </c>
      <c r="P40" s="44">
        <f t="shared" si="6"/>
        <v>0</v>
      </c>
      <c r="Q40" s="45">
        <v>0</v>
      </c>
      <c r="R40" s="47">
        <f t="shared" si="12"/>
        <v>0</v>
      </c>
      <c r="S40" s="44">
        <f t="shared" si="11"/>
        <v>0</v>
      </c>
      <c r="T40" s="45">
        <v>0</v>
      </c>
      <c r="U40" s="47">
        <f t="shared" si="7"/>
        <v>0</v>
      </c>
      <c r="V40" s="44">
        <f t="shared" si="8"/>
        <v>0</v>
      </c>
      <c r="W40" s="10">
        <v>0</v>
      </c>
      <c r="X40">
        <f t="shared" si="9"/>
        <v>0</v>
      </c>
      <c r="Y40">
        <f t="shared" si="10"/>
        <v>0</v>
      </c>
    </row>
    <row r="41" spans="1:25" x14ac:dyDescent="0.25">
      <c r="B41" s="1">
        <v>42175</v>
      </c>
      <c r="C41" s="39">
        <v>22</v>
      </c>
      <c r="D41" s="26">
        <v>1</v>
      </c>
      <c r="E41" s="43">
        <v>23</v>
      </c>
      <c r="F41" s="33">
        <v>0</v>
      </c>
      <c r="G41" s="6">
        <f t="shared" si="0"/>
        <v>0</v>
      </c>
      <c r="H41" s="39">
        <v>0</v>
      </c>
      <c r="I41" s="26">
        <f t="shared" si="1"/>
        <v>0</v>
      </c>
      <c r="J41" s="63">
        <v>23</v>
      </c>
      <c r="K41" s="39">
        <v>0</v>
      </c>
      <c r="L41" s="26">
        <f t="shared" si="3"/>
        <v>0</v>
      </c>
      <c r="M41" s="44">
        <f t="shared" si="4"/>
        <v>0</v>
      </c>
      <c r="N41" s="50">
        <v>0</v>
      </c>
      <c r="O41" s="47">
        <f t="shared" si="5"/>
        <v>0</v>
      </c>
      <c r="P41" s="44">
        <f t="shared" si="6"/>
        <v>0</v>
      </c>
      <c r="Q41" s="45">
        <v>0</v>
      </c>
      <c r="R41" s="47">
        <f t="shared" si="12"/>
        <v>0</v>
      </c>
      <c r="S41" s="44">
        <f t="shared" si="11"/>
        <v>0</v>
      </c>
      <c r="T41" s="45">
        <v>0</v>
      </c>
      <c r="U41" s="47">
        <f t="shared" si="7"/>
        <v>0</v>
      </c>
      <c r="V41" s="44">
        <f t="shared" si="8"/>
        <v>0</v>
      </c>
      <c r="W41" s="10">
        <v>0</v>
      </c>
      <c r="X41">
        <f t="shared" si="9"/>
        <v>0</v>
      </c>
      <c r="Y41">
        <f t="shared" si="10"/>
        <v>0</v>
      </c>
    </row>
    <row r="42" spans="1:25" x14ac:dyDescent="0.25">
      <c r="B42" s="1">
        <v>42176</v>
      </c>
      <c r="C42" s="39">
        <v>27</v>
      </c>
      <c r="D42" s="26">
        <v>0</v>
      </c>
      <c r="E42" s="43">
        <v>27</v>
      </c>
      <c r="F42" s="33">
        <v>0</v>
      </c>
      <c r="G42" s="6">
        <f t="shared" si="0"/>
        <v>0</v>
      </c>
      <c r="H42" s="39">
        <v>0</v>
      </c>
      <c r="I42" s="26">
        <f t="shared" si="1"/>
        <v>0</v>
      </c>
      <c r="J42" s="63">
        <v>27</v>
      </c>
      <c r="K42" s="39">
        <v>0</v>
      </c>
      <c r="L42" s="26">
        <f t="shared" si="3"/>
        <v>0</v>
      </c>
      <c r="M42" s="44">
        <f t="shared" si="4"/>
        <v>0</v>
      </c>
      <c r="N42" s="50">
        <v>0</v>
      </c>
      <c r="O42" s="47">
        <f t="shared" si="5"/>
        <v>0</v>
      </c>
      <c r="P42" s="44">
        <f t="shared" si="6"/>
        <v>0</v>
      </c>
      <c r="Q42" s="45">
        <v>0</v>
      </c>
      <c r="R42" s="47">
        <f t="shared" si="12"/>
        <v>0</v>
      </c>
      <c r="S42" s="44">
        <f t="shared" si="11"/>
        <v>0</v>
      </c>
      <c r="T42" s="45">
        <v>0</v>
      </c>
      <c r="U42" s="47">
        <f t="shared" si="7"/>
        <v>0</v>
      </c>
      <c r="V42" s="44">
        <f t="shared" si="8"/>
        <v>0</v>
      </c>
      <c r="W42" s="10">
        <v>0</v>
      </c>
      <c r="X42">
        <f t="shared" si="9"/>
        <v>0</v>
      </c>
      <c r="Y42">
        <f t="shared" si="10"/>
        <v>0</v>
      </c>
    </row>
    <row r="43" spans="1:25" x14ac:dyDescent="0.25">
      <c r="B43" s="1">
        <v>42177</v>
      </c>
      <c r="C43" s="39">
        <v>29</v>
      </c>
      <c r="D43" s="26">
        <v>0</v>
      </c>
      <c r="E43" s="43">
        <v>29</v>
      </c>
      <c r="F43" s="34">
        <v>0</v>
      </c>
      <c r="G43" s="6">
        <f t="shared" si="0"/>
        <v>0</v>
      </c>
      <c r="H43" s="40">
        <v>0</v>
      </c>
      <c r="I43" s="41">
        <f>((I42+I44)/2)</f>
        <v>0.5</v>
      </c>
      <c r="J43" s="42">
        <f t="shared" si="2"/>
        <v>14.5</v>
      </c>
      <c r="K43" s="39">
        <v>0</v>
      </c>
      <c r="L43" s="26">
        <f t="shared" si="3"/>
        <v>0</v>
      </c>
      <c r="M43" s="44">
        <f t="shared" si="4"/>
        <v>0</v>
      </c>
      <c r="N43" s="50">
        <v>0</v>
      </c>
      <c r="O43" s="47">
        <f t="shared" si="5"/>
        <v>0</v>
      </c>
      <c r="P43" s="44">
        <f t="shared" si="6"/>
        <v>0</v>
      </c>
      <c r="Q43" s="45">
        <v>0</v>
      </c>
      <c r="R43" s="47">
        <f t="shared" si="12"/>
        <v>0</v>
      </c>
      <c r="S43" s="44">
        <f t="shared" si="11"/>
        <v>0</v>
      </c>
      <c r="T43" s="45">
        <v>0</v>
      </c>
      <c r="U43" s="47">
        <f t="shared" si="7"/>
        <v>0</v>
      </c>
      <c r="V43" s="44">
        <f t="shared" si="8"/>
        <v>0</v>
      </c>
      <c r="W43" s="10">
        <v>0</v>
      </c>
      <c r="X43">
        <f t="shared" si="9"/>
        <v>0</v>
      </c>
      <c r="Y43">
        <f t="shared" si="10"/>
        <v>0</v>
      </c>
    </row>
    <row r="44" spans="1:25" x14ac:dyDescent="0.25">
      <c r="B44" s="1">
        <v>42178</v>
      </c>
      <c r="C44" s="39">
        <v>28</v>
      </c>
      <c r="D44" s="26">
        <v>7</v>
      </c>
      <c r="E44" s="43">
        <v>35</v>
      </c>
      <c r="F44" s="33">
        <v>1</v>
      </c>
      <c r="G44" s="6">
        <f t="shared" si="0"/>
        <v>1</v>
      </c>
      <c r="H44" s="39">
        <v>1</v>
      </c>
      <c r="I44" s="26">
        <f t="shared" si="1"/>
        <v>1</v>
      </c>
      <c r="J44" s="43">
        <f t="shared" si="2"/>
        <v>35</v>
      </c>
      <c r="K44" s="45">
        <v>0</v>
      </c>
      <c r="L44" s="26">
        <f t="shared" si="3"/>
        <v>0</v>
      </c>
      <c r="M44" s="44">
        <f t="shared" si="4"/>
        <v>0</v>
      </c>
      <c r="N44" s="50">
        <v>0</v>
      </c>
      <c r="O44" s="47">
        <f t="shared" si="5"/>
        <v>0</v>
      </c>
      <c r="P44" s="44">
        <f t="shared" si="6"/>
        <v>0</v>
      </c>
      <c r="Q44" s="45">
        <v>0</v>
      </c>
      <c r="R44" s="47">
        <f t="shared" si="12"/>
        <v>0</v>
      </c>
      <c r="S44" s="44">
        <f t="shared" si="11"/>
        <v>0</v>
      </c>
      <c r="T44" s="45">
        <v>0</v>
      </c>
      <c r="U44" s="47">
        <f t="shared" si="7"/>
        <v>0</v>
      </c>
      <c r="V44" s="44">
        <f t="shared" si="8"/>
        <v>0</v>
      </c>
      <c r="W44" s="10">
        <v>0</v>
      </c>
      <c r="X44">
        <f t="shared" si="9"/>
        <v>0</v>
      </c>
      <c r="Y44">
        <f t="shared" si="10"/>
        <v>0</v>
      </c>
    </row>
    <row r="45" spans="1:25" x14ac:dyDescent="0.25">
      <c r="B45" s="1">
        <v>42179</v>
      </c>
      <c r="C45" s="39">
        <v>34</v>
      </c>
      <c r="D45" s="26">
        <v>7</v>
      </c>
      <c r="E45" s="43">
        <v>41</v>
      </c>
      <c r="F45" s="33">
        <v>1</v>
      </c>
      <c r="G45" s="6">
        <f t="shared" si="0"/>
        <v>0</v>
      </c>
      <c r="H45" s="39">
        <v>0</v>
      </c>
      <c r="I45" s="26">
        <f t="shared" si="1"/>
        <v>0</v>
      </c>
      <c r="J45" s="43">
        <f t="shared" si="2"/>
        <v>0</v>
      </c>
      <c r="K45" s="45">
        <v>0</v>
      </c>
      <c r="L45" s="26">
        <f t="shared" si="3"/>
        <v>0</v>
      </c>
      <c r="M45" s="44">
        <f t="shared" si="4"/>
        <v>0</v>
      </c>
      <c r="N45" s="50">
        <v>0</v>
      </c>
      <c r="O45" s="47">
        <f t="shared" si="5"/>
        <v>0</v>
      </c>
      <c r="P45" s="44">
        <f t="shared" si="6"/>
        <v>0</v>
      </c>
      <c r="Q45" s="45">
        <v>0</v>
      </c>
      <c r="R45" s="47">
        <f t="shared" si="12"/>
        <v>0</v>
      </c>
      <c r="S45" s="44">
        <f t="shared" si="11"/>
        <v>0</v>
      </c>
      <c r="T45" s="45">
        <v>0</v>
      </c>
      <c r="U45" s="47">
        <f t="shared" si="7"/>
        <v>0</v>
      </c>
      <c r="V45" s="44">
        <f t="shared" si="8"/>
        <v>0</v>
      </c>
      <c r="W45" s="10">
        <v>1</v>
      </c>
      <c r="X45">
        <f t="shared" si="9"/>
        <v>1</v>
      </c>
      <c r="Y45">
        <f t="shared" si="10"/>
        <v>41</v>
      </c>
    </row>
    <row r="46" spans="1:25" x14ac:dyDescent="0.25">
      <c r="A46" s="4"/>
      <c r="B46" s="1">
        <v>42180</v>
      </c>
      <c r="C46" s="39">
        <v>27</v>
      </c>
      <c r="D46" s="26">
        <v>1</v>
      </c>
      <c r="E46" s="43">
        <v>28</v>
      </c>
      <c r="F46" s="33">
        <v>1</v>
      </c>
      <c r="G46" s="6">
        <f t="shared" si="0"/>
        <v>1</v>
      </c>
      <c r="H46" s="39">
        <v>0</v>
      </c>
      <c r="I46" s="26">
        <f t="shared" si="1"/>
        <v>0</v>
      </c>
      <c r="J46" s="44">
        <f t="shared" si="2"/>
        <v>0</v>
      </c>
      <c r="K46" s="45">
        <v>1</v>
      </c>
      <c r="L46" s="26">
        <f t="shared" si="3"/>
        <v>1</v>
      </c>
      <c r="M46" s="44">
        <f t="shared" si="4"/>
        <v>28</v>
      </c>
      <c r="N46" s="50">
        <v>0</v>
      </c>
      <c r="O46" s="47">
        <f t="shared" si="5"/>
        <v>0</v>
      </c>
      <c r="P46" s="44">
        <f t="shared" si="6"/>
        <v>0</v>
      </c>
      <c r="Q46" s="45">
        <v>0</v>
      </c>
      <c r="R46" s="47">
        <f t="shared" si="12"/>
        <v>0</v>
      </c>
      <c r="S46" s="44">
        <f t="shared" si="11"/>
        <v>0</v>
      </c>
      <c r="T46" s="45">
        <v>0</v>
      </c>
      <c r="U46" s="47">
        <f t="shared" si="7"/>
        <v>0</v>
      </c>
      <c r="V46" s="44">
        <f t="shared" si="8"/>
        <v>0</v>
      </c>
      <c r="W46" s="10">
        <v>0</v>
      </c>
      <c r="X46">
        <f t="shared" si="9"/>
        <v>0</v>
      </c>
      <c r="Y46">
        <f t="shared" si="10"/>
        <v>0</v>
      </c>
    </row>
    <row r="47" spans="1:25" x14ac:dyDescent="0.25">
      <c r="A47" s="4"/>
      <c r="B47" s="1">
        <v>42181</v>
      </c>
      <c r="C47" s="39">
        <v>43</v>
      </c>
      <c r="D47" s="26">
        <v>3</v>
      </c>
      <c r="E47" s="43">
        <v>46</v>
      </c>
      <c r="F47" s="34">
        <v>0</v>
      </c>
      <c r="G47" s="6">
        <f t="shared" si="0"/>
        <v>0</v>
      </c>
      <c r="H47" s="39">
        <v>0</v>
      </c>
      <c r="I47" s="26">
        <f t="shared" si="1"/>
        <v>0</v>
      </c>
      <c r="J47" s="44">
        <f>(E47*I47)</f>
        <v>0</v>
      </c>
      <c r="K47" s="40">
        <v>0</v>
      </c>
      <c r="L47" s="41">
        <f>((L46+L48)/2)</f>
        <v>0.5</v>
      </c>
      <c r="M47" s="42">
        <f t="shared" si="4"/>
        <v>23</v>
      </c>
      <c r="N47" s="50">
        <v>0</v>
      </c>
      <c r="O47" s="47">
        <f t="shared" si="5"/>
        <v>0</v>
      </c>
      <c r="P47" s="44">
        <f t="shared" si="6"/>
        <v>0</v>
      </c>
      <c r="Q47" s="45">
        <v>0</v>
      </c>
      <c r="R47" s="47">
        <f t="shared" si="12"/>
        <v>0</v>
      </c>
      <c r="S47" s="44">
        <f t="shared" si="11"/>
        <v>0</v>
      </c>
      <c r="T47" s="45">
        <v>0</v>
      </c>
      <c r="U47" s="47">
        <f t="shared" si="7"/>
        <v>0</v>
      </c>
      <c r="V47" s="44">
        <f t="shared" si="8"/>
        <v>0</v>
      </c>
      <c r="W47" s="10">
        <v>0</v>
      </c>
      <c r="X47">
        <f t="shared" si="9"/>
        <v>0</v>
      </c>
      <c r="Y47">
        <f t="shared" si="10"/>
        <v>0</v>
      </c>
    </row>
    <row r="48" spans="1:25" x14ac:dyDescent="0.25">
      <c r="A48" s="4"/>
      <c r="B48" s="1">
        <v>42182</v>
      </c>
      <c r="C48" s="39">
        <v>18</v>
      </c>
      <c r="D48" s="26">
        <v>3</v>
      </c>
      <c r="E48" s="43">
        <v>21</v>
      </c>
      <c r="F48" s="33">
        <v>0</v>
      </c>
      <c r="G48" s="6">
        <f t="shared" si="0"/>
        <v>0</v>
      </c>
      <c r="H48" s="39">
        <v>0</v>
      </c>
      <c r="I48" s="26">
        <f t="shared" si="1"/>
        <v>0</v>
      </c>
      <c r="J48" s="44">
        <f t="shared" si="2"/>
        <v>0</v>
      </c>
      <c r="K48" s="45">
        <v>0</v>
      </c>
      <c r="L48" s="26">
        <f t="shared" si="3"/>
        <v>0</v>
      </c>
      <c r="M48" s="44">
        <f t="shared" si="4"/>
        <v>0</v>
      </c>
      <c r="N48" s="50">
        <v>0</v>
      </c>
      <c r="O48" s="47">
        <f t="shared" si="5"/>
        <v>0</v>
      </c>
      <c r="P48" s="44">
        <f t="shared" si="6"/>
        <v>0</v>
      </c>
      <c r="Q48" s="45">
        <v>0</v>
      </c>
      <c r="R48" s="47">
        <f t="shared" si="12"/>
        <v>0</v>
      </c>
      <c r="S48" s="44">
        <f t="shared" si="11"/>
        <v>0</v>
      </c>
      <c r="T48" s="45">
        <v>0</v>
      </c>
      <c r="U48" s="47">
        <f t="shared" si="7"/>
        <v>0</v>
      </c>
      <c r="V48" s="44">
        <f t="shared" si="8"/>
        <v>0</v>
      </c>
      <c r="W48" s="10">
        <v>0</v>
      </c>
      <c r="X48">
        <f t="shared" si="9"/>
        <v>0</v>
      </c>
      <c r="Y48">
        <f t="shared" si="10"/>
        <v>0</v>
      </c>
    </row>
    <row r="49" spans="1:25" x14ac:dyDescent="0.25">
      <c r="A49" s="4"/>
      <c r="B49" s="1">
        <v>42183</v>
      </c>
      <c r="C49" s="39">
        <v>22</v>
      </c>
      <c r="D49" s="26">
        <v>3</v>
      </c>
      <c r="E49" s="43">
        <v>25</v>
      </c>
      <c r="F49" s="34">
        <v>0</v>
      </c>
      <c r="G49" s="6">
        <f t="shared" si="0"/>
        <v>0</v>
      </c>
      <c r="H49" s="40">
        <v>0</v>
      </c>
      <c r="I49" s="41">
        <f>((I48+I50)/2)</f>
        <v>0.5</v>
      </c>
      <c r="J49" s="42">
        <f t="shared" si="2"/>
        <v>12.5</v>
      </c>
      <c r="K49" s="45">
        <v>0</v>
      </c>
      <c r="L49" s="26">
        <f t="shared" si="3"/>
        <v>0</v>
      </c>
      <c r="M49" s="44">
        <f t="shared" si="4"/>
        <v>0</v>
      </c>
      <c r="N49" s="50">
        <v>0</v>
      </c>
      <c r="O49" s="47">
        <f t="shared" si="5"/>
        <v>0</v>
      </c>
      <c r="P49" s="44">
        <f t="shared" si="6"/>
        <v>0</v>
      </c>
      <c r="Q49" s="45">
        <v>0</v>
      </c>
      <c r="R49" s="47">
        <f t="shared" si="12"/>
        <v>0</v>
      </c>
      <c r="S49" s="44">
        <f t="shared" si="11"/>
        <v>0</v>
      </c>
      <c r="T49" s="45">
        <v>0</v>
      </c>
      <c r="U49" s="47">
        <f t="shared" si="7"/>
        <v>0</v>
      </c>
      <c r="V49" s="44">
        <f t="shared" si="8"/>
        <v>0</v>
      </c>
      <c r="W49" s="10">
        <v>0</v>
      </c>
      <c r="X49">
        <f t="shared" si="9"/>
        <v>0</v>
      </c>
      <c r="Y49">
        <f t="shared" si="10"/>
        <v>0</v>
      </c>
    </row>
    <row r="50" spans="1:25" x14ac:dyDescent="0.25">
      <c r="A50" s="4"/>
      <c r="B50" s="1">
        <v>42184</v>
      </c>
      <c r="C50" s="39">
        <v>20</v>
      </c>
      <c r="D50" s="26">
        <v>3</v>
      </c>
      <c r="E50" s="43">
        <v>23</v>
      </c>
      <c r="F50" s="33">
        <v>1</v>
      </c>
      <c r="G50" s="6">
        <f t="shared" si="0"/>
        <v>1</v>
      </c>
      <c r="H50" s="39">
        <v>1</v>
      </c>
      <c r="I50" s="26">
        <f t="shared" si="1"/>
        <v>1</v>
      </c>
      <c r="J50" s="44">
        <f t="shared" si="2"/>
        <v>23</v>
      </c>
      <c r="K50" s="45">
        <v>0</v>
      </c>
      <c r="L50" s="26">
        <f t="shared" si="3"/>
        <v>0</v>
      </c>
      <c r="M50" s="44">
        <f t="shared" si="4"/>
        <v>0</v>
      </c>
      <c r="N50" s="50">
        <v>0</v>
      </c>
      <c r="O50" s="47">
        <f t="shared" si="5"/>
        <v>0</v>
      </c>
      <c r="P50" s="44">
        <f t="shared" si="6"/>
        <v>0</v>
      </c>
      <c r="Q50" s="45">
        <v>0</v>
      </c>
      <c r="R50" s="47">
        <f t="shared" si="12"/>
        <v>0</v>
      </c>
      <c r="S50" s="44">
        <f t="shared" si="11"/>
        <v>0</v>
      </c>
      <c r="T50" s="45">
        <v>0</v>
      </c>
      <c r="U50" s="47">
        <f t="shared" si="7"/>
        <v>0</v>
      </c>
      <c r="V50" s="44">
        <f t="shared" si="8"/>
        <v>0</v>
      </c>
      <c r="W50" s="10">
        <v>0</v>
      </c>
      <c r="X50">
        <f t="shared" si="9"/>
        <v>0</v>
      </c>
      <c r="Y50">
        <f t="shared" si="10"/>
        <v>0</v>
      </c>
    </row>
    <row r="51" spans="1:25" x14ac:dyDescent="0.25">
      <c r="A51" s="4"/>
      <c r="B51" s="1">
        <v>42185</v>
      </c>
      <c r="C51" s="39">
        <v>41</v>
      </c>
      <c r="D51" s="26">
        <v>7</v>
      </c>
      <c r="E51" s="43">
        <v>48</v>
      </c>
      <c r="F51" s="33">
        <v>1</v>
      </c>
      <c r="G51" s="6">
        <f t="shared" si="0"/>
        <v>1</v>
      </c>
      <c r="H51" s="39">
        <v>1</v>
      </c>
      <c r="I51" s="26">
        <f t="shared" si="1"/>
        <v>1</v>
      </c>
      <c r="J51" s="44">
        <f t="shared" si="2"/>
        <v>48</v>
      </c>
      <c r="K51" s="45">
        <v>0</v>
      </c>
      <c r="L51" s="26">
        <f t="shared" si="3"/>
        <v>0</v>
      </c>
      <c r="M51" s="44">
        <f t="shared" si="4"/>
        <v>0</v>
      </c>
      <c r="N51" s="50">
        <v>0</v>
      </c>
      <c r="O51" s="47">
        <f t="shared" si="5"/>
        <v>0</v>
      </c>
      <c r="P51" s="44">
        <f t="shared" si="6"/>
        <v>0</v>
      </c>
      <c r="Q51" s="45">
        <v>0</v>
      </c>
      <c r="R51" s="47">
        <f t="shared" si="12"/>
        <v>0</v>
      </c>
      <c r="S51" s="44">
        <f t="shared" si="11"/>
        <v>0</v>
      </c>
      <c r="T51" s="45">
        <v>0</v>
      </c>
      <c r="U51" s="47">
        <f t="shared" si="7"/>
        <v>0</v>
      </c>
      <c r="V51" s="44">
        <f t="shared" si="8"/>
        <v>0</v>
      </c>
      <c r="W51" s="10">
        <v>0</v>
      </c>
      <c r="X51">
        <f t="shared" si="9"/>
        <v>0</v>
      </c>
      <c r="Y51">
        <f t="shared" si="10"/>
        <v>0</v>
      </c>
    </row>
    <row r="52" spans="1:25" x14ac:dyDescent="0.25">
      <c r="A52" s="4"/>
      <c r="B52" s="1">
        <v>42186</v>
      </c>
      <c r="C52" s="39">
        <v>18</v>
      </c>
      <c r="D52" s="26">
        <v>9</v>
      </c>
      <c r="E52" s="43">
        <v>27</v>
      </c>
      <c r="F52" s="33">
        <v>2</v>
      </c>
      <c r="G52" s="6">
        <f t="shared" si="0"/>
        <v>2</v>
      </c>
      <c r="H52" s="39">
        <v>2</v>
      </c>
      <c r="I52" s="26">
        <f t="shared" si="1"/>
        <v>1</v>
      </c>
      <c r="J52" s="44">
        <f t="shared" si="2"/>
        <v>27</v>
      </c>
      <c r="K52" s="45">
        <v>0</v>
      </c>
      <c r="L52" s="26">
        <f t="shared" si="3"/>
        <v>0</v>
      </c>
      <c r="M52" s="44">
        <f t="shared" si="4"/>
        <v>0</v>
      </c>
      <c r="N52" s="50">
        <v>0</v>
      </c>
      <c r="O52" s="47">
        <f t="shared" si="5"/>
        <v>0</v>
      </c>
      <c r="P52" s="44">
        <f t="shared" si="6"/>
        <v>0</v>
      </c>
      <c r="Q52" s="45">
        <v>0</v>
      </c>
      <c r="R52" s="47">
        <f t="shared" si="12"/>
        <v>0</v>
      </c>
      <c r="S52" s="44">
        <f t="shared" si="11"/>
        <v>0</v>
      </c>
      <c r="T52" s="45">
        <v>0</v>
      </c>
      <c r="U52" s="47">
        <f t="shared" si="7"/>
        <v>0</v>
      </c>
      <c r="V52" s="44">
        <f t="shared" si="8"/>
        <v>0</v>
      </c>
      <c r="W52" s="10">
        <v>0</v>
      </c>
      <c r="X52">
        <f t="shared" si="9"/>
        <v>0</v>
      </c>
      <c r="Y52">
        <f t="shared" si="10"/>
        <v>0</v>
      </c>
    </row>
    <row r="53" spans="1:25" x14ac:dyDescent="0.25">
      <c r="A53" s="4"/>
      <c r="B53" s="1">
        <v>42187</v>
      </c>
      <c r="C53" s="39">
        <v>10</v>
      </c>
      <c r="D53" s="26">
        <v>0</v>
      </c>
      <c r="E53" s="43">
        <v>10</v>
      </c>
      <c r="F53" s="33">
        <v>1</v>
      </c>
      <c r="G53" s="6">
        <f t="shared" si="0"/>
        <v>1</v>
      </c>
      <c r="H53" s="39">
        <v>1</v>
      </c>
      <c r="I53" s="26">
        <f t="shared" si="1"/>
        <v>1</v>
      </c>
      <c r="J53" s="44">
        <f t="shared" si="2"/>
        <v>10</v>
      </c>
      <c r="K53" s="45">
        <v>0</v>
      </c>
      <c r="L53" s="26">
        <f t="shared" si="3"/>
        <v>0</v>
      </c>
      <c r="M53" s="44">
        <f t="shared" si="4"/>
        <v>0</v>
      </c>
      <c r="N53" s="50">
        <v>0</v>
      </c>
      <c r="O53" s="47">
        <f t="shared" si="5"/>
        <v>0</v>
      </c>
      <c r="P53" s="44">
        <f t="shared" si="6"/>
        <v>0</v>
      </c>
      <c r="Q53" s="45">
        <v>0</v>
      </c>
      <c r="R53" s="47">
        <f t="shared" si="12"/>
        <v>0</v>
      </c>
      <c r="S53" s="44">
        <f t="shared" si="11"/>
        <v>0</v>
      </c>
      <c r="T53" s="45">
        <v>0</v>
      </c>
      <c r="U53" s="47">
        <f t="shared" si="7"/>
        <v>0</v>
      </c>
      <c r="V53" s="44">
        <f t="shared" si="8"/>
        <v>0</v>
      </c>
      <c r="W53" s="10">
        <v>0</v>
      </c>
      <c r="X53">
        <f t="shared" si="9"/>
        <v>0</v>
      </c>
      <c r="Y53">
        <f t="shared" si="10"/>
        <v>0</v>
      </c>
    </row>
    <row r="54" spans="1:25" x14ac:dyDescent="0.25">
      <c r="A54" s="4"/>
      <c r="B54" s="1">
        <v>42188</v>
      </c>
      <c r="C54" s="39">
        <v>6</v>
      </c>
      <c r="D54" s="26">
        <v>2</v>
      </c>
      <c r="E54" s="43">
        <v>8</v>
      </c>
      <c r="F54" s="33">
        <v>1</v>
      </c>
      <c r="G54" s="6">
        <f t="shared" si="0"/>
        <v>1</v>
      </c>
      <c r="H54" s="39">
        <v>1</v>
      </c>
      <c r="I54" s="26">
        <f t="shared" si="1"/>
        <v>1</v>
      </c>
      <c r="J54" s="44">
        <f t="shared" si="2"/>
        <v>8</v>
      </c>
      <c r="K54" s="45">
        <v>0</v>
      </c>
      <c r="L54" s="26">
        <f t="shared" si="3"/>
        <v>0</v>
      </c>
      <c r="M54" s="44">
        <f t="shared" si="4"/>
        <v>0</v>
      </c>
      <c r="N54" s="45">
        <v>0</v>
      </c>
      <c r="O54" s="47">
        <f t="shared" si="5"/>
        <v>0</v>
      </c>
      <c r="P54" s="44">
        <f t="shared" si="6"/>
        <v>0</v>
      </c>
      <c r="Q54" s="45">
        <v>0</v>
      </c>
      <c r="R54" s="47">
        <f t="shared" si="12"/>
        <v>0</v>
      </c>
      <c r="S54" s="44">
        <f t="shared" si="11"/>
        <v>0</v>
      </c>
      <c r="T54" s="45">
        <v>0</v>
      </c>
      <c r="U54" s="47">
        <f t="shared" si="7"/>
        <v>0</v>
      </c>
      <c r="V54" s="44">
        <f t="shared" si="8"/>
        <v>0</v>
      </c>
      <c r="W54" s="10">
        <v>0</v>
      </c>
      <c r="X54">
        <f t="shared" si="9"/>
        <v>0</v>
      </c>
      <c r="Y54">
        <f t="shared" si="10"/>
        <v>0</v>
      </c>
    </row>
    <row r="55" spans="1:25" x14ac:dyDescent="0.25">
      <c r="A55" s="4"/>
      <c r="B55" s="1">
        <v>42189</v>
      </c>
      <c r="C55" s="39">
        <v>32</v>
      </c>
      <c r="D55" s="26">
        <v>3</v>
      </c>
      <c r="E55" s="43">
        <v>35</v>
      </c>
      <c r="F55" s="33">
        <v>1</v>
      </c>
      <c r="G55" s="6">
        <f t="shared" si="0"/>
        <v>1</v>
      </c>
      <c r="H55" s="39">
        <v>1</v>
      </c>
      <c r="I55" s="26">
        <f t="shared" si="1"/>
        <v>1</v>
      </c>
      <c r="J55" s="44">
        <f t="shared" si="2"/>
        <v>35</v>
      </c>
      <c r="K55" s="45">
        <v>0</v>
      </c>
      <c r="L55" s="26">
        <f t="shared" si="3"/>
        <v>0</v>
      </c>
      <c r="M55" s="44">
        <f t="shared" si="4"/>
        <v>0</v>
      </c>
      <c r="N55" s="45">
        <v>0</v>
      </c>
      <c r="O55" s="47">
        <f t="shared" si="5"/>
        <v>0</v>
      </c>
      <c r="P55" s="44">
        <f t="shared" si="6"/>
        <v>0</v>
      </c>
      <c r="Q55" s="45">
        <v>0</v>
      </c>
      <c r="R55" s="47">
        <f t="shared" si="12"/>
        <v>0</v>
      </c>
      <c r="S55" s="44">
        <f t="shared" si="11"/>
        <v>0</v>
      </c>
      <c r="T55" s="45">
        <v>0</v>
      </c>
      <c r="U55" s="47">
        <f t="shared" si="7"/>
        <v>0</v>
      </c>
      <c r="V55" s="44">
        <f t="shared" si="8"/>
        <v>0</v>
      </c>
      <c r="W55" s="10">
        <v>0</v>
      </c>
      <c r="X55">
        <f t="shared" si="9"/>
        <v>0</v>
      </c>
      <c r="Y55">
        <f t="shared" si="10"/>
        <v>0</v>
      </c>
    </row>
    <row r="56" spans="1:25" x14ac:dyDescent="0.25">
      <c r="A56" s="4"/>
      <c r="B56" s="1">
        <v>42190</v>
      </c>
      <c r="C56" s="39">
        <v>23</v>
      </c>
      <c r="D56" s="26">
        <v>0</v>
      </c>
      <c r="E56" s="43">
        <v>23</v>
      </c>
      <c r="F56" s="34">
        <v>0</v>
      </c>
      <c r="G56" s="6">
        <f t="shared" si="0"/>
        <v>0</v>
      </c>
      <c r="H56" s="40">
        <v>0</v>
      </c>
      <c r="I56" s="41">
        <f>((I55+I57)/2)</f>
        <v>0.5</v>
      </c>
      <c r="J56" s="42">
        <f t="shared" si="2"/>
        <v>11.5</v>
      </c>
      <c r="K56" s="45">
        <v>0</v>
      </c>
      <c r="L56" s="26">
        <f t="shared" si="3"/>
        <v>0</v>
      </c>
      <c r="M56" s="44">
        <f t="shared" si="4"/>
        <v>0</v>
      </c>
      <c r="N56" s="45">
        <v>0</v>
      </c>
      <c r="O56" s="47">
        <f t="shared" si="5"/>
        <v>0</v>
      </c>
      <c r="P56" s="44">
        <f t="shared" si="6"/>
        <v>0</v>
      </c>
      <c r="Q56" s="45">
        <v>0</v>
      </c>
      <c r="R56" s="47">
        <f t="shared" si="12"/>
        <v>0</v>
      </c>
      <c r="S56" s="44">
        <f t="shared" si="11"/>
        <v>0</v>
      </c>
      <c r="T56" s="45">
        <v>0</v>
      </c>
      <c r="U56" s="47">
        <f t="shared" si="7"/>
        <v>0</v>
      </c>
      <c r="V56" s="44">
        <f t="shared" si="8"/>
        <v>0</v>
      </c>
      <c r="W56" s="10">
        <v>0</v>
      </c>
      <c r="X56">
        <f t="shared" si="9"/>
        <v>0</v>
      </c>
      <c r="Y56">
        <f t="shared" si="10"/>
        <v>0</v>
      </c>
    </row>
    <row r="57" spans="1:25" x14ac:dyDescent="0.25">
      <c r="A57" s="4"/>
      <c r="B57" s="1">
        <v>42191</v>
      </c>
      <c r="C57" s="39">
        <v>14</v>
      </c>
      <c r="D57" s="26">
        <v>1</v>
      </c>
      <c r="E57" s="43">
        <v>15</v>
      </c>
      <c r="F57" s="33">
        <v>0</v>
      </c>
      <c r="G57" s="6">
        <f t="shared" si="0"/>
        <v>0</v>
      </c>
      <c r="H57" s="39">
        <v>0</v>
      </c>
      <c r="I57" s="26">
        <f t="shared" si="1"/>
        <v>0</v>
      </c>
      <c r="J57" s="44">
        <f t="shared" si="2"/>
        <v>0</v>
      </c>
      <c r="K57" s="45">
        <v>0</v>
      </c>
      <c r="L57" s="26">
        <f t="shared" si="3"/>
        <v>0</v>
      </c>
      <c r="M57" s="44">
        <f t="shared" si="4"/>
        <v>0</v>
      </c>
      <c r="N57" s="45">
        <v>0</v>
      </c>
      <c r="O57" s="47">
        <f t="shared" si="5"/>
        <v>0</v>
      </c>
      <c r="P57" s="44">
        <f t="shared" si="6"/>
        <v>0</v>
      </c>
      <c r="Q57" s="45">
        <v>0</v>
      </c>
      <c r="R57" s="47">
        <f t="shared" si="12"/>
        <v>0</v>
      </c>
      <c r="S57" s="44">
        <f t="shared" si="11"/>
        <v>0</v>
      </c>
      <c r="T57" s="45">
        <v>0</v>
      </c>
      <c r="U57" s="47">
        <f t="shared" si="7"/>
        <v>0</v>
      </c>
      <c r="V57" s="44">
        <f t="shared" si="8"/>
        <v>0</v>
      </c>
      <c r="W57" s="10">
        <v>0</v>
      </c>
      <c r="X57">
        <f t="shared" si="9"/>
        <v>0</v>
      </c>
      <c r="Y57">
        <f t="shared" si="10"/>
        <v>0</v>
      </c>
    </row>
    <row r="58" spans="1:25" x14ac:dyDescent="0.25">
      <c r="A58" s="4"/>
      <c r="B58" s="1">
        <v>42192</v>
      </c>
      <c r="C58" s="39">
        <v>2</v>
      </c>
      <c r="D58" s="26">
        <v>0</v>
      </c>
      <c r="E58" s="43">
        <v>2</v>
      </c>
      <c r="F58" s="34">
        <v>0</v>
      </c>
      <c r="G58" s="6">
        <f t="shared" si="0"/>
        <v>0</v>
      </c>
      <c r="H58" s="40">
        <v>0</v>
      </c>
      <c r="I58" s="41">
        <f>((I57+I59)/2)</f>
        <v>0.5</v>
      </c>
      <c r="J58" s="42">
        <f t="shared" si="2"/>
        <v>1</v>
      </c>
      <c r="K58" s="45">
        <v>0</v>
      </c>
      <c r="L58" s="26">
        <f t="shared" si="3"/>
        <v>0</v>
      </c>
      <c r="M58" s="44">
        <f t="shared" si="4"/>
        <v>0</v>
      </c>
      <c r="N58" s="45">
        <v>0</v>
      </c>
      <c r="O58" s="47">
        <f t="shared" si="5"/>
        <v>0</v>
      </c>
      <c r="P58" s="44">
        <f t="shared" si="6"/>
        <v>0</v>
      </c>
      <c r="Q58" s="45">
        <v>0</v>
      </c>
      <c r="R58" s="47">
        <f t="shared" si="12"/>
        <v>0</v>
      </c>
      <c r="S58" s="44">
        <f t="shared" si="11"/>
        <v>0</v>
      </c>
      <c r="T58" s="45">
        <v>0</v>
      </c>
      <c r="U58" s="47">
        <f t="shared" si="7"/>
        <v>0</v>
      </c>
      <c r="V58" s="44">
        <f t="shared" si="8"/>
        <v>0</v>
      </c>
      <c r="W58" s="10">
        <v>0</v>
      </c>
      <c r="X58">
        <f t="shared" si="9"/>
        <v>0</v>
      </c>
      <c r="Y58">
        <f t="shared" si="10"/>
        <v>0</v>
      </c>
    </row>
    <row r="59" spans="1:25" x14ac:dyDescent="0.25">
      <c r="A59" s="4"/>
      <c r="B59" s="1">
        <v>42193</v>
      </c>
      <c r="C59" s="39">
        <v>12</v>
      </c>
      <c r="D59" s="26">
        <v>0</v>
      </c>
      <c r="E59" s="43">
        <v>12</v>
      </c>
      <c r="F59" s="33">
        <v>1</v>
      </c>
      <c r="G59" s="6">
        <f t="shared" si="0"/>
        <v>1</v>
      </c>
      <c r="H59" s="39">
        <v>1</v>
      </c>
      <c r="I59" s="26">
        <f t="shared" si="1"/>
        <v>1</v>
      </c>
      <c r="J59" s="44">
        <f t="shared" si="2"/>
        <v>12</v>
      </c>
      <c r="K59" s="45">
        <v>0</v>
      </c>
      <c r="L59" s="26">
        <f t="shared" si="3"/>
        <v>0</v>
      </c>
      <c r="M59" s="44">
        <f t="shared" si="4"/>
        <v>0</v>
      </c>
      <c r="N59" s="45">
        <v>0</v>
      </c>
      <c r="O59" s="47">
        <f t="shared" si="5"/>
        <v>0</v>
      </c>
      <c r="P59" s="44">
        <f t="shared" si="6"/>
        <v>0</v>
      </c>
      <c r="Q59" s="45">
        <v>0</v>
      </c>
      <c r="R59" s="47">
        <f t="shared" si="12"/>
        <v>0</v>
      </c>
      <c r="S59" s="44">
        <f t="shared" si="11"/>
        <v>0</v>
      </c>
      <c r="T59" s="45">
        <v>0</v>
      </c>
      <c r="U59" s="47">
        <f t="shared" si="7"/>
        <v>0</v>
      </c>
      <c r="V59" s="44">
        <f t="shared" si="8"/>
        <v>0</v>
      </c>
      <c r="W59" s="10">
        <v>0</v>
      </c>
      <c r="X59">
        <f t="shared" si="9"/>
        <v>0</v>
      </c>
      <c r="Y59">
        <f t="shared" si="10"/>
        <v>0</v>
      </c>
    </row>
    <row r="60" spans="1:25" x14ac:dyDescent="0.25">
      <c r="A60" s="4"/>
      <c r="B60" s="1">
        <v>42194</v>
      </c>
      <c r="C60" s="39">
        <v>15</v>
      </c>
      <c r="D60" s="26">
        <v>6</v>
      </c>
      <c r="E60" s="43">
        <v>21</v>
      </c>
      <c r="F60" s="33">
        <v>1</v>
      </c>
      <c r="G60" s="6">
        <f t="shared" si="0"/>
        <v>1</v>
      </c>
      <c r="H60" s="39">
        <v>1</v>
      </c>
      <c r="I60" s="26">
        <f t="shared" si="1"/>
        <v>1</v>
      </c>
      <c r="J60" s="44">
        <f t="shared" si="2"/>
        <v>21</v>
      </c>
      <c r="K60" s="45">
        <v>0</v>
      </c>
      <c r="L60" s="26">
        <f t="shared" si="3"/>
        <v>0</v>
      </c>
      <c r="M60" s="44">
        <f t="shared" si="4"/>
        <v>0</v>
      </c>
      <c r="N60" s="45">
        <v>0</v>
      </c>
      <c r="O60" s="47">
        <f t="shared" si="5"/>
        <v>0</v>
      </c>
      <c r="P60" s="44">
        <f t="shared" si="6"/>
        <v>0</v>
      </c>
      <c r="Q60" s="45">
        <v>0</v>
      </c>
      <c r="R60" s="47">
        <f t="shared" si="12"/>
        <v>0</v>
      </c>
      <c r="S60" s="44">
        <f t="shared" si="11"/>
        <v>0</v>
      </c>
      <c r="T60" s="45">
        <v>0</v>
      </c>
      <c r="U60" s="47">
        <f t="shared" si="7"/>
        <v>0</v>
      </c>
      <c r="V60" s="44">
        <f t="shared" si="8"/>
        <v>0</v>
      </c>
      <c r="W60" s="10">
        <v>0</v>
      </c>
      <c r="X60">
        <f t="shared" si="9"/>
        <v>0</v>
      </c>
      <c r="Y60">
        <f t="shared" si="10"/>
        <v>0</v>
      </c>
    </row>
    <row r="61" spans="1:25" x14ac:dyDescent="0.25">
      <c r="A61" s="4"/>
      <c r="B61" s="1">
        <v>42195</v>
      </c>
      <c r="C61" s="39">
        <v>69</v>
      </c>
      <c r="D61" s="26">
        <v>1</v>
      </c>
      <c r="E61" s="43">
        <v>70</v>
      </c>
      <c r="F61" s="33">
        <v>1</v>
      </c>
      <c r="G61" s="6">
        <f t="shared" si="0"/>
        <v>0</v>
      </c>
      <c r="H61" s="39">
        <v>0</v>
      </c>
      <c r="I61" s="26">
        <f t="shared" si="1"/>
        <v>0</v>
      </c>
      <c r="J61" s="44">
        <f t="shared" si="2"/>
        <v>0</v>
      </c>
      <c r="K61" s="45">
        <v>0</v>
      </c>
      <c r="L61" s="26">
        <f t="shared" si="3"/>
        <v>0</v>
      </c>
      <c r="M61" s="44">
        <f t="shared" si="4"/>
        <v>0</v>
      </c>
      <c r="N61" s="45">
        <v>0</v>
      </c>
      <c r="O61" s="47">
        <f t="shared" si="5"/>
        <v>0</v>
      </c>
      <c r="P61" s="44">
        <f t="shared" si="6"/>
        <v>0</v>
      </c>
      <c r="Q61" s="45">
        <v>0</v>
      </c>
      <c r="R61" s="47">
        <f t="shared" si="12"/>
        <v>0</v>
      </c>
      <c r="S61" s="44">
        <f t="shared" si="11"/>
        <v>0</v>
      </c>
      <c r="T61" s="45">
        <v>0</v>
      </c>
      <c r="U61" s="47">
        <f t="shared" si="7"/>
        <v>0</v>
      </c>
      <c r="V61" s="44">
        <f t="shared" si="8"/>
        <v>0</v>
      </c>
      <c r="W61" s="10">
        <v>1</v>
      </c>
      <c r="X61">
        <f t="shared" si="9"/>
        <v>1</v>
      </c>
      <c r="Y61">
        <f t="shared" si="10"/>
        <v>70</v>
      </c>
    </row>
    <row r="62" spans="1:25" x14ac:dyDescent="0.25">
      <c r="A62" s="4"/>
      <c r="B62" s="1">
        <v>42196</v>
      </c>
      <c r="C62" s="39">
        <v>54</v>
      </c>
      <c r="D62" s="26">
        <v>3</v>
      </c>
      <c r="E62" s="43">
        <v>57</v>
      </c>
      <c r="F62" s="34">
        <v>0</v>
      </c>
      <c r="G62" s="6">
        <f t="shared" si="0"/>
        <v>0</v>
      </c>
      <c r="H62" s="39">
        <v>0</v>
      </c>
      <c r="I62" s="26">
        <f t="shared" si="1"/>
        <v>0</v>
      </c>
      <c r="J62" s="44">
        <f t="shared" si="2"/>
        <v>0</v>
      </c>
      <c r="K62" s="40">
        <v>0</v>
      </c>
      <c r="L62" s="41">
        <f>((L61+L63)/2)</f>
        <v>0.5</v>
      </c>
      <c r="M62" s="42">
        <f t="shared" si="4"/>
        <v>28.5</v>
      </c>
      <c r="N62" s="45">
        <v>0</v>
      </c>
      <c r="O62" s="47">
        <f t="shared" si="5"/>
        <v>0</v>
      </c>
      <c r="P62" s="44">
        <f t="shared" si="6"/>
        <v>0</v>
      </c>
      <c r="Q62" s="45">
        <v>0</v>
      </c>
      <c r="R62" s="47">
        <f t="shared" si="12"/>
        <v>0</v>
      </c>
      <c r="S62" s="44">
        <f t="shared" si="11"/>
        <v>0</v>
      </c>
      <c r="T62" s="45">
        <v>0</v>
      </c>
      <c r="U62" s="47">
        <f t="shared" si="7"/>
        <v>0</v>
      </c>
      <c r="V62" s="44">
        <f t="shared" si="8"/>
        <v>0</v>
      </c>
      <c r="W62" s="10">
        <v>0</v>
      </c>
      <c r="X62">
        <f t="shared" si="9"/>
        <v>0</v>
      </c>
      <c r="Y62">
        <f t="shared" si="10"/>
        <v>0</v>
      </c>
    </row>
    <row r="63" spans="1:25" x14ac:dyDescent="0.25">
      <c r="A63" s="4"/>
      <c r="B63" s="1">
        <v>42197</v>
      </c>
      <c r="C63" s="39">
        <v>60</v>
      </c>
      <c r="D63" s="26">
        <v>7</v>
      </c>
      <c r="E63" s="43">
        <v>67</v>
      </c>
      <c r="F63" s="33">
        <v>1</v>
      </c>
      <c r="G63" s="6">
        <f t="shared" si="0"/>
        <v>1</v>
      </c>
      <c r="H63" s="39">
        <v>0</v>
      </c>
      <c r="I63" s="26">
        <f t="shared" si="1"/>
        <v>0</v>
      </c>
      <c r="J63" s="44">
        <f t="shared" si="2"/>
        <v>0</v>
      </c>
      <c r="K63" s="45">
        <v>1</v>
      </c>
      <c r="L63" s="26">
        <f t="shared" si="3"/>
        <v>1</v>
      </c>
      <c r="M63" s="44">
        <f t="shared" si="4"/>
        <v>67</v>
      </c>
      <c r="N63" s="45">
        <v>0</v>
      </c>
      <c r="O63" s="47">
        <f t="shared" si="5"/>
        <v>0</v>
      </c>
      <c r="P63" s="44">
        <f t="shared" si="6"/>
        <v>0</v>
      </c>
      <c r="Q63" s="45">
        <v>0</v>
      </c>
      <c r="R63" s="47">
        <f t="shared" si="12"/>
        <v>0</v>
      </c>
      <c r="S63" s="44">
        <f t="shared" si="11"/>
        <v>0</v>
      </c>
      <c r="T63" s="45">
        <v>0</v>
      </c>
      <c r="U63" s="47">
        <f t="shared" si="7"/>
        <v>0</v>
      </c>
      <c r="V63" s="44">
        <f t="shared" si="8"/>
        <v>0</v>
      </c>
      <c r="W63" s="10">
        <v>0</v>
      </c>
      <c r="X63">
        <f t="shared" si="9"/>
        <v>0</v>
      </c>
      <c r="Y63">
        <f t="shared" si="10"/>
        <v>0</v>
      </c>
    </row>
    <row r="64" spans="1:25" x14ac:dyDescent="0.25">
      <c r="A64" s="4"/>
      <c r="B64" s="1">
        <v>42198</v>
      </c>
      <c r="C64" s="39">
        <v>23</v>
      </c>
      <c r="D64" s="26">
        <v>0</v>
      </c>
      <c r="E64" s="43">
        <v>23</v>
      </c>
      <c r="F64" s="33">
        <v>1</v>
      </c>
      <c r="G64" s="6">
        <f t="shared" si="0"/>
        <v>1</v>
      </c>
      <c r="H64" s="39">
        <v>1</v>
      </c>
      <c r="I64" s="26">
        <f t="shared" si="1"/>
        <v>1</v>
      </c>
      <c r="J64" s="44">
        <f t="shared" si="2"/>
        <v>23</v>
      </c>
      <c r="K64" s="45">
        <v>0</v>
      </c>
      <c r="L64" s="26">
        <f t="shared" si="3"/>
        <v>0</v>
      </c>
      <c r="M64" s="44">
        <f t="shared" si="4"/>
        <v>0</v>
      </c>
      <c r="N64" s="45">
        <v>0</v>
      </c>
      <c r="O64" s="47">
        <f t="shared" si="5"/>
        <v>0</v>
      </c>
      <c r="P64" s="44">
        <f t="shared" si="6"/>
        <v>0</v>
      </c>
      <c r="Q64" s="45">
        <v>0</v>
      </c>
      <c r="R64" s="47">
        <f t="shared" si="12"/>
        <v>0</v>
      </c>
      <c r="S64" s="44">
        <f t="shared" si="11"/>
        <v>0</v>
      </c>
      <c r="T64" s="45">
        <v>0</v>
      </c>
      <c r="U64" s="47">
        <f t="shared" si="7"/>
        <v>0</v>
      </c>
      <c r="V64" s="44">
        <f t="shared" si="8"/>
        <v>0</v>
      </c>
      <c r="W64" s="10">
        <v>0</v>
      </c>
      <c r="X64">
        <f t="shared" si="9"/>
        <v>0</v>
      </c>
      <c r="Y64">
        <f t="shared" si="10"/>
        <v>0</v>
      </c>
    </row>
    <row r="65" spans="1:25" x14ac:dyDescent="0.25">
      <c r="A65" s="4"/>
      <c r="B65" s="1">
        <v>42199</v>
      </c>
      <c r="C65" s="39">
        <v>86</v>
      </c>
      <c r="D65" s="26">
        <v>4</v>
      </c>
      <c r="E65" s="43">
        <v>90</v>
      </c>
      <c r="F65" s="33">
        <v>2</v>
      </c>
      <c r="G65" s="6">
        <f t="shared" si="0"/>
        <v>2</v>
      </c>
      <c r="H65" s="39">
        <v>0</v>
      </c>
      <c r="I65" s="26">
        <f t="shared" si="1"/>
        <v>0</v>
      </c>
      <c r="J65" s="44">
        <f t="shared" si="2"/>
        <v>0</v>
      </c>
      <c r="K65" s="45">
        <v>2</v>
      </c>
      <c r="L65" s="26">
        <f>IFERROR(K65/F65,0)</f>
        <v>1</v>
      </c>
      <c r="M65" s="44">
        <f t="shared" si="4"/>
        <v>90</v>
      </c>
      <c r="N65" s="45">
        <v>0</v>
      </c>
      <c r="O65" s="47">
        <f t="shared" si="5"/>
        <v>0</v>
      </c>
      <c r="P65" s="44">
        <f t="shared" si="6"/>
        <v>0</v>
      </c>
      <c r="Q65" s="45">
        <v>0</v>
      </c>
      <c r="R65" s="47">
        <f t="shared" si="12"/>
        <v>0</v>
      </c>
      <c r="S65" s="44">
        <f t="shared" si="11"/>
        <v>0</v>
      </c>
      <c r="T65" s="45">
        <v>0</v>
      </c>
      <c r="U65" s="47">
        <f t="shared" si="7"/>
        <v>0</v>
      </c>
      <c r="V65" s="44">
        <f t="shared" si="8"/>
        <v>0</v>
      </c>
      <c r="W65" s="10">
        <v>0</v>
      </c>
      <c r="X65">
        <f t="shared" si="9"/>
        <v>0</v>
      </c>
      <c r="Y65">
        <f t="shared" si="10"/>
        <v>0</v>
      </c>
    </row>
    <row r="66" spans="1:25" x14ac:dyDescent="0.25">
      <c r="A66" s="4"/>
      <c r="B66" s="1">
        <v>42200</v>
      </c>
      <c r="C66" s="39">
        <v>91</v>
      </c>
      <c r="D66" s="26">
        <v>14</v>
      </c>
      <c r="E66" s="43">
        <v>105</v>
      </c>
      <c r="F66" s="34">
        <v>0</v>
      </c>
      <c r="G66" s="6">
        <f t="shared" si="0"/>
        <v>0</v>
      </c>
      <c r="H66" s="40">
        <v>0</v>
      </c>
      <c r="I66" s="41">
        <f>((I65+I67)/2)</f>
        <v>0.33333333333333331</v>
      </c>
      <c r="J66" s="42">
        <f t="shared" si="2"/>
        <v>35</v>
      </c>
      <c r="K66" s="40">
        <v>0</v>
      </c>
      <c r="L66" s="41">
        <f>((L65+L67)/2)</f>
        <v>0.66666666666666663</v>
      </c>
      <c r="M66" s="42">
        <f t="shared" si="4"/>
        <v>70</v>
      </c>
      <c r="N66" s="45">
        <v>0</v>
      </c>
      <c r="O66" s="47">
        <f t="shared" si="5"/>
        <v>0</v>
      </c>
      <c r="P66" s="44">
        <f t="shared" si="6"/>
        <v>0</v>
      </c>
      <c r="Q66" s="45">
        <v>0</v>
      </c>
      <c r="R66" s="47">
        <f t="shared" si="12"/>
        <v>0</v>
      </c>
      <c r="S66" s="44">
        <f t="shared" si="11"/>
        <v>0</v>
      </c>
      <c r="T66" s="45">
        <v>0</v>
      </c>
      <c r="U66" s="47">
        <f t="shared" si="7"/>
        <v>0</v>
      </c>
      <c r="V66" s="44">
        <f t="shared" si="8"/>
        <v>0</v>
      </c>
      <c r="W66" s="10">
        <v>0</v>
      </c>
      <c r="X66">
        <f t="shared" si="9"/>
        <v>0</v>
      </c>
      <c r="Y66">
        <f t="shared" si="10"/>
        <v>0</v>
      </c>
    </row>
    <row r="67" spans="1:25" x14ac:dyDescent="0.25">
      <c r="A67" s="4"/>
      <c r="B67" s="1">
        <v>42201</v>
      </c>
      <c r="C67" s="39">
        <v>58</v>
      </c>
      <c r="D67" s="26">
        <v>2</v>
      </c>
      <c r="E67" s="43">
        <v>60</v>
      </c>
      <c r="F67" s="33">
        <v>3</v>
      </c>
      <c r="G67" s="6">
        <f t="shared" ref="G67:G114" si="13">(F67-W67)</f>
        <v>3</v>
      </c>
      <c r="H67" s="39">
        <v>2</v>
      </c>
      <c r="I67" s="26">
        <f t="shared" ref="I67:I125" si="14">IFERROR(H67/F67,0)</f>
        <v>0.66666666666666663</v>
      </c>
      <c r="J67" s="44">
        <f t="shared" ref="J67:J125" si="15">(E67*I67)</f>
        <v>40</v>
      </c>
      <c r="K67" s="45">
        <v>1</v>
      </c>
      <c r="L67" s="26">
        <f t="shared" ref="L67:L125" si="16">IFERROR(K67/F67,0)</f>
        <v>0.33333333333333331</v>
      </c>
      <c r="M67" s="44">
        <f t="shared" ref="M67:M125" si="17">(L67*E67)</f>
        <v>20</v>
      </c>
      <c r="N67" s="45">
        <v>0</v>
      </c>
      <c r="O67" s="47">
        <f t="shared" ref="O67:O125" si="18">IFERROR(N67/F67,0)</f>
        <v>0</v>
      </c>
      <c r="P67" s="44">
        <f t="shared" ref="P67:P69" si="19">(O67*E67)</f>
        <v>0</v>
      </c>
      <c r="Q67" s="45">
        <v>0</v>
      </c>
      <c r="R67" s="47">
        <f t="shared" si="12"/>
        <v>0</v>
      </c>
      <c r="S67" s="44">
        <f t="shared" si="11"/>
        <v>0</v>
      </c>
      <c r="T67" s="45">
        <v>0</v>
      </c>
      <c r="U67" s="47">
        <f t="shared" ref="U67:U125" si="20">IFERROR(T67/F67,0)</f>
        <v>0</v>
      </c>
      <c r="V67" s="44">
        <f t="shared" ref="V67:V72" si="21">(U67*E67)</f>
        <v>0</v>
      </c>
      <c r="W67" s="10">
        <v>0</v>
      </c>
      <c r="X67">
        <f t="shared" ref="X67:X125" si="22">IFERROR(W67/F67,0)</f>
        <v>0</v>
      </c>
      <c r="Y67">
        <f t="shared" ref="Y67:Y125" si="23">(X67*E67)</f>
        <v>0</v>
      </c>
    </row>
    <row r="68" spans="1:25" x14ac:dyDescent="0.25">
      <c r="A68" s="4"/>
      <c r="B68" s="1">
        <v>42202</v>
      </c>
      <c r="C68" s="39">
        <v>44</v>
      </c>
      <c r="D68" s="26">
        <v>2</v>
      </c>
      <c r="E68" s="43">
        <v>46</v>
      </c>
      <c r="F68" s="33">
        <v>1</v>
      </c>
      <c r="G68" s="6">
        <f t="shared" si="13"/>
        <v>1</v>
      </c>
      <c r="H68" s="39">
        <v>0</v>
      </c>
      <c r="I68" s="26">
        <f t="shared" si="14"/>
        <v>0</v>
      </c>
      <c r="J68" s="44">
        <f t="shared" si="15"/>
        <v>0</v>
      </c>
      <c r="K68" s="45">
        <v>1</v>
      </c>
      <c r="L68" s="26">
        <f t="shared" si="16"/>
        <v>1</v>
      </c>
      <c r="M68" s="44">
        <f t="shared" si="17"/>
        <v>46</v>
      </c>
      <c r="N68" s="45">
        <v>0</v>
      </c>
      <c r="O68" s="47">
        <f t="shared" si="18"/>
        <v>0</v>
      </c>
      <c r="P68" s="44">
        <f t="shared" si="19"/>
        <v>0</v>
      </c>
      <c r="Q68" s="45">
        <v>0</v>
      </c>
      <c r="R68" s="47">
        <f t="shared" si="12"/>
        <v>0</v>
      </c>
      <c r="S68" s="44">
        <f t="shared" si="11"/>
        <v>0</v>
      </c>
      <c r="T68" s="45">
        <v>0</v>
      </c>
      <c r="U68" s="47">
        <f t="shared" si="20"/>
        <v>0</v>
      </c>
      <c r="V68" s="44">
        <f t="shared" si="21"/>
        <v>0</v>
      </c>
      <c r="W68" s="10">
        <v>0</v>
      </c>
      <c r="X68">
        <f t="shared" si="22"/>
        <v>0</v>
      </c>
      <c r="Y68">
        <f t="shared" si="23"/>
        <v>0</v>
      </c>
    </row>
    <row r="69" spans="1:25" x14ac:dyDescent="0.25">
      <c r="A69" s="4"/>
      <c r="B69" s="1">
        <v>42203</v>
      </c>
      <c r="C69" s="39">
        <v>129</v>
      </c>
      <c r="D69" s="26">
        <v>2</v>
      </c>
      <c r="E69" s="43">
        <v>131</v>
      </c>
      <c r="F69" s="34">
        <v>0</v>
      </c>
      <c r="G69" s="6">
        <f t="shared" si="13"/>
        <v>0</v>
      </c>
      <c r="H69" s="39">
        <v>0</v>
      </c>
      <c r="I69" s="26">
        <f t="shared" si="14"/>
        <v>0</v>
      </c>
      <c r="J69" s="44">
        <f t="shared" si="15"/>
        <v>0</v>
      </c>
      <c r="K69" s="40">
        <v>0</v>
      </c>
      <c r="L69" s="41">
        <f>((L68+L70)/2)</f>
        <v>0.91666666666666674</v>
      </c>
      <c r="M69" s="42">
        <f t="shared" si="17"/>
        <v>120.08333333333334</v>
      </c>
      <c r="N69" s="40">
        <v>0</v>
      </c>
      <c r="O69" s="41">
        <f>((O68+O70)/2)</f>
        <v>8.3333333333333329E-2</v>
      </c>
      <c r="P69" s="42">
        <f t="shared" si="19"/>
        <v>10.916666666666666</v>
      </c>
      <c r="Q69" s="45">
        <v>0</v>
      </c>
      <c r="R69" s="47">
        <f t="shared" si="12"/>
        <v>0</v>
      </c>
      <c r="S69" s="44">
        <f t="shared" ref="S69:S73" si="24">(R69*E69)</f>
        <v>0</v>
      </c>
      <c r="T69" s="45">
        <v>0</v>
      </c>
      <c r="U69" s="47">
        <f t="shared" si="20"/>
        <v>0</v>
      </c>
      <c r="V69" s="44">
        <f t="shared" si="21"/>
        <v>0</v>
      </c>
      <c r="W69" s="10">
        <v>0</v>
      </c>
      <c r="X69">
        <f t="shared" si="22"/>
        <v>0</v>
      </c>
      <c r="Y69">
        <f t="shared" si="23"/>
        <v>0</v>
      </c>
    </row>
    <row r="70" spans="1:25" x14ac:dyDescent="0.25">
      <c r="A70" s="4"/>
      <c r="B70" s="1">
        <v>42204</v>
      </c>
      <c r="C70" s="45">
        <v>216</v>
      </c>
      <c r="D70" s="47">
        <v>36</v>
      </c>
      <c r="E70" s="44">
        <v>252</v>
      </c>
      <c r="F70" s="35">
        <v>6</v>
      </c>
      <c r="G70" s="6">
        <f t="shared" si="13"/>
        <v>6</v>
      </c>
      <c r="H70" s="45">
        <v>0</v>
      </c>
      <c r="I70" s="26">
        <f t="shared" si="14"/>
        <v>0</v>
      </c>
      <c r="J70" s="44">
        <f t="shared" si="15"/>
        <v>0</v>
      </c>
      <c r="K70" s="45">
        <v>5</v>
      </c>
      <c r="L70" s="26">
        <f t="shared" si="16"/>
        <v>0.83333333333333337</v>
      </c>
      <c r="M70" s="44">
        <f t="shared" si="17"/>
        <v>210</v>
      </c>
      <c r="N70" s="45">
        <v>1</v>
      </c>
      <c r="O70" s="47">
        <f t="shared" si="18"/>
        <v>0.16666666666666666</v>
      </c>
      <c r="P70" s="44">
        <f>(O70*E70)</f>
        <v>42</v>
      </c>
      <c r="Q70" s="45">
        <v>0</v>
      </c>
      <c r="R70" s="47">
        <f t="shared" si="12"/>
        <v>0</v>
      </c>
      <c r="S70" s="44">
        <f t="shared" si="24"/>
        <v>0</v>
      </c>
      <c r="T70" s="45">
        <v>0</v>
      </c>
      <c r="U70" s="47">
        <f t="shared" si="20"/>
        <v>0</v>
      </c>
      <c r="V70" s="44">
        <f t="shared" si="21"/>
        <v>0</v>
      </c>
      <c r="W70" s="10">
        <v>0</v>
      </c>
      <c r="X70">
        <f t="shared" si="22"/>
        <v>0</v>
      </c>
      <c r="Y70">
        <f t="shared" si="23"/>
        <v>0</v>
      </c>
    </row>
    <row r="71" spans="1:25" x14ac:dyDescent="0.25">
      <c r="A71" s="4"/>
      <c r="B71" s="1">
        <v>42205</v>
      </c>
      <c r="C71" s="45">
        <v>220</v>
      </c>
      <c r="D71" s="47">
        <v>8</v>
      </c>
      <c r="E71" s="44">
        <v>228</v>
      </c>
      <c r="F71" s="35">
        <v>2</v>
      </c>
      <c r="G71" s="6">
        <f t="shared" si="13"/>
        <v>1</v>
      </c>
      <c r="H71" s="45"/>
      <c r="I71" s="26">
        <f t="shared" si="14"/>
        <v>0</v>
      </c>
      <c r="J71" s="44">
        <f t="shared" si="15"/>
        <v>0</v>
      </c>
      <c r="K71" s="45">
        <v>1</v>
      </c>
      <c r="L71" s="26">
        <f t="shared" si="16"/>
        <v>0.5</v>
      </c>
      <c r="M71" s="44">
        <f t="shared" si="17"/>
        <v>114</v>
      </c>
      <c r="N71" s="45">
        <v>0</v>
      </c>
      <c r="O71" s="47">
        <f t="shared" si="18"/>
        <v>0</v>
      </c>
      <c r="P71" s="44">
        <f>(O71*E71)</f>
        <v>0</v>
      </c>
      <c r="Q71" s="45">
        <v>0</v>
      </c>
      <c r="R71" s="47">
        <f t="shared" ref="R71:R125" si="25">IFERROR(Q71/F71,0)</f>
        <v>0</v>
      </c>
      <c r="S71" s="44">
        <f t="shared" si="24"/>
        <v>0</v>
      </c>
      <c r="T71" s="45">
        <v>0</v>
      </c>
      <c r="U71" s="47">
        <f t="shared" si="20"/>
        <v>0</v>
      </c>
      <c r="V71" s="44">
        <f t="shared" si="21"/>
        <v>0</v>
      </c>
      <c r="W71" s="10">
        <v>1</v>
      </c>
      <c r="X71">
        <f t="shared" si="22"/>
        <v>0.5</v>
      </c>
      <c r="Y71">
        <f t="shared" si="23"/>
        <v>114</v>
      </c>
    </row>
    <row r="72" spans="1:25" x14ac:dyDescent="0.25">
      <c r="A72" s="4"/>
      <c r="B72" s="1">
        <v>42206</v>
      </c>
      <c r="C72" s="39">
        <v>215</v>
      </c>
      <c r="D72" s="26">
        <v>7</v>
      </c>
      <c r="E72" s="43">
        <v>222</v>
      </c>
      <c r="F72" s="33">
        <v>6</v>
      </c>
      <c r="G72" s="6">
        <f t="shared" si="13"/>
        <v>6</v>
      </c>
      <c r="H72" s="39">
        <v>1</v>
      </c>
      <c r="I72" s="26">
        <f t="shared" si="14"/>
        <v>0.16666666666666666</v>
      </c>
      <c r="J72" s="44">
        <f t="shared" si="15"/>
        <v>37</v>
      </c>
      <c r="K72" s="45">
        <v>4</v>
      </c>
      <c r="L72" s="26">
        <f t="shared" si="16"/>
        <v>0.66666666666666663</v>
      </c>
      <c r="M72" s="44">
        <f t="shared" si="17"/>
        <v>148</v>
      </c>
      <c r="N72" s="45">
        <v>0</v>
      </c>
      <c r="O72" s="47">
        <f t="shared" si="18"/>
        <v>0</v>
      </c>
      <c r="P72" s="44">
        <f t="shared" ref="P72:P73" si="26">(O72*E72)</f>
        <v>0</v>
      </c>
      <c r="Q72" s="45">
        <v>0</v>
      </c>
      <c r="R72" s="47">
        <f t="shared" si="25"/>
        <v>0</v>
      </c>
      <c r="S72" s="44">
        <f t="shared" si="24"/>
        <v>0</v>
      </c>
      <c r="T72" s="45">
        <v>1</v>
      </c>
      <c r="U72" s="47">
        <f t="shared" si="20"/>
        <v>0.16666666666666666</v>
      </c>
      <c r="V72" s="44">
        <f t="shared" si="21"/>
        <v>37</v>
      </c>
      <c r="W72" s="10">
        <v>0</v>
      </c>
      <c r="X72">
        <f t="shared" si="22"/>
        <v>0</v>
      </c>
      <c r="Y72">
        <f t="shared" si="23"/>
        <v>0</v>
      </c>
    </row>
    <row r="73" spans="1:25" x14ac:dyDescent="0.25">
      <c r="A73" s="4"/>
      <c r="B73" s="1">
        <v>42207</v>
      </c>
      <c r="C73" s="39">
        <v>156</v>
      </c>
      <c r="D73" s="26">
        <v>2</v>
      </c>
      <c r="E73" s="43">
        <v>158</v>
      </c>
      <c r="F73" s="33">
        <v>4</v>
      </c>
      <c r="G73" s="6">
        <f t="shared" si="13"/>
        <v>3</v>
      </c>
      <c r="I73" s="26">
        <f t="shared" si="14"/>
        <v>0</v>
      </c>
      <c r="J73" s="44">
        <f t="shared" si="15"/>
        <v>0</v>
      </c>
      <c r="K73" s="45">
        <v>0</v>
      </c>
      <c r="L73" s="26">
        <f t="shared" si="16"/>
        <v>0</v>
      </c>
      <c r="M73" s="44">
        <f t="shared" si="17"/>
        <v>0</v>
      </c>
      <c r="N73" s="45">
        <v>2</v>
      </c>
      <c r="O73" s="47">
        <f t="shared" si="18"/>
        <v>0.5</v>
      </c>
      <c r="P73" s="44">
        <f t="shared" si="26"/>
        <v>79</v>
      </c>
      <c r="Q73" s="45">
        <v>1</v>
      </c>
      <c r="R73" s="47">
        <f t="shared" si="25"/>
        <v>0.25</v>
      </c>
      <c r="S73" s="44">
        <f t="shared" si="24"/>
        <v>39.5</v>
      </c>
      <c r="T73" s="45">
        <v>0</v>
      </c>
      <c r="U73" s="47">
        <f t="shared" si="20"/>
        <v>0</v>
      </c>
      <c r="V73" s="44">
        <f>(U73*E73)</f>
        <v>0</v>
      </c>
      <c r="W73" s="10">
        <v>1</v>
      </c>
      <c r="X73">
        <f t="shared" si="22"/>
        <v>0.25</v>
      </c>
      <c r="Y73">
        <f t="shared" si="23"/>
        <v>39.5</v>
      </c>
    </row>
    <row r="74" spans="1:25" x14ac:dyDescent="0.25">
      <c r="A74" s="4"/>
      <c r="B74" s="1">
        <v>42208</v>
      </c>
      <c r="C74" s="45">
        <v>368</v>
      </c>
      <c r="D74" s="47">
        <v>46</v>
      </c>
      <c r="E74" s="44">
        <v>414</v>
      </c>
      <c r="F74" s="35">
        <v>4</v>
      </c>
      <c r="G74" s="6">
        <f t="shared" si="13"/>
        <v>4</v>
      </c>
      <c r="H74" s="45">
        <v>0</v>
      </c>
      <c r="I74" s="26">
        <f t="shared" si="14"/>
        <v>0</v>
      </c>
      <c r="J74" s="44">
        <f t="shared" si="15"/>
        <v>0</v>
      </c>
      <c r="K74" s="45">
        <v>0</v>
      </c>
      <c r="L74" s="26">
        <f t="shared" si="16"/>
        <v>0</v>
      </c>
      <c r="M74" s="44">
        <f t="shared" si="17"/>
        <v>0</v>
      </c>
      <c r="N74" s="45">
        <v>1</v>
      </c>
      <c r="O74" s="47">
        <f t="shared" si="18"/>
        <v>0.25</v>
      </c>
      <c r="P74" s="44">
        <f t="shared" ref="P74:P81" si="27">(O74*E74)</f>
        <v>103.5</v>
      </c>
      <c r="Q74" s="45">
        <v>3</v>
      </c>
      <c r="R74" s="47">
        <f t="shared" si="25"/>
        <v>0.75</v>
      </c>
      <c r="S74" s="44">
        <f>(R74*E74)</f>
        <v>310.5</v>
      </c>
      <c r="T74" s="45">
        <v>0</v>
      </c>
      <c r="U74" s="47">
        <f t="shared" si="20"/>
        <v>0</v>
      </c>
      <c r="V74" s="44">
        <f t="shared" ref="V74:V76" si="28">(U74*E74)</f>
        <v>0</v>
      </c>
      <c r="W74" s="10">
        <v>0</v>
      </c>
      <c r="X74">
        <f t="shared" si="22"/>
        <v>0</v>
      </c>
      <c r="Y74">
        <f t="shared" si="23"/>
        <v>0</v>
      </c>
    </row>
    <row r="75" spans="1:25" x14ac:dyDescent="0.25">
      <c r="A75" s="4"/>
      <c r="B75" s="1">
        <v>42209</v>
      </c>
      <c r="C75" s="45">
        <v>497</v>
      </c>
      <c r="D75" s="47">
        <v>43</v>
      </c>
      <c r="E75" s="44">
        <v>540</v>
      </c>
      <c r="F75" s="35">
        <v>13</v>
      </c>
      <c r="G75" s="6">
        <f t="shared" si="13"/>
        <v>5</v>
      </c>
      <c r="H75" s="45">
        <v>0</v>
      </c>
      <c r="I75" s="26">
        <f t="shared" si="14"/>
        <v>0</v>
      </c>
      <c r="J75" s="44">
        <f t="shared" si="15"/>
        <v>0</v>
      </c>
      <c r="K75" s="45">
        <v>1</v>
      </c>
      <c r="L75" s="26">
        <f t="shared" si="16"/>
        <v>7.6923076923076927E-2</v>
      </c>
      <c r="M75" s="44">
        <f t="shared" si="17"/>
        <v>41.53846153846154</v>
      </c>
      <c r="N75" s="45">
        <v>1</v>
      </c>
      <c r="O75" s="47">
        <f t="shared" si="18"/>
        <v>7.6923076923076927E-2</v>
      </c>
      <c r="P75" s="44">
        <f t="shared" si="27"/>
        <v>41.53846153846154</v>
      </c>
      <c r="Q75" s="45">
        <v>3</v>
      </c>
      <c r="R75" s="47">
        <f t="shared" si="25"/>
        <v>0.23076923076923078</v>
      </c>
      <c r="S75" s="44">
        <f>(R75*E75)</f>
        <v>124.61538461538463</v>
      </c>
      <c r="T75" s="45">
        <v>0</v>
      </c>
      <c r="U75" s="47">
        <f t="shared" si="20"/>
        <v>0</v>
      </c>
      <c r="V75" s="44">
        <f t="shared" si="28"/>
        <v>0</v>
      </c>
      <c r="W75" s="10">
        <v>8</v>
      </c>
      <c r="X75">
        <f t="shared" si="22"/>
        <v>0.61538461538461542</v>
      </c>
      <c r="Y75">
        <f t="shared" si="23"/>
        <v>332.30769230769232</v>
      </c>
    </row>
    <row r="76" spans="1:25" x14ac:dyDescent="0.25">
      <c r="A76" s="4"/>
      <c r="B76" s="1">
        <v>42210</v>
      </c>
      <c r="C76" s="45">
        <v>243</v>
      </c>
      <c r="D76" s="47">
        <v>7</v>
      </c>
      <c r="E76" s="44">
        <v>250</v>
      </c>
      <c r="F76" s="35">
        <v>2</v>
      </c>
      <c r="G76" s="6">
        <f t="shared" si="13"/>
        <v>2</v>
      </c>
      <c r="H76" s="45">
        <v>0</v>
      </c>
      <c r="I76" s="26">
        <f t="shared" si="14"/>
        <v>0</v>
      </c>
      <c r="J76" s="44">
        <f t="shared" si="15"/>
        <v>0</v>
      </c>
      <c r="K76" s="45">
        <v>0</v>
      </c>
      <c r="L76" s="26">
        <f t="shared" si="16"/>
        <v>0</v>
      </c>
      <c r="M76" s="44">
        <f t="shared" si="17"/>
        <v>0</v>
      </c>
      <c r="N76" s="45">
        <v>1</v>
      </c>
      <c r="O76" s="47">
        <f t="shared" si="18"/>
        <v>0.5</v>
      </c>
      <c r="P76" s="44">
        <f t="shared" si="27"/>
        <v>125</v>
      </c>
      <c r="Q76" s="45">
        <v>0</v>
      </c>
      <c r="R76" s="47">
        <f t="shared" si="25"/>
        <v>0</v>
      </c>
      <c r="S76" s="44">
        <f>(R76*E76)</f>
        <v>0</v>
      </c>
      <c r="T76" s="45">
        <v>1</v>
      </c>
      <c r="U76" s="47">
        <f t="shared" si="20"/>
        <v>0.5</v>
      </c>
      <c r="V76" s="44">
        <f t="shared" si="28"/>
        <v>125</v>
      </c>
      <c r="W76" s="10">
        <v>0</v>
      </c>
      <c r="X76">
        <f t="shared" si="22"/>
        <v>0</v>
      </c>
      <c r="Y76">
        <f t="shared" si="23"/>
        <v>0</v>
      </c>
    </row>
    <row r="77" spans="1:25" x14ac:dyDescent="0.25">
      <c r="A77" s="4"/>
      <c r="B77" s="1">
        <v>42211</v>
      </c>
      <c r="C77" s="39">
        <v>72</v>
      </c>
      <c r="D77" s="26">
        <v>8</v>
      </c>
      <c r="E77" s="43">
        <v>80</v>
      </c>
      <c r="F77" s="33">
        <v>6</v>
      </c>
      <c r="G77" s="6">
        <f t="shared" si="13"/>
        <v>5</v>
      </c>
      <c r="H77" s="39">
        <v>0</v>
      </c>
      <c r="I77" s="26">
        <f t="shared" si="14"/>
        <v>0</v>
      </c>
      <c r="J77" s="44">
        <f t="shared" si="15"/>
        <v>0</v>
      </c>
      <c r="K77" s="45">
        <v>1</v>
      </c>
      <c r="L77" s="26">
        <f t="shared" si="16"/>
        <v>0.16666666666666666</v>
      </c>
      <c r="M77" s="44">
        <f t="shared" si="17"/>
        <v>13.333333333333332</v>
      </c>
      <c r="N77" s="45">
        <v>1</v>
      </c>
      <c r="O77" s="47">
        <f t="shared" si="18"/>
        <v>0.16666666666666666</v>
      </c>
      <c r="P77" s="44">
        <f t="shared" si="27"/>
        <v>13.333333333333332</v>
      </c>
      <c r="Q77" s="45">
        <v>0</v>
      </c>
      <c r="R77" s="47">
        <f t="shared" si="25"/>
        <v>0</v>
      </c>
      <c r="S77" s="44">
        <f t="shared" ref="S77:S78" si="29">(R77*E77)</f>
        <v>0</v>
      </c>
      <c r="T77" s="45">
        <v>3</v>
      </c>
      <c r="U77" s="47">
        <f t="shared" si="20"/>
        <v>0.5</v>
      </c>
      <c r="V77" s="44">
        <f>(U77*E77)</f>
        <v>40</v>
      </c>
      <c r="W77" s="10">
        <v>1</v>
      </c>
      <c r="X77">
        <f t="shared" si="22"/>
        <v>0.16666666666666666</v>
      </c>
      <c r="Y77">
        <f t="shared" si="23"/>
        <v>13.333333333333332</v>
      </c>
    </row>
    <row r="78" spans="1:25" x14ac:dyDescent="0.25">
      <c r="A78" s="4"/>
      <c r="B78" s="1">
        <v>42212</v>
      </c>
      <c r="C78" s="45">
        <v>547</v>
      </c>
      <c r="D78" s="47">
        <v>12</v>
      </c>
      <c r="E78" s="44">
        <v>559</v>
      </c>
      <c r="F78" s="35">
        <v>6</v>
      </c>
      <c r="G78" s="6">
        <f t="shared" si="13"/>
        <v>5</v>
      </c>
      <c r="H78" s="45">
        <v>0</v>
      </c>
      <c r="I78" s="26">
        <f t="shared" si="14"/>
        <v>0</v>
      </c>
      <c r="J78" s="44">
        <f t="shared" si="15"/>
        <v>0</v>
      </c>
      <c r="K78" s="45">
        <v>2</v>
      </c>
      <c r="L78" s="26">
        <f t="shared" si="16"/>
        <v>0.33333333333333331</v>
      </c>
      <c r="M78" s="44">
        <f t="shared" si="17"/>
        <v>186.33333333333331</v>
      </c>
      <c r="N78" s="45">
        <v>2</v>
      </c>
      <c r="O78" s="47">
        <f t="shared" si="18"/>
        <v>0.33333333333333331</v>
      </c>
      <c r="P78" s="44">
        <f t="shared" si="27"/>
        <v>186.33333333333331</v>
      </c>
      <c r="Q78" s="45">
        <v>0</v>
      </c>
      <c r="R78" s="47">
        <f t="shared" si="25"/>
        <v>0</v>
      </c>
      <c r="S78" s="44">
        <f t="shared" si="29"/>
        <v>0</v>
      </c>
      <c r="T78" s="45">
        <v>1</v>
      </c>
      <c r="U78" s="47">
        <f t="shared" si="20"/>
        <v>0.16666666666666666</v>
      </c>
      <c r="V78" s="44">
        <f>(U78*E78)</f>
        <v>93.166666666666657</v>
      </c>
      <c r="W78" s="10">
        <v>1</v>
      </c>
      <c r="X78">
        <f t="shared" si="22"/>
        <v>0.16666666666666666</v>
      </c>
      <c r="Y78">
        <f t="shared" si="23"/>
        <v>93.166666666666657</v>
      </c>
    </row>
    <row r="79" spans="1:25" x14ac:dyDescent="0.25">
      <c r="A79" s="4"/>
      <c r="B79" s="1">
        <v>42213</v>
      </c>
      <c r="C79" s="45">
        <v>367</v>
      </c>
      <c r="D79" s="47">
        <v>6</v>
      </c>
      <c r="E79" s="44">
        <v>373</v>
      </c>
      <c r="F79" s="35">
        <v>8</v>
      </c>
      <c r="G79" s="6">
        <f t="shared" si="13"/>
        <v>8</v>
      </c>
      <c r="H79" s="45">
        <v>0</v>
      </c>
      <c r="I79" s="26">
        <f t="shared" si="14"/>
        <v>0</v>
      </c>
      <c r="J79" s="44">
        <f t="shared" si="15"/>
        <v>0</v>
      </c>
      <c r="K79" s="45">
        <v>1</v>
      </c>
      <c r="L79" s="26">
        <f t="shared" si="16"/>
        <v>0.125</v>
      </c>
      <c r="M79" s="44">
        <f t="shared" si="17"/>
        <v>46.625</v>
      </c>
      <c r="N79" s="45">
        <v>3</v>
      </c>
      <c r="O79" s="47">
        <f t="shared" si="18"/>
        <v>0.375</v>
      </c>
      <c r="P79" s="44">
        <f t="shared" si="27"/>
        <v>139.875</v>
      </c>
      <c r="Q79" s="45">
        <v>3</v>
      </c>
      <c r="R79" s="47">
        <f t="shared" si="25"/>
        <v>0.375</v>
      </c>
      <c r="S79" s="44">
        <f>(R79*E79)</f>
        <v>139.875</v>
      </c>
      <c r="T79" s="45">
        <v>1</v>
      </c>
      <c r="U79" s="47">
        <f t="shared" si="20"/>
        <v>0.125</v>
      </c>
      <c r="V79" s="44">
        <f>(U79*E79)</f>
        <v>46.625</v>
      </c>
      <c r="W79" s="10">
        <v>0</v>
      </c>
      <c r="X79">
        <f t="shared" si="22"/>
        <v>0</v>
      </c>
      <c r="Y79">
        <f t="shared" si="23"/>
        <v>0</v>
      </c>
    </row>
    <row r="80" spans="1:25" x14ac:dyDescent="0.25">
      <c r="A80" s="4"/>
      <c r="B80" s="1">
        <v>42214</v>
      </c>
      <c r="C80" s="45">
        <v>366</v>
      </c>
      <c r="D80" s="47">
        <v>7</v>
      </c>
      <c r="E80" s="44">
        <v>373</v>
      </c>
      <c r="F80" s="35">
        <v>6</v>
      </c>
      <c r="G80" s="6">
        <f t="shared" si="13"/>
        <v>4</v>
      </c>
      <c r="H80" s="45">
        <v>0</v>
      </c>
      <c r="I80" s="26">
        <f t="shared" si="14"/>
        <v>0</v>
      </c>
      <c r="J80" s="44">
        <f t="shared" si="15"/>
        <v>0</v>
      </c>
      <c r="K80" s="45">
        <v>0</v>
      </c>
      <c r="L80" s="26">
        <f t="shared" si="16"/>
        <v>0</v>
      </c>
      <c r="M80" s="44">
        <f t="shared" si="17"/>
        <v>0</v>
      </c>
      <c r="N80" s="45">
        <v>1</v>
      </c>
      <c r="O80" s="47">
        <f t="shared" si="18"/>
        <v>0.16666666666666666</v>
      </c>
      <c r="P80" s="44">
        <f t="shared" si="27"/>
        <v>62.166666666666664</v>
      </c>
      <c r="Q80" s="45">
        <v>2</v>
      </c>
      <c r="R80" s="47">
        <f t="shared" si="25"/>
        <v>0.33333333333333331</v>
      </c>
      <c r="S80" s="44">
        <f>(R80*E80)</f>
        <v>124.33333333333333</v>
      </c>
      <c r="T80" s="45">
        <v>1</v>
      </c>
      <c r="U80" s="47">
        <f t="shared" si="20"/>
        <v>0.16666666666666666</v>
      </c>
      <c r="V80" s="44">
        <f t="shared" ref="V80:V125" si="30">(U80*E80)</f>
        <v>62.166666666666664</v>
      </c>
      <c r="W80" s="10">
        <v>2</v>
      </c>
      <c r="X80">
        <f t="shared" si="22"/>
        <v>0.33333333333333331</v>
      </c>
      <c r="Y80">
        <f t="shared" si="23"/>
        <v>124.33333333333333</v>
      </c>
    </row>
    <row r="81" spans="1:25" x14ac:dyDescent="0.25">
      <c r="A81" s="4"/>
      <c r="B81" s="1">
        <v>42215</v>
      </c>
      <c r="C81" s="45">
        <v>547</v>
      </c>
      <c r="D81" s="47">
        <v>9</v>
      </c>
      <c r="E81" s="44">
        <v>556</v>
      </c>
      <c r="F81" s="35">
        <v>13</v>
      </c>
      <c r="G81" s="6">
        <f t="shared" si="13"/>
        <v>12</v>
      </c>
      <c r="H81" s="45">
        <v>0</v>
      </c>
      <c r="I81" s="26">
        <f t="shared" si="14"/>
        <v>0</v>
      </c>
      <c r="J81" s="44">
        <f t="shared" si="15"/>
        <v>0</v>
      </c>
      <c r="K81" s="45">
        <v>2</v>
      </c>
      <c r="L81" s="26">
        <f t="shared" si="16"/>
        <v>0.15384615384615385</v>
      </c>
      <c r="M81" s="44">
        <f t="shared" si="17"/>
        <v>85.538461538461547</v>
      </c>
      <c r="N81" s="45">
        <v>4</v>
      </c>
      <c r="O81" s="47">
        <f t="shared" si="18"/>
        <v>0.30769230769230771</v>
      </c>
      <c r="P81" s="44">
        <f t="shared" si="27"/>
        <v>171.07692307692309</v>
      </c>
      <c r="Q81" s="45">
        <v>0</v>
      </c>
      <c r="R81" s="47">
        <f t="shared" si="25"/>
        <v>0</v>
      </c>
      <c r="S81" s="44">
        <f t="shared" ref="S81:S125" si="31">(R81*E81)</f>
        <v>0</v>
      </c>
      <c r="T81" s="45">
        <v>6</v>
      </c>
      <c r="U81" s="47">
        <f t="shared" si="20"/>
        <v>0.46153846153846156</v>
      </c>
      <c r="V81" s="44">
        <f t="shared" si="30"/>
        <v>256.61538461538464</v>
      </c>
      <c r="W81" s="10">
        <v>1</v>
      </c>
      <c r="X81">
        <f t="shared" si="22"/>
        <v>7.6923076923076927E-2</v>
      </c>
      <c r="Y81">
        <f t="shared" si="23"/>
        <v>42.769230769230774</v>
      </c>
    </row>
    <row r="82" spans="1:25" x14ac:dyDescent="0.25">
      <c r="A82" s="4"/>
      <c r="B82" s="1">
        <v>42216</v>
      </c>
      <c r="C82" s="45">
        <v>551</v>
      </c>
      <c r="D82" s="47">
        <v>12</v>
      </c>
      <c r="E82" s="44">
        <v>563</v>
      </c>
      <c r="F82" s="35">
        <v>11</v>
      </c>
      <c r="G82" s="6">
        <f t="shared" si="13"/>
        <v>9</v>
      </c>
      <c r="H82" s="45">
        <v>0</v>
      </c>
      <c r="I82" s="26">
        <f t="shared" si="14"/>
        <v>0</v>
      </c>
      <c r="J82" s="44">
        <f t="shared" si="15"/>
        <v>0</v>
      </c>
      <c r="K82" s="45">
        <v>0</v>
      </c>
      <c r="L82" s="26">
        <f t="shared" si="16"/>
        <v>0</v>
      </c>
      <c r="M82" s="44">
        <f t="shared" si="17"/>
        <v>0</v>
      </c>
      <c r="N82" s="45">
        <v>3</v>
      </c>
      <c r="O82" s="47">
        <f t="shared" si="18"/>
        <v>0.27272727272727271</v>
      </c>
      <c r="P82" s="44">
        <f t="shared" ref="P82:P125" si="32">(O82*E82)</f>
        <v>153.54545454545453</v>
      </c>
      <c r="Q82" s="45">
        <v>4</v>
      </c>
      <c r="R82" s="47">
        <f t="shared" si="25"/>
        <v>0.36363636363636365</v>
      </c>
      <c r="S82" s="44">
        <f t="shared" si="31"/>
        <v>204.72727272727272</v>
      </c>
      <c r="T82" s="45">
        <v>2</v>
      </c>
      <c r="U82" s="47">
        <f t="shared" si="20"/>
        <v>0.18181818181818182</v>
      </c>
      <c r="V82" s="44">
        <f t="shared" si="30"/>
        <v>102.36363636363636</v>
      </c>
      <c r="W82" s="10">
        <v>2</v>
      </c>
      <c r="X82">
        <f t="shared" si="22"/>
        <v>0.18181818181818182</v>
      </c>
      <c r="Y82">
        <f t="shared" si="23"/>
        <v>102.36363636363636</v>
      </c>
    </row>
    <row r="83" spans="1:25" x14ac:dyDescent="0.25">
      <c r="A83" s="4"/>
      <c r="B83" s="1">
        <v>42217</v>
      </c>
      <c r="C83" s="45">
        <v>433</v>
      </c>
      <c r="D83" s="47">
        <v>11</v>
      </c>
      <c r="E83" s="44">
        <v>444</v>
      </c>
      <c r="F83" s="35">
        <v>4</v>
      </c>
      <c r="G83" s="6">
        <f t="shared" si="13"/>
        <v>4</v>
      </c>
      <c r="H83" s="45">
        <v>0</v>
      </c>
      <c r="I83" s="26">
        <f t="shared" si="14"/>
        <v>0</v>
      </c>
      <c r="J83" s="44">
        <f t="shared" si="15"/>
        <v>0</v>
      </c>
      <c r="K83" s="45">
        <v>0</v>
      </c>
      <c r="L83" s="26">
        <f t="shared" si="16"/>
        <v>0</v>
      </c>
      <c r="M83" s="44">
        <f t="shared" si="17"/>
        <v>0</v>
      </c>
      <c r="N83" s="45">
        <v>2</v>
      </c>
      <c r="O83" s="47">
        <f t="shared" si="18"/>
        <v>0.5</v>
      </c>
      <c r="P83" s="44">
        <f t="shared" si="32"/>
        <v>222</v>
      </c>
      <c r="Q83" s="45">
        <v>0</v>
      </c>
      <c r="R83" s="47">
        <f t="shared" si="25"/>
        <v>0</v>
      </c>
      <c r="S83" s="44">
        <f t="shared" si="31"/>
        <v>0</v>
      </c>
      <c r="T83" s="45">
        <v>2</v>
      </c>
      <c r="U83" s="47">
        <f t="shared" si="20"/>
        <v>0.5</v>
      </c>
      <c r="V83" s="44">
        <f t="shared" si="30"/>
        <v>222</v>
      </c>
      <c r="W83" s="10">
        <v>0</v>
      </c>
      <c r="X83">
        <f t="shared" si="22"/>
        <v>0</v>
      </c>
      <c r="Y83">
        <f t="shared" si="23"/>
        <v>0</v>
      </c>
    </row>
    <row r="84" spans="1:25" x14ac:dyDescent="0.25">
      <c r="A84" s="4"/>
      <c r="B84" s="1">
        <v>42218</v>
      </c>
      <c r="C84" s="45">
        <v>579</v>
      </c>
      <c r="D84" s="47">
        <v>19</v>
      </c>
      <c r="E84" s="44">
        <v>598</v>
      </c>
      <c r="F84" s="35">
        <v>6</v>
      </c>
      <c r="G84" s="6">
        <f t="shared" si="13"/>
        <v>3</v>
      </c>
      <c r="H84" s="45">
        <v>0</v>
      </c>
      <c r="I84" s="26">
        <f t="shared" si="14"/>
        <v>0</v>
      </c>
      <c r="J84" s="44">
        <f t="shared" si="15"/>
        <v>0</v>
      </c>
      <c r="K84" s="45">
        <v>1</v>
      </c>
      <c r="L84" s="26">
        <f t="shared" si="16"/>
        <v>0.16666666666666666</v>
      </c>
      <c r="M84" s="44">
        <f t="shared" si="17"/>
        <v>99.666666666666657</v>
      </c>
      <c r="N84" s="45">
        <v>2</v>
      </c>
      <c r="O84" s="47">
        <f t="shared" si="18"/>
        <v>0.33333333333333331</v>
      </c>
      <c r="P84" s="44">
        <f t="shared" si="32"/>
        <v>199.33333333333331</v>
      </c>
      <c r="Q84" s="45">
        <v>0</v>
      </c>
      <c r="R84" s="47">
        <f t="shared" si="25"/>
        <v>0</v>
      </c>
      <c r="S84" s="44">
        <f t="shared" si="31"/>
        <v>0</v>
      </c>
      <c r="T84" s="45">
        <v>0</v>
      </c>
      <c r="U84" s="47">
        <f t="shared" si="20"/>
        <v>0</v>
      </c>
      <c r="V84" s="44">
        <f t="shared" si="30"/>
        <v>0</v>
      </c>
      <c r="W84" s="10">
        <v>3</v>
      </c>
      <c r="X84">
        <f t="shared" si="22"/>
        <v>0.5</v>
      </c>
      <c r="Y84">
        <f t="shared" si="23"/>
        <v>299</v>
      </c>
    </row>
    <row r="85" spans="1:25" x14ac:dyDescent="0.25">
      <c r="A85" s="4"/>
      <c r="B85" s="1">
        <v>42219</v>
      </c>
      <c r="C85" s="45">
        <v>477</v>
      </c>
      <c r="D85" s="47">
        <v>7</v>
      </c>
      <c r="E85" s="44">
        <v>484</v>
      </c>
      <c r="F85" s="35">
        <v>3</v>
      </c>
      <c r="G85" s="6">
        <f t="shared" si="13"/>
        <v>1</v>
      </c>
      <c r="H85" s="45">
        <v>0</v>
      </c>
      <c r="I85" s="26">
        <f t="shared" si="14"/>
        <v>0</v>
      </c>
      <c r="J85" s="44">
        <f t="shared" si="15"/>
        <v>0</v>
      </c>
      <c r="K85" s="45">
        <v>0</v>
      </c>
      <c r="L85" s="26">
        <f t="shared" si="16"/>
        <v>0</v>
      </c>
      <c r="M85" s="44">
        <f t="shared" si="17"/>
        <v>0</v>
      </c>
      <c r="N85" s="45">
        <v>1</v>
      </c>
      <c r="O85" s="47">
        <f t="shared" si="18"/>
        <v>0.33333333333333331</v>
      </c>
      <c r="P85" s="44">
        <f t="shared" si="32"/>
        <v>161.33333333333331</v>
      </c>
      <c r="Q85" s="45">
        <v>0</v>
      </c>
      <c r="R85" s="47">
        <f t="shared" si="25"/>
        <v>0</v>
      </c>
      <c r="S85" s="44">
        <f t="shared" si="31"/>
        <v>0</v>
      </c>
      <c r="T85" s="45">
        <v>0</v>
      </c>
      <c r="U85" s="47">
        <f t="shared" si="20"/>
        <v>0</v>
      </c>
      <c r="V85" s="44">
        <f t="shared" si="30"/>
        <v>0</v>
      </c>
      <c r="W85" s="10">
        <v>2</v>
      </c>
      <c r="X85">
        <f t="shared" si="22"/>
        <v>0.66666666666666663</v>
      </c>
      <c r="Y85">
        <f t="shared" si="23"/>
        <v>322.66666666666663</v>
      </c>
    </row>
    <row r="86" spans="1:25" x14ac:dyDescent="0.25">
      <c r="A86" s="4"/>
      <c r="B86" s="1">
        <v>42220</v>
      </c>
      <c r="C86" s="45">
        <v>351</v>
      </c>
      <c r="D86" s="47">
        <v>14</v>
      </c>
      <c r="E86" s="44">
        <v>365</v>
      </c>
      <c r="F86" s="35">
        <v>8</v>
      </c>
      <c r="G86" s="6">
        <f t="shared" si="13"/>
        <v>7</v>
      </c>
      <c r="H86" s="45">
        <v>0</v>
      </c>
      <c r="I86" s="26">
        <f t="shared" si="14"/>
        <v>0</v>
      </c>
      <c r="J86" s="44">
        <f t="shared" si="15"/>
        <v>0</v>
      </c>
      <c r="K86" s="45">
        <v>0</v>
      </c>
      <c r="L86" s="26">
        <f t="shared" si="16"/>
        <v>0</v>
      </c>
      <c r="M86" s="44">
        <f t="shared" si="17"/>
        <v>0</v>
      </c>
      <c r="N86" s="45">
        <v>2</v>
      </c>
      <c r="O86" s="47">
        <f t="shared" si="18"/>
        <v>0.25</v>
      </c>
      <c r="P86" s="44">
        <f t="shared" si="32"/>
        <v>91.25</v>
      </c>
      <c r="Q86" s="45">
        <v>4</v>
      </c>
      <c r="R86" s="47">
        <f t="shared" si="25"/>
        <v>0.5</v>
      </c>
      <c r="S86" s="44">
        <f t="shared" si="31"/>
        <v>182.5</v>
      </c>
      <c r="T86" s="45">
        <v>1</v>
      </c>
      <c r="U86" s="47">
        <f t="shared" si="20"/>
        <v>0.125</v>
      </c>
      <c r="V86" s="44">
        <f t="shared" si="30"/>
        <v>45.625</v>
      </c>
      <c r="W86" s="10">
        <v>1</v>
      </c>
      <c r="X86">
        <f t="shared" si="22"/>
        <v>0.125</v>
      </c>
      <c r="Y86">
        <f t="shared" si="23"/>
        <v>45.625</v>
      </c>
    </row>
    <row r="87" spans="1:25" x14ac:dyDescent="0.25">
      <c r="A87" s="4"/>
      <c r="B87" s="1">
        <v>42221</v>
      </c>
      <c r="C87" s="45">
        <v>390</v>
      </c>
      <c r="D87" s="47">
        <v>11</v>
      </c>
      <c r="E87" s="44">
        <v>401</v>
      </c>
      <c r="F87" s="35">
        <v>8</v>
      </c>
      <c r="G87" s="6">
        <f t="shared" si="13"/>
        <v>8</v>
      </c>
      <c r="H87" s="45">
        <v>0</v>
      </c>
      <c r="I87" s="26">
        <f t="shared" si="14"/>
        <v>0</v>
      </c>
      <c r="J87" s="44">
        <f t="shared" si="15"/>
        <v>0</v>
      </c>
      <c r="K87" s="45">
        <v>0</v>
      </c>
      <c r="L87" s="26">
        <f t="shared" si="16"/>
        <v>0</v>
      </c>
      <c r="M87" s="44">
        <f t="shared" si="17"/>
        <v>0</v>
      </c>
      <c r="N87" s="45">
        <v>3</v>
      </c>
      <c r="O87" s="47">
        <f t="shared" si="18"/>
        <v>0.375</v>
      </c>
      <c r="P87" s="44">
        <f t="shared" si="32"/>
        <v>150.375</v>
      </c>
      <c r="Q87" s="45">
        <v>4</v>
      </c>
      <c r="R87" s="47">
        <f t="shared" si="25"/>
        <v>0.5</v>
      </c>
      <c r="S87" s="44">
        <f t="shared" si="31"/>
        <v>200.5</v>
      </c>
      <c r="T87" s="45">
        <v>1</v>
      </c>
      <c r="U87" s="47">
        <f t="shared" si="20"/>
        <v>0.125</v>
      </c>
      <c r="V87" s="44">
        <f t="shared" si="30"/>
        <v>50.125</v>
      </c>
      <c r="W87" s="10">
        <v>0</v>
      </c>
      <c r="X87">
        <f t="shared" si="22"/>
        <v>0</v>
      </c>
      <c r="Y87">
        <f t="shared" si="23"/>
        <v>0</v>
      </c>
    </row>
    <row r="88" spans="1:25" x14ac:dyDescent="0.25">
      <c r="A88" s="4"/>
      <c r="B88" s="1">
        <v>42222</v>
      </c>
      <c r="C88" s="45">
        <v>593</v>
      </c>
      <c r="D88" s="47">
        <v>2</v>
      </c>
      <c r="E88" s="44">
        <v>595</v>
      </c>
      <c r="F88" s="35">
        <v>14</v>
      </c>
      <c r="G88" s="6">
        <f t="shared" si="13"/>
        <v>11</v>
      </c>
      <c r="H88" s="45">
        <v>0</v>
      </c>
      <c r="I88" s="26">
        <f t="shared" si="14"/>
        <v>0</v>
      </c>
      <c r="J88" s="44">
        <f t="shared" si="15"/>
        <v>0</v>
      </c>
      <c r="K88" s="45">
        <v>1</v>
      </c>
      <c r="L88" s="26">
        <f t="shared" si="16"/>
        <v>7.1428571428571425E-2</v>
      </c>
      <c r="M88" s="44">
        <f t="shared" si="17"/>
        <v>42.5</v>
      </c>
      <c r="N88" s="45">
        <v>9</v>
      </c>
      <c r="O88" s="47">
        <f t="shared" si="18"/>
        <v>0.6428571428571429</v>
      </c>
      <c r="P88" s="44">
        <f t="shared" si="32"/>
        <v>382.5</v>
      </c>
      <c r="Q88" s="45">
        <v>0</v>
      </c>
      <c r="R88" s="47">
        <f t="shared" si="25"/>
        <v>0</v>
      </c>
      <c r="S88" s="44">
        <f t="shared" si="31"/>
        <v>0</v>
      </c>
      <c r="T88" s="45">
        <v>1</v>
      </c>
      <c r="U88" s="47">
        <f t="shared" si="20"/>
        <v>7.1428571428571425E-2</v>
      </c>
      <c r="V88" s="44">
        <f t="shared" si="30"/>
        <v>42.5</v>
      </c>
      <c r="W88" s="10">
        <v>3</v>
      </c>
      <c r="X88">
        <f t="shared" si="22"/>
        <v>0.21428571428571427</v>
      </c>
      <c r="Y88">
        <f t="shared" si="23"/>
        <v>127.5</v>
      </c>
    </row>
    <row r="89" spans="1:25" x14ac:dyDescent="0.25">
      <c r="A89" s="4"/>
      <c r="B89" s="1">
        <v>42223</v>
      </c>
      <c r="C89" s="45">
        <v>412</v>
      </c>
      <c r="D89" s="47">
        <v>11</v>
      </c>
      <c r="E89" s="44">
        <v>423</v>
      </c>
      <c r="F89" s="35">
        <v>7</v>
      </c>
      <c r="G89" s="6">
        <f t="shared" si="13"/>
        <v>7</v>
      </c>
      <c r="H89" s="45">
        <v>0</v>
      </c>
      <c r="I89" s="26">
        <f t="shared" si="14"/>
        <v>0</v>
      </c>
      <c r="J89" s="44">
        <f t="shared" si="15"/>
        <v>0</v>
      </c>
      <c r="K89" s="45">
        <v>0</v>
      </c>
      <c r="L89" s="26">
        <f t="shared" si="16"/>
        <v>0</v>
      </c>
      <c r="M89" s="44">
        <f t="shared" si="17"/>
        <v>0</v>
      </c>
      <c r="N89" s="45">
        <v>2</v>
      </c>
      <c r="O89" s="47">
        <f t="shared" si="18"/>
        <v>0.2857142857142857</v>
      </c>
      <c r="P89" s="44">
        <f t="shared" si="32"/>
        <v>120.85714285714285</v>
      </c>
      <c r="Q89" s="45">
        <v>4</v>
      </c>
      <c r="R89" s="47">
        <f t="shared" si="25"/>
        <v>0.5714285714285714</v>
      </c>
      <c r="S89" s="44">
        <f t="shared" si="31"/>
        <v>241.71428571428569</v>
      </c>
      <c r="T89" s="45">
        <v>1</v>
      </c>
      <c r="U89" s="47">
        <f t="shared" si="20"/>
        <v>0.14285714285714285</v>
      </c>
      <c r="V89" s="44">
        <f t="shared" si="30"/>
        <v>60.428571428571423</v>
      </c>
      <c r="W89" s="10">
        <v>0</v>
      </c>
      <c r="X89">
        <f t="shared" si="22"/>
        <v>0</v>
      </c>
      <c r="Y89">
        <f t="shared" si="23"/>
        <v>0</v>
      </c>
    </row>
    <row r="90" spans="1:25" x14ac:dyDescent="0.25">
      <c r="A90" s="4"/>
      <c r="B90" s="1">
        <v>42224</v>
      </c>
      <c r="C90" s="45">
        <v>322</v>
      </c>
      <c r="D90" s="47">
        <v>6</v>
      </c>
      <c r="E90" s="44">
        <v>328</v>
      </c>
      <c r="F90" s="35">
        <v>10</v>
      </c>
      <c r="G90" s="6">
        <f t="shared" si="13"/>
        <v>7</v>
      </c>
      <c r="H90" s="45">
        <v>0</v>
      </c>
      <c r="I90" s="26">
        <f t="shared" si="14"/>
        <v>0</v>
      </c>
      <c r="J90" s="44">
        <f t="shared" si="15"/>
        <v>0</v>
      </c>
      <c r="K90" s="45">
        <v>1</v>
      </c>
      <c r="L90" s="26">
        <f t="shared" si="16"/>
        <v>0.1</v>
      </c>
      <c r="M90" s="44">
        <f t="shared" si="17"/>
        <v>32.800000000000004</v>
      </c>
      <c r="N90" s="45">
        <v>4</v>
      </c>
      <c r="O90" s="47">
        <f t="shared" si="18"/>
        <v>0.4</v>
      </c>
      <c r="P90" s="44">
        <f t="shared" si="32"/>
        <v>131.20000000000002</v>
      </c>
      <c r="Q90" s="45">
        <v>0</v>
      </c>
      <c r="R90" s="47">
        <f t="shared" si="25"/>
        <v>0</v>
      </c>
      <c r="S90" s="44">
        <f t="shared" si="31"/>
        <v>0</v>
      </c>
      <c r="T90" s="45">
        <v>2</v>
      </c>
      <c r="U90" s="47">
        <f t="shared" si="20"/>
        <v>0.2</v>
      </c>
      <c r="V90" s="44">
        <f t="shared" si="30"/>
        <v>65.600000000000009</v>
      </c>
      <c r="W90" s="10">
        <v>3</v>
      </c>
      <c r="X90">
        <f t="shared" si="22"/>
        <v>0.3</v>
      </c>
      <c r="Y90">
        <f t="shared" si="23"/>
        <v>98.399999999999991</v>
      </c>
    </row>
    <row r="91" spans="1:25" x14ac:dyDescent="0.25">
      <c r="A91" s="4"/>
      <c r="B91" s="1">
        <v>42225</v>
      </c>
      <c r="C91" s="39">
        <v>175</v>
      </c>
      <c r="D91" s="26">
        <v>3</v>
      </c>
      <c r="E91" s="43">
        <v>178</v>
      </c>
      <c r="F91" s="33">
        <v>4</v>
      </c>
      <c r="G91" s="6">
        <f t="shared" si="13"/>
        <v>4</v>
      </c>
      <c r="H91" s="39">
        <v>0</v>
      </c>
      <c r="I91" s="26">
        <f t="shared" si="14"/>
        <v>0</v>
      </c>
      <c r="J91" s="44">
        <f t="shared" si="15"/>
        <v>0</v>
      </c>
      <c r="K91" s="45">
        <v>0</v>
      </c>
      <c r="L91" s="26">
        <f t="shared" si="16"/>
        <v>0</v>
      </c>
      <c r="M91" s="44">
        <f t="shared" si="17"/>
        <v>0</v>
      </c>
      <c r="N91" s="45">
        <v>2</v>
      </c>
      <c r="O91" s="47">
        <f t="shared" si="18"/>
        <v>0.5</v>
      </c>
      <c r="P91" s="44">
        <f t="shared" si="32"/>
        <v>89</v>
      </c>
      <c r="Q91" s="45">
        <v>1</v>
      </c>
      <c r="R91" s="47">
        <f t="shared" si="25"/>
        <v>0.25</v>
      </c>
      <c r="S91" s="44">
        <f t="shared" si="31"/>
        <v>44.5</v>
      </c>
      <c r="T91" s="45">
        <v>1</v>
      </c>
      <c r="U91" s="47">
        <f t="shared" si="20"/>
        <v>0.25</v>
      </c>
      <c r="V91" s="44">
        <f t="shared" si="30"/>
        <v>44.5</v>
      </c>
      <c r="W91" s="10">
        <v>0</v>
      </c>
      <c r="X91">
        <f t="shared" si="22"/>
        <v>0</v>
      </c>
      <c r="Y91">
        <f t="shared" si="23"/>
        <v>0</v>
      </c>
    </row>
    <row r="92" spans="1:25" x14ac:dyDescent="0.25">
      <c r="A92" s="4"/>
      <c r="B92" s="1">
        <v>42226</v>
      </c>
      <c r="C92" s="39">
        <v>155</v>
      </c>
      <c r="D92" s="26">
        <v>3</v>
      </c>
      <c r="E92" s="43">
        <v>158</v>
      </c>
      <c r="F92" s="33">
        <v>7</v>
      </c>
      <c r="G92" s="6">
        <f t="shared" si="13"/>
        <v>6</v>
      </c>
      <c r="H92" s="39">
        <v>0</v>
      </c>
      <c r="I92" s="26">
        <f t="shared" si="14"/>
        <v>0</v>
      </c>
      <c r="J92" s="44">
        <f t="shared" si="15"/>
        <v>0</v>
      </c>
      <c r="K92" s="45">
        <v>0</v>
      </c>
      <c r="L92" s="26">
        <f t="shared" si="16"/>
        <v>0</v>
      </c>
      <c r="M92" s="44">
        <f t="shared" si="17"/>
        <v>0</v>
      </c>
      <c r="N92" s="45">
        <v>1</v>
      </c>
      <c r="O92" s="47">
        <f t="shared" si="18"/>
        <v>0.14285714285714285</v>
      </c>
      <c r="P92" s="44">
        <f t="shared" si="32"/>
        <v>22.571428571428569</v>
      </c>
      <c r="Q92" s="45">
        <v>1</v>
      </c>
      <c r="R92" s="47">
        <f t="shared" si="25"/>
        <v>0.14285714285714285</v>
      </c>
      <c r="S92" s="44">
        <f t="shared" si="31"/>
        <v>22.571428571428569</v>
      </c>
      <c r="T92" s="45">
        <v>4</v>
      </c>
      <c r="U92" s="47">
        <f t="shared" si="20"/>
        <v>0.5714285714285714</v>
      </c>
      <c r="V92" s="44">
        <f t="shared" si="30"/>
        <v>90.285714285714278</v>
      </c>
      <c r="W92" s="10">
        <v>1</v>
      </c>
      <c r="X92">
        <f t="shared" si="22"/>
        <v>0.14285714285714285</v>
      </c>
      <c r="Y92">
        <f t="shared" si="23"/>
        <v>22.571428571428569</v>
      </c>
    </row>
    <row r="93" spans="1:25" x14ac:dyDescent="0.25">
      <c r="A93" s="4"/>
      <c r="B93" s="1">
        <v>42227</v>
      </c>
      <c r="C93" s="45">
        <v>366</v>
      </c>
      <c r="D93" s="47">
        <v>7</v>
      </c>
      <c r="E93" s="44">
        <v>373</v>
      </c>
      <c r="F93" s="35">
        <v>4</v>
      </c>
      <c r="G93" s="6">
        <f t="shared" si="13"/>
        <v>4</v>
      </c>
      <c r="H93" s="45">
        <v>0</v>
      </c>
      <c r="I93" s="26">
        <f t="shared" si="14"/>
        <v>0</v>
      </c>
      <c r="J93" s="44">
        <f t="shared" si="15"/>
        <v>0</v>
      </c>
      <c r="K93" s="45">
        <v>1</v>
      </c>
      <c r="L93" s="26">
        <f t="shared" si="16"/>
        <v>0.25</v>
      </c>
      <c r="M93" s="44">
        <f t="shared" si="17"/>
        <v>93.25</v>
      </c>
      <c r="N93" s="45">
        <v>1</v>
      </c>
      <c r="O93" s="47">
        <f t="shared" si="18"/>
        <v>0.25</v>
      </c>
      <c r="P93" s="44">
        <f t="shared" si="32"/>
        <v>93.25</v>
      </c>
      <c r="Q93" s="45">
        <v>2</v>
      </c>
      <c r="R93" s="47">
        <f t="shared" si="25"/>
        <v>0.5</v>
      </c>
      <c r="S93" s="44">
        <f t="shared" si="31"/>
        <v>186.5</v>
      </c>
      <c r="T93" s="45">
        <v>0</v>
      </c>
      <c r="U93" s="47">
        <f t="shared" si="20"/>
        <v>0</v>
      </c>
      <c r="V93" s="44">
        <f t="shared" si="30"/>
        <v>0</v>
      </c>
      <c r="W93" s="10">
        <v>0</v>
      </c>
      <c r="X93">
        <f t="shared" si="22"/>
        <v>0</v>
      </c>
      <c r="Y93">
        <f t="shared" si="23"/>
        <v>0</v>
      </c>
    </row>
    <row r="94" spans="1:25" x14ac:dyDescent="0.25">
      <c r="A94" s="4"/>
      <c r="B94" s="1">
        <v>42228</v>
      </c>
      <c r="C94" s="45">
        <v>372</v>
      </c>
      <c r="D94" s="47">
        <v>8</v>
      </c>
      <c r="E94" s="44">
        <v>380</v>
      </c>
      <c r="F94" s="35">
        <v>1</v>
      </c>
      <c r="G94" s="6">
        <f t="shared" si="13"/>
        <v>1</v>
      </c>
      <c r="H94" s="45">
        <v>0</v>
      </c>
      <c r="I94" s="26">
        <f t="shared" si="14"/>
        <v>0</v>
      </c>
      <c r="J94" s="44">
        <f t="shared" si="15"/>
        <v>0</v>
      </c>
      <c r="K94" s="45">
        <v>0</v>
      </c>
      <c r="L94" s="26">
        <f t="shared" si="16"/>
        <v>0</v>
      </c>
      <c r="M94" s="44">
        <f t="shared" si="17"/>
        <v>0</v>
      </c>
      <c r="N94" s="45">
        <v>0</v>
      </c>
      <c r="O94" s="47">
        <f t="shared" si="18"/>
        <v>0</v>
      </c>
      <c r="P94" s="44">
        <f t="shared" si="32"/>
        <v>0</v>
      </c>
      <c r="Q94" s="45">
        <v>1</v>
      </c>
      <c r="R94" s="47">
        <f t="shared" si="25"/>
        <v>1</v>
      </c>
      <c r="S94" s="44">
        <f t="shared" si="31"/>
        <v>380</v>
      </c>
      <c r="T94" s="45">
        <v>0</v>
      </c>
      <c r="U94" s="47">
        <f t="shared" si="20"/>
        <v>0</v>
      </c>
      <c r="V94" s="44">
        <f t="shared" si="30"/>
        <v>0</v>
      </c>
      <c r="W94" s="10">
        <v>0</v>
      </c>
      <c r="X94">
        <f t="shared" si="22"/>
        <v>0</v>
      </c>
      <c r="Y94">
        <f t="shared" si="23"/>
        <v>0</v>
      </c>
    </row>
    <row r="95" spans="1:25" x14ac:dyDescent="0.25">
      <c r="A95" s="4" t="s">
        <v>21</v>
      </c>
      <c r="B95" s="1">
        <v>42229</v>
      </c>
      <c r="C95" s="45">
        <v>346</v>
      </c>
      <c r="D95" s="47">
        <v>12</v>
      </c>
      <c r="E95" s="44">
        <v>358</v>
      </c>
      <c r="F95" s="34">
        <v>0</v>
      </c>
      <c r="G95" s="6">
        <v>0</v>
      </c>
      <c r="H95" s="45">
        <v>0</v>
      </c>
      <c r="I95" s="26">
        <f t="shared" si="14"/>
        <v>0</v>
      </c>
      <c r="J95" s="44">
        <f t="shared" si="15"/>
        <v>0</v>
      </c>
      <c r="K95" s="45">
        <v>0</v>
      </c>
      <c r="L95" s="26">
        <f t="shared" si="16"/>
        <v>0</v>
      </c>
      <c r="M95" s="44">
        <f t="shared" si="17"/>
        <v>0</v>
      </c>
      <c r="N95" s="40">
        <v>0</v>
      </c>
      <c r="O95" s="41">
        <f>((O94+O96)/2)</f>
        <v>0.5</v>
      </c>
      <c r="P95" s="42">
        <f t="shared" si="32"/>
        <v>179</v>
      </c>
      <c r="Q95" s="40">
        <v>0</v>
      </c>
      <c r="R95" s="41">
        <f>((R94+R96)/2)</f>
        <v>0.5</v>
      </c>
      <c r="S95" s="42">
        <f t="shared" si="31"/>
        <v>179</v>
      </c>
      <c r="T95" s="45">
        <v>0</v>
      </c>
      <c r="U95" s="47">
        <f t="shared" si="20"/>
        <v>0</v>
      </c>
      <c r="V95" s="44">
        <f t="shared" si="30"/>
        <v>0</v>
      </c>
      <c r="W95" s="10">
        <v>0</v>
      </c>
      <c r="X95">
        <f t="shared" si="22"/>
        <v>0</v>
      </c>
      <c r="Y95">
        <f t="shared" si="23"/>
        <v>0</v>
      </c>
    </row>
    <row r="96" spans="1:25" x14ac:dyDescent="0.25">
      <c r="A96" s="4"/>
      <c r="B96" s="1">
        <v>42230</v>
      </c>
      <c r="C96" s="39">
        <v>86</v>
      </c>
      <c r="D96" s="26">
        <v>2</v>
      </c>
      <c r="E96" s="43">
        <v>88</v>
      </c>
      <c r="F96" s="33">
        <v>1</v>
      </c>
      <c r="G96" s="6">
        <f t="shared" si="13"/>
        <v>1</v>
      </c>
      <c r="H96" s="39">
        <v>0</v>
      </c>
      <c r="I96" s="26">
        <f t="shared" si="14"/>
        <v>0</v>
      </c>
      <c r="J96" s="44">
        <f t="shared" si="15"/>
        <v>0</v>
      </c>
      <c r="K96" s="45">
        <v>0</v>
      </c>
      <c r="L96" s="26">
        <f t="shared" si="16"/>
        <v>0</v>
      </c>
      <c r="M96" s="44">
        <f t="shared" si="17"/>
        <v>0</v>
      </c>
      <c r="N96" s="45">
        <v>1</v>
      </c>
      <c r="O96" s="47">
        <f t="shared" si="18"/>
        <v>1</v>
      </c>
      <c r="P96" s="44">
        <f t="shared" si="32"/>
        <v>88</v>
      </c>
      <c r="Q96" s="45">
        <v>0</v>
      </c>
      <c r="R96" s="47">
        <f t="shared" si="25"/>
        <v>0</v>
      </c>
      <c r="S96" s="44">
        <f t="shared" si="31"/>
        <v>0</v>
      </c>
      <c r="T96" s="45">
        <v>0</v>
      </c>
      <c r="U96" s="47">
        <f t="shared" si="20"/>
        <v>0</v>
      </c>
      <c r="V96" s="44">
        <f t="shared" si="30"/>
        <v>0</v>
      </c>
      <c r="W96" s="10">
        <v>0</v>
      </c>
      <c r="X96">
        <f t="shared" si="22"/>
        <v>0</v>
      </c>
      <c r="Y96">
        <f t="shared" si="23"/>
        <v>0</v>
      </c>
    </row>
    <row r="97" spans="1:25" x14ac:dyDescent="0.25">
      <c r="A97" s="4"/>
      <c r="B97" s="1">
        <v>42231</v>
      </c>
      <c r="C97" s="45">
        <v>222</v>
      </c>
      <c r="D97" s="47">
        <v>5</v>
      </c>
      <c r="E97" s="44">
        <v>227</v>
      </c>
      <c r="F97" s="35">
        <v>1</v>
      </c>
      <c r="G97" s="6">
        <f t="shared" si="13"/>
        <v>1</v>
      </c>
      <c r="H97" s="45">
        <v>0</v>
      </c>
      <c r="I97" s="26">
        <f t="shared" si="14"/>
        <v>0</v>
      </c>
      <c r="J97" s="44">
        <f t="shared" si="15"/>
        <v>0</v>
      </c>
      <c r="K97" s="45">
        <v>0</v>
      </c>
      <c r="L97" s="26">
        <f t="shared" si="16"/>
        <v>0</v>
      </c>
      <c r="M97" s="44">
        <f t="shared" si="17"/>
        <v>0</v>
      </c>
      <c r="N97" s="45">
        <v>0</v>
      </c>
      <c r="O97" s="47">
        <f t="shared" si="18"/>
        <v>0</v>
      </c>
      <c r="P97" s="44">
        <f t="shared" si="32"/>
        <v>0</v>
      </c>
      <c r="Q97" s="45">
        <v>0</v>
      </c>
      <c r="R97" s="47">
        <f t="shared" si="25"/>
        <v>0</v>
      </c>
      <c r="S97" s="44">
        <f t="shared" si="31"/>
        <v>0</v>
      </c>
      <c r="T97" s="45">
        <v>1</v>
      </c>
      <c r="U97" s="47">
        <f t="shared" si="20"/>
        <v>1</v>
      </c>
      <c r="V97" s="44">
        <f t="shared" si="30"/>
        <v>227</v>
      </c>
      <c r="W97" s="10">
        <v>0</v>
      </c>
      <c r="X97">
        <f t="shared" si="22"/>
        <v>0</v>
      </c>
      <c r="Y97">
        <f t="shared" si="23"/>
        <v>0</v>
      </c>
    </row>
    <row r="98" spans="1:25" x14ac:dyDescent="0.25">
      <c r="A98" s="4"/>
      <c r="B98" s="1">
        <v>42232</v>
      </c>
      <c r="C98" s="39">
        <v>161</v>
      </c>
      <c r="D98" s="26">
        <v>2</v>
      </c>
      <c r="E98" s="43">
        <v>163</v>
      </c>
      <c r="F98" s="33">
        <v>1</v>
      </c>
      <c r="G98" s="6">
        <f t="shared" si="13"/>
        <v>1</v>
      </c>
      <c r="H98" s="39">
        <v>0</v>
      </c>
      <c r="I98" s="26">
        <f t="shared" si="14"/>
        <v>0</v>
      </c>
      <c r="J98" s="44">
        <f t="shared" si="15"/>
        <v>0</v>
      </c>
      <c r="K98" s="45">
        <v>0</v>
      </c>
      <c r="L98" s="26">
        <f t="shared" si="16"/>
        <v>0</v>
      </c>
      <c r="M98" s="44">
        <f t="shared" si="17"/>
        <v>0</v>
      </c>
      <c r="N98" s="45">
        <v>0</v>
      </c>
      <c r="O98" s="47">
        <f t="shared" si="18"/>
        <v>0</v>
      </c>
      <c r="P98" s="44">
        <f t="shared" si="32"/>
        <v>0</v>
      </c>
      <c r="Q98" s="45">
        <v>1</v>
      </c>
      <c r="R98" s="47">
        <f t="shared" si="25"/>
        <v>1</v>
      </c>
      <c r="S98" s="44">
        <f t="shared" si="31"/>
        <v>163</v>
      </c>
      <c r="T98" s="45">
        <v>0</v>
      </c>
      <c r="U98" s="47">
        <f t="shared" si="20"/>
        <v>0</v>
      </c>
      <c r="V98" s="44">
        <f t="shared" si="30"/>
        <v>0</v>
      </c>
      <c r="W98" s="10">
        <v>0</v>
      </c>
      <c r="X98">
        <f t="shared" si="22"/>
        <v>0</v>
      </c>
      <c r="Y98">
        <f t="shared" si="23"/>
        <v>0</v>
      </c>
    </row>
    <row r="99" spans="1:25" x14ac:dyDescent="0.25">
      <c r="A99" s="4"/>
      <c r="B99" s="1">
        <v>42233</v>
      </c>
      <c r="C99" s="39">
        <v>87</v>
      </c>
      <c r="D99" s="26">
        <v>5</v>
      </c>
      <c r="E99" s="43">
        <v>92</v>
      </c>
      <c r="F99" s="33">
        <v>5</v>
      </c>
      <c r="G99" s="6">
        <f t="shared" si="13"/>
        <v>5</v>
      </c>
      <c r="H99" s="39">
        <v>0</v>
      </c>
      <c r="I99" s="26">
        <f t="shared" si="14"/>
        <v>0</v>
      </c>
      <c r="J99" s="44">
        <f t="shared" si="15"/>
        <v>0</v>
      </c>
      <c r="K99" s="45">
        <v>0</v>
      </c>
      <c r="L99" s="26">
        <f t="shared" si="16"/>
        <v>0</v>
      </c>
      <c r="M99" s="44">
        <f t="shared" si="17"/>
        <v>0</v>
      </c>
      <c r="N99" s="45">
        <v>0</v>
      </c>
      <c r="O99" s="47">
        <f t="shared" si="18"/>
        <v>0</v>
      </c>
      <c r="P99" s="44">
        <f t="shared" si="32"/>
        <v>0</v>
      </c>
      <c r="Q99" s="45">
        <v>3</v>
      </c>
      <c r="R99" s="47">
        <f t="shared" si="25"/>
        <v>0.6</v>
      </c>
      <c r="S99" s="44">
        <f t="shared" si="31"/>
        <v>55.199999999999996</v>
      </c>
      <c r="T99" s="45">
        <v>2</v>
      </c>
      <c r="U99" s="47">
        <f t="shared" si="20"/>
        <v>0.4</v>
      </c>
      <c r="V99" s="44">
        <f t="shared" si="30"/>
        <v>36.800000000000004</v>
      </c>
      <c r="W99" s="10">
        <v>0</v>
      </c>
      <c r="X99">
        <f t="shared" si="22"/>
        <v>0</v>
      </c>
      <c r="Y99">
        <f t="shared" si="23"/>
        <v>0</v>
      </c>
    </row>
    <row r="100" spans="1:25" x14ac:dyDescent="0.25">
      <c r="A100" s="4"/>
      <c r="B100" s="1">
        <v>42234</v>
      </c>
      <c r="C100" s="39">
        <v>3</v>
      </c>
      <c r="D100" s="26">
        <v>0</v>
      </c>
      <c r="E100" s="43">
        <v>3</v>
      </c>
      <c r="F100" s="33">
        <v>1</v>
      </c>
      <c r="G100" s="6">
        <f t="shared" si="13"/>
        <v>1</v>
      </c>
      <c r="H100" s="39">
        <v>0</v>
      </c>
      <c r="I100" s="26">
        <f t="shared" si="14"/>
        <v>0</v>
      </c>
      <c r="J100" s="44">
        <f t="shared" si="15"/>
        <v>0</v>
      </c>
      <c r="K100" s="45">
        <v>0</v>
      </c>
      <c r="L100" s="26">
        <f t="shared" si="16"/>
        <v>0</v>
      </c>
      <c r="M100" s="44">
        <f t="shared" si="17"/>
        <v>0</v>
      </c>
      <c r="N100" s="45">
        <v>0</v>
      </c>
      <c r="O100" s="47">
        <f t="shared" si="18"/>
        <v>0</v>
      </c>
      <c r="P100" s="44">
        <f t="shared" si="32"/>
        <v>0</v>
      </c>
      <c r="Q100" s="45">
        <v>1</v>
      </c>
      <c r="R100" s="47">
        <f t="shared" si="25"/>
        <v>1</v>
      </c>
      <c r="S100" s="44">
        <f t="shared" si="31"/>
        <v>3</v>
      </c>
      <c r="T100" s="45">
        <v>0</v>
      </c>
      <c r="U100" s="47">
        <f t="shared" si="20"/>
        <v>0</v>
      </c>
      <c r="V100" s="44">
        <f t="shared" si="30"/>
        <v>0</v>
      </c>
      <c r="W100" s="10">
        <v>0</v>
      </c>
      <c r="X100">
        <f t="shared" si="22"/>
        <v>0</v>
      </c>
      <c r="Y100">
        <f t="shared" si="23"/>
        <v>0</v>
      </c>
    </row>
    <row r="101" spans="1:25" x14ac:dyDescent="0.25">
      <c r="A101" s="4"/>
      <c r="B101" s="1">
        <v>42235</v>
      </c>
      <c r="C101" s="39">
        <v>4</v>
      </c>
      <c r="D101" s="26">
        <v>0</v>
      </c>
      <c r="E101" s="43">
        <v>4</v>
      </c>
      <c r="F101" s="33">
        <v>3</v>
      </c>
      <c r="G101" s="6">
        <f t="shared" si="13"/>
        <v>2</v>
      </c>
      <c r="H101" s="39">
        <v>0</v>
      </c>
      <c r="I101" s="26">
        <f t="shared" si="14"/>
        <v>0</v>
      </c>
      <c r="J101" s="44">
        <f t="shared" si="15"/>
        <v>0</v>
      </c>
      <c r="K101" s="45">
        <v>0</v>
      </c>
      <c r="L101" s="26">
        <f t="shared" si="16"/>
        <v>0</v>
      </c>
      <c r="M101" s="44">
        <f t="shared" si="17"/>
        <v>0</v>
      </c>
      <c r="N101" s="45">
        <v>0</v>
      </c>
      <c r="O101" s="47">
        <f t="shared" si="18"/>
        <v>0</v>
      </c>
      <c r="P101" s="44">
        <f t="shared" si="32"/>
        <v>0</v>
      </c>
      <c r="Q101" s="45">
        <v>1</v>
      </c>
      <c r="R101" s="47">
        <f t="shared" si="25"/>
        <v>0.33333333333333331</v>
      </c>
      <c r="S101" s="44">
        <f t="shared" si="31"/>
        <v>1.3333333333333333</v>
      </c>
      <c r="T101" s="45">
        <v>1</v>
      </c>
      <c r="U101" s="47">
        <f t="shared" si="20"/>
        <v>0.33333333333333331</v>
      </c>
      <c r="V101" s="44">
        <f t="shared" si="30"/>
        <v>1.3333333333333333</v>
      </c>
      <c r="W101" s="10">
        <v>1</v>
      </c>
      <c r="X101">
        <f t="shared" si="22"/>
        <v>0.33333333333333331</v>
      </c>
      <c r="Y101">
        <f t="shared" si="23"/>
        <v>1.3333333333333333</v>
      </c>
    </row>
    <row r="102" spans="1:25" x14ac:dyDescent="0.25">
      <c r="A102" s="4"/>
      <c r="B102" s="1">
        <v>42236</v>
      </c>
      <c r="C102" s="39">
        <v>106</v>
      </c>
      <c r="D102" s="26">
        <v>2</v>
      </c>
      <c r="E102" s="43">
        <v>108</v>
      </c>
      <c r="F102" s="33">
        <v>3</v>
      </c>
      <c r="G102" s="6">
        <f t="shared" si="13"/>
        <v>3</v>
      </c>
      <c r="H102" s="39">
        <v>0</v>
      </c>
      <c r="I102" s="26">
        <f t="shared" si="14"/>
        <v>0</v>
      </c>
      <c r="J102" s="44">
        <f t="shared" si="15"/>
        <v>0</v>
      </c>
      <c r="K102" s="45">
        <v>0</v>
      </c>
      <c r="L102" s="26">
        <f t="shared" si="16"/>
        <v>0</v>
      </c>
      <c r="M102" s="44">
        <f t="shared" si="17"/>
        <v>0</v>
      </c>
      <c r="N102" s="45">
        <v>0</v>
      </c>
      <c r="O102" s="47">
        <f t="shared" si="18"/>
        <v>0</v>
      </c>
      <c r="P102" s="44">
        <f t="shared" si="32"/>
        <v>0</v>
      </c>
      <c r="Q102" s="45">
        <v>2</v>
      </c>
      <c r="R102" s="47">
        <f t="shared" si="25"/>
        <v>0.66666666666666663</v>
      </c>
      <c r="S102" s="44">
        <f t="shared" si="31"/>
        <v>72</v>
      </c>
      <c r="T102" s="45">
        <v>1</v>
      </c>
      <c r="U102" s="47">
        <f t="shared" si="20"/>
        <v>0.33333333333333331</v>
      </c>
      <c r="V102" s="44">
        <f t="shared" si="30"/>
        <v>36</v>
      </c>
      <c r="W102" s="10">
        <v>0</v>
      </c>
      <c r="X102">
        <f t="shared" si="22"/>
        <v>0</v>
      </c>
      <c r="Y102">
        <f t="shared" si="23"/>
        <v>0</v>
      </c>
    </row>
    <row r="103" spans="1:25" x14ac:dyDescent="0.25">
      <c r="A103" s="4"/>
      <c r="B103" s="1">
        <v>42237</v>
      </c>
      <c r="C103" s="39">
        <v>115</v>
      </c>
      <c r="D103" s="26">
        <v>1</v>
      </c>
      <c r="E103" s="43">
        <v>116</v>
      </c>
      <c r="F103" s="33">
        <v>2</v>
      </c>
      <c r="G103" s="6">
        <f t="shared" si="13"/>
        <v>2</v>
      </c>
      <c r="H103" s="39">
        <v>0</v>
      </c>
      <c r="I103" s="26">
        <f t="shared" si="14"/>
        <v>0</v>
      </c>
      <c r="J103" s="44">
        <f t="shared" si="15"/>
        <v>0</v>
      </c>
      <c r="K103" s="45">
        <v>0</v>
      </c>
      <c r="L103" s="26">
        <f t="shared" si="16"/>
        <v>0</v>
      </c>
      <c r="M103" s="44">
        <f t="shared" si="17"/>
        <v>0</v>
      </c>
      <c r="N103" s="45">
        <v>0</v>
      </c>
      <c r="O103" s="47">
        <f t="shared" si="18"/>
        <v>0</v>
      </c>
      <c r="P103" s="44">
        <f t="shared" si="32"/>
        <v>0</v>
      </c>
      <c r="Q103" s="45">
        <v>1</v>
      </c>
      <c r="R103" s="47">
        <f t="shared" si="25"/>
        <v>0.5</v>
      </c>
      <c r="S103" s="44">
        <f t="shared" si="31"/>
        <v>58</v>
      </c>
      <c r="T103" s="45">
        <v>1</v>
      </c>
      <c r="U103" s="47">
        <f t="shared" si="20"/>
        <v>0.5</v>
      </c>
      <c r="V103" s="44">
        <f t="shared" si="30"/>
        <v>58</v>
      </c>
      <c r="W103" s="10">
        <v>0</v>
      </c>
      <c r="X103">
        <f t="shared" si="22"/>
        <v>0</v>
      </c>
      <c r="Y103">
        <f t="shared" si="23"/>
        <v>0</v>
      </c>
    </row>
    <row r="104" spans="1:25" x14ac:dyDescent="0.25">
      <c r="A104" s="4"/>
      <c r="B104" s="1">
        <v>42238</v>
      </c>
      <c r="C104" s="39">
        <v>50</v>
      </c>
      <c r="D104" s="26">
        <v>4</v>
      </c>
      <c r="E104" s="43">
        <v>54</v>
      </c>
      <c r="F104" s="33">
        <v>3</v>
      </c>
      <c r="G104" s="6">
        <f t="shared" si="13"/>
        <v>3</v>
      </c>
      <c r="H104" s="39">
        <v>0</v>
      </c>
      <c r="I104" s="26">
        <f t="shared" si="14"/>
        <v>0</v>
      </c>
      <c r="J104" s="44">
        <f t="shared" si="15"/>
        <v>0</v>
      </c>
      <c r="K104" s="45">
        <v>0</v>
      </c>
      <c r="L104" s="26">
        <f t="shared" si="16"/>
        <v>0</v>
      </c>
      <c r="M104" s="44">
        <f t="shared" si="17"/>
        <v>0</v>
      </c>
      <c r="N104" s="45">
        <v>1</v>
      </c>
      <c r="O104" s="47">
        <f t="shared" si="18"/>
        <v>0.33333333333333331</v>
      </c>
      <c r="P104" s="44">
        <f t="shared" si="32"/>
        <v>18</v>
      </c>
      <c r="Q104" s="45">
        <v>1</v>
      </c>
      <c r="R104" s="47">
        <f t="shared" si="25"/>
        <v>0.33333333333333331</v>
      </c>
      <c r="S104" s="44">
        <f t="shared" si="31"/>
        <v>18</v>
      </c>
      <c r="T104" s="45">
        <v>1</v>
      </c>
      <c r="U104" s="47">
        <f t="shared" si="20"/>
        <v>0.33333333333333331</v>
      </c>
      <c r="V104" s="44">
        <f t="shared" si="30"/>
        <v>18</v>
      </c>
      <c r="W104" s="10">
        <v>0</v>
      </c>
      <c r="X104">
        <f t="shared" si="22"/>
        <v>0</v>
      </c>
      <c r="Y104">
        <f t="shared" si="23"/>
        <v>0</v>
      </c>
    </row>
    <row r="105" spans="1:25" x14ac:dyDescent="0.25">
      <c r="A105" s="4"/>
      <c r="B105" s="1">
        <v>42239</v>
      </c>
      <c r="C105" s="39">
        <v>72</v>
      </c>
      <c r="D105" s="26">
        <v>2</v>
      </c>
      <c r="E105" s="43">
        <v>74</v>
      </c>
      <c r="F105" s="33">
        <v>3</v>
      </c>
      <c r="G105" s="6">
        <f t="shared" si="13"/>
        <v>3</v>
      </c>
      <c r="H105" s="39">
        <v>0</v>
      </c>
      <c r="I105" s="26">
        <f t="shared" si="14"/>
        <v>0</v>
      </c>
      <c r="J105" s="44">
        <f t="shared" si="15"/>
        <v>0</v>
      </c>
      <c r="K105" s="45">
        <v>0</v>
      </c>
      <c r="L105" s="26">
        <f t="shared" si="16"/>
        <v>0</v>
      </c>
      <c r="M105" s="44">
        <f t="shared" si="17"/>
        <v>0</v>
      </c>
      <c r="N105" s="45">
        <v>2</v>
      </c>
      <c r="O105" s="47">
        <f t="shared" si="18"/>
        <v>0.66666666666666663</v>
      </c>
      <c r="P105" s="44">
        <f t="shared" si="32"/>
        <v>49.333333333333329</v>
      </c>
      <c r="Q105" s="45">
        <v>0</v>
      </c>
      <c r="R105" s="47">
        <f t="shared" si="25"/>
        <v>0</v>
      </c>
      <c r="S105" s="44">
        <f t="shared" si="31"/>
        <v>0</v>
      </c>
      <c r="T105" s="45">
        <v>1</v>
      </c>
      <c r="U105" s="47">
        <f t="shared" si="20"/>
        <v>0.33333333333333331</v>
      </c>
      <c r="V105" s="44">
        <f t="shared" si="30"/>
        <v>24.666666666666664</v>
      </c>
      <c r="W105" s="10">
        <v>0</v>
      </c>
      <c r="X105">
        <f t="shared" si="22"/>
        <v>0</v>
      </c>
      <c r="Y105">
        <f t="shared" si="23"/>
        <v>0</v>
      </c>
    </row>
    <row r="106" spans="1:25" x14ac:dyDescent="0.25">
      <c r="A106" s="4"/>
      <c r="B106" s="1">
        <v>42240</v>
      </c>
      <c r="C106" s="39">
        <v>80</v>
      </c>
      <c r="D106" s="26">
        <v>0</v>
      </c>
      <c r="E106" s="43">
        <v>80</v>
      </c>
      <c r="F106" s="33">
        <v>1</v>
      </c>
      <c r="G106" s="6">
        <f t="shared" si="13"/>
        <v>1</v>
      </c>
      <c r="H106" s="39">
        <v>0</v>
      </c>
      <c r="I106" s="26">
        <f t="shared" si="14"/>
        <v>0</v>
      </c>
      <c r="J106" s="44">
        <f t="shared" si="15"/>
        <v>0</v>
      </c>
      <c r="K106" s="45">
        <v>0</v>
      </c>
      <c r="L106" s="26">
        <f t="shared" si="16"/>
        <v>0</v>
      </c>
      <c r="M106" s="44">
        <f t="shared" si="17"/>
        <v>0</v>
      </c>
      <c r="N106" s="45">
        <v>0</v>
      </c>
      <c r="O106" s="47">
        <f t="shared" si="18"/>
        <v>0</v>
      </c>
      <c r="P106" s="44">
        <f t="shared" si="32"/>
        <v>0</v>
      </c>
      <c r="Q106" s="45">
        <v>1</v>
      </c>
      <c r="R106" s="47">
        <f t="shared" si="25"/>
        <v>1</v>
      </c>
      <c r="S106" s="44">
        <f t="shared" si="31"/>
        <v>80</v>
      </c>
      <c r="T106" s="45">
        <v>0</v>
      </c>
      <c r="U106" s="47">
        <f t="shared" si="20"/>
        <v>0</v>
      </c>
      <c r="V106" s="44">
        <f t="shared" si="30"/>
        <v>0</v>
      </c>
      <c r="W106" s="10">
        <v>0</v>
      </c>
      <c r="X106">
        <f t="shared" si="22"/>
        <v>0</v>
      </c>
      <c r="Y106">
        <f t="shared" si="23"/>
        <v>0</v>
      </c>
    </row>
    <row r="107" spans="1:25" x14ac:dyDescent="0.25">
      <c r="A107" s="4"/>
      <c r="B107" s="1">
        <v>42241</v>
      </c>
      <c r="C107" s="39">
        <v>68</v>
      </c>
      <c r="D107" s="26">
        <v>1</v>
      </c>
      <c r="E107" s="43">
        <v>69</v>
      </c>
      <c r="F107" s="34">
        <v>0</v>
      </c>
      <c r="G107" s="6">
        <f t="shared" si="13"/>
        <v>0</v>
      </c>
      <c r="H107" s="39">
        <v>0</v>
      </c>
      <c r="I107" s="26">
        <f t="shared" si="14"/>
        <v>0</v>
      </c>
      <c r="J107" s="44">
        <f t="shared" si="15"/>
        <v>0</v>
      </c>
      <c r="K107" s="45">
        <v>0</v>
      </c>
      <c r="L107" s="26">
        <f t="shared" si="16"/>
        <v>0</v>
      </c>
      <c r="M107" s="44">
        <f t="shared" si="17"/>
        <v>0</v>
      </c>
      <c r="N107" s="45">
        <v>0</v>
      </c>
      <c r="O107" s="47">
        <f t="shared" si="18"/>
        <v>0</v>
      </c>
      <c r="P107" s="44">
        <f t="shared" si="32"/>
        <v>0</v>
      </c>
      <c r="Q107" s="40">
        <v>0</v>
      </c>
      <c r="R107" s="41">
        <f>((R106+R108)/2)</f>
        <v>0.5</v>
      </c>
      <c r="S107" s="42">
        <f t="shared" si="31"/>
        <v>34.5</v>
      </c>
      <c r="T107" s="40">
        <v>0</v>
      </c>
      <c r="U107" s="41">
        <f>((U106+U108)/2)</f>
        <v>0.5</v>
      </c>
      <c r="V107" s="42">
        <f t="shared" si="30"/>
        <v>34.5</v>
      </c>
      <c r="W107" s="10">
        <v>0</v>
      </c>
      <c r="X107">
        <f t="shared" si="22"/>
        <v>0</v>
      </c>
      <c r="Y107">
        <f t="shared" si="23"/>
        <v>0</v>
      </c>
    </row>
    <row r="108" spans="1:25" x14ac:dyDescent="0.25">
      <c r="A108" s="4"/>
      <c r="B108" s="1">
        <v>42242</v>
      </c>
      <c r="C108" s="39">
        <v>58</v>
      </c>
      <c r="D108" s="26">
        <v>3</v>
      </c>
      <c r="E108" s="43">
        <v>61</v>
      </c>
      <c r="F108" s="33">
        <v>2</v>
      </c>
      <c r="G108" s="6">
        <f t="shared" si="13"/>
        <v>2</v>
      </c>
      <c r="H108" s="39">
        <v>0</v>
      </c>
      <c r="I108" s="26">
        <f t="shared" si="14"/>
        <v>0</v>
      </c>
      <c r="J108" s="44">
        <f t="shared" si="15"/>
        <v>0</v>
      </c>
      <c r="K108" s="45">
        <v>0</v>
      </c>
      <c r="L108" s="26">
        <f t="shared" si="16"/>
        <v>0</v>
      </c>
      <c r="M108" s="44">
        <f t="shared" si="17"/>
        <v>0</v>
      </c>
      <c r="N108" s="45">
        <v>0</v>
      </c>
      <c r="O108" s="47">
        <f t="shared" si="18"/>
        <v>0</v>
      </c>
      <c r="P108" s="44">
        <f t="shared" si="32"/>
        <v>0</v>
      </c>
      <c r="Q108" s="45">
        <v>0</v>
      </c>
      <c r="R108" s="47">
        <f t="shared" si="25"/>
        <v>0</v>
      </c>
      <c r="S108" s="44">
        <f t="shared" si="31"/>
        <v>0</v>
      </c>
      <c r="T108" s="45">
        <v>2</v>
      </c>
      <c r="U108" s="47">
        <f t="shared" si="20"/>
        <v>1</v>
      </c>
      <c r="V108" s="44">
        <f t="shared" si="30"/>
        <v>61</v>
      </c>
      <c r="W108" s="10">
        <v>0</v>
      </c>
      <c r="X108">
        <f t="shared" si="22"/>
        <v>0</v>
      </c>
      <c r="Y108">
        <f t="shared" si="23"/>
        <v>0</v>
      </c>
    </row>
    <row r="109" spans="1:25" x14ac:dyDescent="0.25">
      <c r="A109" s="4"/>
      <c r="B109" s="1">
        <v>42243</v>
      </c>
      <c r="C109" s="39">
        <v>67</v>
      </c>
      <c r="D109" s="26">
        <v>5</v>
      </c>
      <c r="E109" s="43">
        <v>72</v>
      </c>
      <c r="F109" s="33">
        <v>6</v>
      </c>
      <c r="G109" s="6">
        <f t="shared" si="13"/>
        <v>6</v>
      </c>
      <c r="H109" s="39">
        <v>0</v>
      </c>
      <c r="I109" s="26">
        <f t="shared" si="14"/>
        <v>0</v>
      </c>
      <c r="J109" s="44">
        <f t="shared" si="15"/>
        <v>0</v>
      </c>
      <c r="K109" s="45">
        <v>0</v>
      </c>
      <c r="L109" s="26">
        <f t="shared" si="16"/>
        <v>0</v>
      </c>
      <c r="M109" s="44">
        <f t="shared" si="17"/>
        <v>0</v>
      </c>
      <c r="N109" s="45">
        <v>1</v>
      </c>
      <c r="O109" s="47">
        <f t="shared" si="18"/>
        <v>0.16666666666666666</v>
      </c>
      <c r="P109" s="44">
        <f t="shared" si="32"/>
        <v>12</v>
      </c>
      <c r="Q109" s="45">
        <v>3</v>
      </c>
      <c r="R109" s="47">
        <f t="shared" si="25"/>
        <v>0.5</v>
      </c>
      <c r="S109" s="44">
        <f t="shared" si="31"/>
        <v>36</v>
      </c>
      <c r="T109" s="45">
        <v>2</v>
      </c>
      <c r="U109" s="47">
        <f t="shared" si="20"/>
        <v>0.33333333333333331</v>
      </c>
      <c r="V109" s="44">
        <f t="shared" si="30"/>
        <v>24</v>
      </c>
      <c r="W109" s="10">
        <v>0</v>
      </c>
      <c r="X109">
        <f t="shared" si="22"/>
        <v>0</v>
      </c>
      <c r="Y109">
        <f t="shared" si="23"/>
        <v>0</v>
      </c>
    </row>
    <row r="110" spans="1:25" x14ac:dyDescent="0.25">
      <c r="A110" s="4"/>
      <c r="B110" s="1">
        <v>42244</v>
      </c>
      <c r="C110" s="39">
        <v>59</v>
      </c>
      <c r="D110" s="26">
        <v>6</v>
      </c>
      <c r="E110" s="43">
        <v>65</v>
      </c>
      <c r="F110" s="33">
        <v>1</v>
      </c>
      <c r="G110" s="6">
        <f t="shared" si="13"/>
        <v>1</v>
      </c>
      <c r="H110" s="39">
        <v>0</v>
      </c>
      <c r="I110" s="26">
        <f t="shared" si="14"/>
        <v>0</v>
      </c>
      <c r="J110" s="44">
        <f t="shared" si="15"/>
        <v>0</v>
      </c>
      <c r="K110" s="45">
        <v>0</v>
      </c>
      <c r="L110" s="26">
        <f t="shared" si="16"/>
        <v>0</v>
      </c>
      <c r="M110" s="44">
        <f t="shared" si="17"/>
        <v>0</v>
      </c>
      <c r="N110" s="45">
        <v>1</v>
      </c>
      <c r="O110" s="47">
        <f t="shared" si="18"/>
        <v>1</v>
      </c>
      <c r="P110" s="44">
        <f t="shared" si="32"/>
        <v>65</v>
      </c>
      <c r="Q110" s="45">
        <v>0</v>
      </c>
      <c r="R110" s="47">
        <f t="shared" si="25"/>
        <v>0</v>
      </c>
      <c r="S110" s="44">
        <f t="shared" si="31"/>
        <v>0</v>
      </c>
      <c r="T110" s="45">
        <v>0</v>
      </c>
      <c r="U110" s="47">
        <f t="shared" si="20"/>
        <v>0</v>
      </c>
      <c r="V110" s="44">
        <f t="shared" si="30"/>
        <v>0</v>
      </c>
      <c r="W110" s="10">
        <v>0</v>
      </c>
      <c r="X110">
        <f t="shared" si="22"/>
        <v>0</v>
      </c>
      <c r="Y110">
        <f t="shared" si="23"/>
        <v>0</v>
      </c>
    </row>
    <row r="111" spans="1:25" x14ac:dyDescent="0.25">
      <c r="A111" s="4"/>
      <c r="B111" s="1">
        <v>42245</v>
      </c>
      <c r="C111" s="39">
        <v>46</v>
      </c>
      <c r="D111" s="26">
        <v>1</v>
      </c>
      <c r="E111" s="43">
        <v>47</v>
      </c>
      <c r="F111" s="34">
        <v>0</v>
      </c>
      <c r="G111" s="6">
        <f t="shared" si="13"/>
        <v>0</v>
      </c>
      <c r="H111" s="39">
        <v>0</v>
      </c>
      <c r="I111" s="26">
        <f t="shared" si="14"/>
        <v>0</v>
      </c>
      <c r="J111" s="44">
        <f t="shared" si="15"/>
        <v>0</v>
      </c>
      <c r="K111" s="45">
        <v>0</v>
      </c>
      <c r="L111" s="26">
        <f t="shared" si="16"/>
        <v>0</v>
      </c>
      <c r="M111" s="44">
        <f t="shared" si="17"/>
        <v>0</v>
      </c>
      <c r="N111" s="40">
        <v>0</v>
      </c>
      <c r="O111" s="41">
        <f>((O110+O112)/2)</f>
        <v>0.5</v>
      </c>
      <c r="P111" s="42">
        <f t="shared" si="32"/>
        <v>23.5</v>
      </c>
      <c r="Q111" s="45">
        <v>0</v>
      </c>
      <c r="R111" s="47">
        <f t="shared" si="25"/>
        <v>0</v>
      </c>
      <c r="S111" s="44">
        <f t="shared" si="31"/>
        <v>0</v>
      </c>
      <c r="T111" s="45">
        <v>0</v>
      </c>
      <c r="U111" s="47">
        <f t="shared" si="20"/>
        <v>0</v>
      </c>
      <c r="V111" s="44">
        <f t="shared" si="30"/>
        <v>0</v>
      </c>
      <c r="W111" s="10">
        <v>0</v>
      </c>
      <c r="X111">
        <f t="shared" si="22"/>
        <v>0</v>
      </c>
      <c r="Y111">
        <f t="shared" si="23"/>
        <v>0</v>
      </c>
    </row>
    <row r="112" spans="1:25" x14ac:dyDescent="0.25">
      <c r="A112" s="4"/>
      <c r="B112" s="1">
        <v>42246</v>
      </c>
      <c r="C112" s="39">
        <v>47</v>
      </c>
      <c r="D112" s="26">
        <v>3</v>
      </c>
      <c r="E112" s="43">
        <v>50</v>
      </c>
      <c r="F112" s="33">
        <v>0</v>
      </c>
      <c r="G112" s="6">
        <f t="shared" si="13"/>
        <v>0</v>
      </c>
      <c r="H112" s="39">
        <v>0</v>
      </c>
      <c r="I112" s="26">
        <f t="shared" si="14"/>
        <v>0</v>
      </c>
      <c r="J112" s="44">
        <f t="shared" si="15"/>
        <v>0</v>
      </c>
      <c r="K112" s="45">
        <v>0</v>
      </c>
      <c r="L112" s="26">
        <f t="shared" si="16"/>
        <v>0</v>
      </c>
      <c r="M112" s="44">
        <f t="shared" si="17"/>
        <v>0</v>
      </c>
      <c r="N112" s="45">
        <v>0</v>
      </c>
      <c r="O112" s="47">
        <f t="shared" si="18"/>
        <v>0</v>
      </c>
      <c r="P112" s="44">
        <f t="shared" si="32"/>
        <v>0</v>
      </c>
      <c r="Q112" s="45">
        <v>0</v>
      </c>
      <c r="R112" s="47">
        <f t="shared" si="25"/>
        <v>0</v>
      </c>
      <c r="S112" s="44">
        <f t="shared" si="31"/>
        <v>0</v>
      </c>
      <c r="T112" s="45">
        <v>0</v>
      </c>
      <c r="U112" s="47">
        <f t="shared" si="20"/>
        <v>0</v>
      </c>
      <c r="V112" s="44">
        <f t="shared" si="30"/>
        <v>0</v>
      </c>
      <c r="W112" s="10">
        <v>0</v>
      </c>
      <c r="X112">
        <f t="shared" si="22"/>
        <v>0</v>
      </c>
      <c r="Y112">
        <f t="shared" si="23"/>
        <v>0</v>
      </c>
    </row>
    <row r="113" spans="1:25" x14ac:dyDescent="0.25">
      <c r="A113" s="4"/>
      <c r="B113" s="1">
        <v>42247</v>
      </c>
      <c r="C113" s="39">
        <v>33</v>
      </c>
      <c r="D113" s="26">
        <v>0</v>
      </c>
      <c r="E113" s="43">
        <v>33</v>
      </c>
      <c r="F113" s="33">
        <v>0</v>
      </c>
      <c r="G113" s="6">
        <f t="shared" si="13"/>
        <v>0</v>
      </c>
      <c r="H113" s="39">
        <v>0</v>
      </c>
      <c r="I113" s="26">
        <f t="shared" si="14"/>
        <v>0</v>
      </c>
      <c r="J113" s="44">
        <f t="shared" si="15"/>
        <v>0</v>
      </c>
      <c r="K113" s="45">
        <v>0</v>
      </c>
      <c r="L113" s="26">
        <f t="shared" si="16"/>
        <v>0</v>
      </c>
      <c r="M113" s="44">
        <f t="shared" si="17"/>
        <v>0</v>
      </c>
      <c r="N113" s="45">
        <v>0</v>
      </c>
      <c r="O113" s="47">
        <f t="shared" si="18"/>
        <v>0</v>
      </c>
      <c r="P113" s="44">
        <f t="shared" si="32"/>
        <v>0</v>
      </c>
      <c r="Q113" s="45">
        <v>0</v>
      </c>
      <c r="R113" s="47">
        <f t="shared" si="25"/>
        <v>0</v>
      </c>
      <c r="S113" s="44">
        <f t="shared" si="31"/>
        <v>0</v>
      </c>
      <c r="T113" s="45">
        <v>0</v>
      </c>
      <c r="U113" s="47">
        <f t="shared" si="20"/>
        <v>0</v>
      </c>
      <c r="V113" s="44">
        <f t="shared" si="30"/>
        <v>0</v>
      </c>
      <c r="W113" s="10">
        <v>0</v>
      </c>
      <c r="X113">
        <f t="shared" si="22"/>
        <v>0</v>
      </c>
      <c r="Y113">
        <f t="shared" si="23"/>
        <v>0</v>
      </c>
    </row>
    <row r="114" spans="1:25" x14ac:dyDescent="0.25">
      <c r="A114" s="4"/>
      <c r="B114" s="1">
        <v>42248</v>
      </c>
      <c r="C114" s="39">
        <v>40</v>
      </c>
      <c r="D114" s="26">
        <v>0</v>
      </c>
      <c r="E114" s="43">
        <v>40</v>
      </c>
      <c r="F114" s="33">
        <v>0</v>
      </c>
      <c r="G114" s="6">
        <f t="shared" si="13"/>
        <v>0</v>
      </c>
      <c r="H114" s="39">
        <v>0</v>
      </c>
      <c r="I114" s="26">
        <f t="shared" si="14"/>
        <v>0</v>
      </c>
      <c r="J114" s="44">
        <f t="shared" si="15"/>
        <v>0</v>
      </c>
      <c r="K114" s="45">
        <v>0</v>
      </c>
      <c r="L114" s="26">
        <f t="shared" si="16"/>
        <v>0</v>
      </c>
      <c r="M114" s="44">
        <f t="shared" si="17"/>
        <v>0</v>
      </c>
      <c r="N114" s="45">
        <v>0</v>
      </c>
      <c r="O114" s="47">
        <f t="shared" si="18"/>
        <v>0</v>
      </c>
      <c r="P114" s="44">
        <f t="shared" si="32"/>
        <v>0</v>
      </c>
      <c r="Q114" s="45">
        <v>0</v>
      </c>
      <c r="R114" s="47">
        <f t="shared" si="25"/>
        <v>0</v>
      </c>
      <c r="S114" s="44">
        <f t="shared" si="31"/>
        <v>0</v>
      </c>
      <c r="T114" s="45">
        <v>0</v>
      </c>
      <c r="U114" s="47">
        <f t="shared" si="20"/>
        <v>0</v>
      </c>
      <c r="V114" s="44">
        <f t="shared" si="30"/>
        <v>0</v>
      </c>
      <c r="W114" s="10">
        <v>0</v>
      </c>
      <c r="X114">
        <f t="shared" si="22"/>
        <v>0</v>
      </c>
      <c r="Y114">
        <f t="shared" si="23"/>
        <v>0</v>
      </c>
    </row>
    <row r="115" spans="1:25" x14ac:dyDescent="0.25">
      <c r="A115" s="4"/>
      <c r="B115" s="1">
        <v>42249</v>
      </c>
      <c r="C115" s="39">
        <v>21</v>
      </c>
      <c r="D115" s="26">
        <v>0</v>
      </c>
      <c r="E115" s="43">
        <v>21</v>
      </c>
      <c r="F115" s="33">
        <v>0</v>
      </c>
      <c r="G115" s="6">
        <f>(F115-W115)</f>
        <v>0</v>
      </c>
      <c r="H115" s="39">
        <v>0</v>
      </c>
      <c r="I115" s="26">
        <f t="shared" si="14"/>
        <v>0</v>
      </c>
      <c r="J115" s="44">
        <f t="shared" si="15"/>
        <v>0</v>
      </c>
      <c r="K115" s="45">
        <v>0</v>
      </c>
      <c r="L115" s="26">
        <f t="shared" si="16"/>
        <v>0</v>
      </c>
      <c r="M115" s="44">
        <f t="shared" si="17"/>
        <v>0</v>
      </c>
      <c r="N115" s="45">
        <v>0</v>
      </c>
      <c r="O115" s="47">
        <f t="shared" si="18"/>
        <v>0</v>
      </c>
      <c r="P115" s="44">
        <f t="shared" si="32"/>
        <v>0</v>
      </c>
      <c r="Q115" s="45">
        <v>0</v>
      </c>
      <c r="R115" s="47">
        <f t="shared" si="25"/>
        <v>0</v>
      </c>
      <c r="S115" s="44">
        <f t="shared" si="31"/>
        <v>0</v>
      </c>
      <c r="T115" s="45">
        <v>0</v>
      </c>
      <c r="U115" s="47">
        <f t="shared" si="20"/>
        <v>0</v>
      </c>
      <c r="V115" s="44">
        <f t="shared" si="30"/>
        <v>0</v>
      </c>
      <c r="W115" s="10">
        <v>0</v>
      </c>
      <c r="X115">
        <f t="shared" si="22"/>
        <v>0</v>
      </c>
      <c r="Y115">
        <f t="shared" si="23"/>
        <v>0</v>
      </c>
    </row>
    <row r="116" spans="1:25" x14ac:dyDescent="0.25">
      <c r="A116" s="4"/>
      <c r="B116" s="1">
        <v>42250</v>
      </c>
      <c r="C116" s="39">
        <v>37</v>
      </c>
      <c r="D116" s="26">
        <v>0</v>
      </c>
      <c r="E116" s="43">
        <v>37</v>
      </c>
      <c r="F116" s="33">
        <v>0</v>
      </c>
      <c r="G116" s="6">
        <f t="shared" ref="G116:G125" si="33">(F116-W116)</f>
        <v>0</v>
      </c>
      <c r="H116" s="39">
        <v>0</v>
      </c>
      <c r="I116" s="26">
        <f t="shared" si="14"/>
        <v>0</v>
      </c>
      <c r="J116" s="44">
        <f t="shared" si="15"/>
        <v>0</v>
      </c>
      <c r="K116" s="45">
        <v>0</v>
      </c>
      <c r="L116" s="26">
        <f t="shared" si="16"/>
        <v>0</v>
      </c>
      <c r="M116" s="44">
        <f t="shared" si="17"/>
        <v>0</v>
      </c>
      <c r="N116" s="45">
        <v>0</v>
      </c>
      <c r="O116" s="47">
        <f t="shared" si="18"/>
        <v>0</v>
      </c>
      <c r="P116" s="44">
        <f t="shared" si="32"/>
        <v>0</v>
      </c>
      <c r="Q116" s="45">
        <v>0</v>
      </c>
      <c r="R116" s="47">
        <f t="shared" si="25"/>
        <v>0</v>
      </c>
      <c r="S116" s="44">
        <f t="shared" si="31"/>
        <v>0</v>
      </c>
      <c r="T116" s="45">
        <v>0</v>
      </c>
      <c r="U116" s="47">
        <f t="shared" si="20"/>
        <v>0</v>
      </c>
      <c r="V116" s="44">
        <f t="shared" si="30"/>
        <v>0</v>
      </c>
      <c r="W116" s="10">
        <v>0</v>
      </c>
      <c r="X116">
        <f t="shared" si="22"/>
        <v>0</v>
      </c>
      <c r="Y116">
        <f t="shared" si="23"/>
        <v>0</v>
      </c>
    </row>
    <row r="117" spans="1:25" x14ac:dyDescent="0.25">
      <c r="A117" s="4"/>
      <c r="B117" s="1">
        <v>42251</v>
      </c>
      <c r="C117" s="39">
        <v>36</v>
      </c>
      <c r="D117" s="26">
        <v>0</v>
      </c>
      <c r="E117" s="43">
        <v>36</v>
      </c>
      <c r="F117" s="33">
        <v>0</v>
      </c>
      <c r="G117" s="6">
        <f t="shared" si="33"/>
        <v>0</v>
      </c>
      <c r="H117" s="39">
        <v>0</v>
      </c>
      <c r="I117" s="26">
        <f t="shared" si="14"/>
        <v>0</v>
      </c>
      <c r="J117" s="44">
        <f t="shared" si="15"/>
        <v>0</v>
      </c>
      <c r="K117" s="45">
        <v>0</v>
      </c>
      <c r="L117" s="26">
        <f t="shared" si="16"/>
        <v>0</v>
      </c>
      <c r="M117" s="44">
        <f t="shared" si="17"/>
        <v>0</v>
      </c>
      <c r="N117" s="45">
        <v>0</v>
      </c>
      <c r="O117" s="47">
        <f t="shared" si="18"/>
        <v>0</v>
      </c>
      <c r="P117" s="44">
        <f t="shared" si="32"/>
        <v>0</v>
      </c>
      <c r="Q117" s="45">
        <v>0</v>
      </c>
      <c r="R117" s="47">
        <f t="shared" si="25"/>
        <v>0</v>
      </c>
      <c r="S117" s="44">
        <f t="shared" si="31"/>
        <v>0</v>
      </c>
      <c r="T117" s="45">
        <v>0</v>
      </c>
      <c r="U117" s="47">
        <f t="shared" si="20"/>
        <v>0</v>
      </c>
      <c r="V117" s="44">
        <f t="shared" si="30"/>
        <v>0</v>
      </c>
      <c r="W117" s="10">
        <v>0</v>
      </c>
      <c r="X117">
        <f t="shared" si="22"/>
        <v>0</v>
      </c>
      <c r="Y117">
        <f t="shared" si="23"/>
        <v>0</v>
      </c>
    </row>
    <row r="118" spans="1:25" x14ac:dyDescent="0.25">
      <c r="A118" s="4"/>
      <c r="B118" s="1">
        <v>42252</v>
      </c>
      <c r="C118" s="39">
        <v>29</v>
      </c>
      <c r="D118" s="26">
        <v>0</v>
      </c>
      <c r="E118" s="43">
        <v>29</v>
      </c>
      <c r="F118" s="33">
        <v>0</v>
      </c>
      <c r="G118" s="6">
        <f t="shared" si="33"/>
        <v>0</v>
      </c>
      <c r="H118" s="39">
        <v>0</v>
      </c>
      <c r="I118" s="26">
        <f t="shared" si="14"/>
        <v>0</v>
      </c>
      <c r="J118" s="44">
        <f t="shared" si="15"/>
        <v>0</v>
      </c>
      <c r="K118" s="45">
        <v>0</v>
      </c>
      <c r="L118" s="26">
        <f t="shared" si="16"/>
        <v>0</v>
      </c>
      <c r="M118" s="44">
        <f t="shared" si="17"/>
        <v>0</v>
      </c>
      <c r="N118" s="45">
        <v>0</v>
      </c>
      <c r="O118" s="47">
        <f t="shared" si="18"/>
        <v>0</v>
      </c>
      <c r="P118" s="44">
        <f t="shared" si="32"/>
        <v>0</v>
      </c>
      <c r="Q118" s="45">
        <v>0</v>
      </c>
      <c r="R118" s="47">
        <f t="shared" si="25"/>
        <v>0</v>
      </c>
      <c r="S118" s="44">
        <f t="shared" si="31"/>
        <v>0</v>
      </c>
      <c r="T118" s="45">
        <v>0</v>
      </c>
      <c r="U118" s="47">
        <f t="shared" si="20"/>
        <v>0</v>
      </c>
      <c r="V118" s="44">
        <f t="shared" si="30"/>
        <v>0</v>
      </c>
      <c r="W118" s="10">
        <v>0</v>
      </c>
      <c r="X118">
        <f t="shared" si="22"/>
        <v>0</v>
      </c>
      <c r="Y118">
        <f t="shared" si="23"/>
        <v>0</v>
      </c>
    </row>
    <row r="119" spans="1:25" x14ac:dyDescent="0.25">
      <c r="A119" s="4"/>
      <c r="B119" s="1">
        <v>42253</v>
      </c>
      <c r="C119" s="39">
        <v>19</v>
      </c>
      <c r="D119" s="26">
        <v>6</v>
      </c>
      <c r="E119" s="43">
        <v>25</v>
      </c>
      <c r="F119" s="33">
        <v>0</v>
      </c>
      <c r="G119" s="6">
        <f t="shared" si="33"/>
        <v>0</v>
      </c>
      <c r="H119" s="39">
        <v>0</v>
      </c>
      <c r="I119" s="26">
        <f t="shared" si="14"/>
        <v>0</v>
      </c>
      <c r="J119" s="44">
        <f t="shared" si="15"/>
        <v>0</v>
      </c>
      <c r="K119" s="45">
        <v>0</v>
      </c>
      <c r="L119" s="26">
        <f t="shared" si="16"/>
        <v>0</v>
      </c>
      <c r="M119" s="44">
        <f t="shared" si="17"/>
        <v>0</v>
      </c>
      <c r="N119" s="45">
        <v>0</v>
      </c>
      <c r="O119" s="47">
        <f t="shared" si="18"/>
        <v>0</v>
      </c>
      <c r="P119" s="44">
        <f t="shared" si="32"/>
        <v>0</v>
      </c>
      <c r="Q119" s="45">
        <v>0</v>
      </c>
      <c r="R119" s="47">
        <f t="shared" si="25"/>
        <v>0</v>
      </c>
      <c r="S119" s="44">
        <f t="shared" si="31"/>
        <v>0</v>
      </c>
      <c r="T119" s="45">
        <v>0</v>
      </c>
      <c r="U119" s="47">
        <f t="shared" si="20"/>
        <v>0</v>
      </c>
      <c r="V119" s="44">
        <f t="shared" si="30"/>
        <v>0</v>
      </c>
      <c r="W119" s="10">
        <v>0</v>
      </c>
      <c r="X119">
        <f t="shared" si="22"/>
        <v>0</v>
      </c>
      <c r="Y119">
        <f t="shared" si="23"/>
        <v>0</v>
      </c>
    </row>
    <row r="120" spans="1:25" x14ac:dyDescent="0.25">
      <c r="A120" s="4"/>
      <c r="B120" s="1">
        <v>42254</v>
      </c>
      <c r="C120" s="39">
        <v>35</v>
      </c>
      <c r="D120" s="26">
        <v>2</v>
      </c>
      <c r="E120" s="43">
        <v>37</v>
      </c>
      <c r="F120" s="33">
        <v>0</v>
      </c>
      <c r="G120" s="6">
        <f t="shared" si="33"/>
        <v>0</v>
      </c>
      <c r="H120" s="39">
        <v>0</v>
      </c>
      <c r="I120" s="26">
        <f t="shared" si="14"/>
        <v>0</v>
      </c>
      <c r="J120" s="44">
        <f t="shared" si="15"/>
        <v>0</v>
      </c>
      <c r="K120" s="45">
        <v>0</v>
      </c>
      <c r="L120" s="26">
        <f t="shared" si="16"/>
        <v>0</v>
      </c>
      <c r="M120" s="44">
        <f t="shared" si="17"/>
        <v>0</v>
      </c>
      <c r="N120" s="45">
        <v>0</v>
      </c>
      <c r="O120" s="47">
        <f t="shared" si="18"/>
        <v>0</v>
      </c>
      <c r="P120" s="44">
        <f t="shared" si="32"/>
        <v>0</v>
      </c>
      <c r="Q120" s="45">
        <v>0</v>
      </c>
      <c r="R120" s="47">
        <f t="shared" si="25"/>
        <v>0</v>
      </c>
      <c r="S120" s="44">
        <f t="shared" si="31"/>
        <v>0</v>
      </c>
      <c r="T120" s="45">
        <v>0</v>
      </c>
      <c r="U120" s="47">
        <f t="shared" si="20"/>
        <v>0</v>
      </c>
      <c r="V120" s="44">
        <f t="shared" si="30"/>
        <v>0</v>
      </c>
      <c r="W120" s="10">
        <v>0</v>
      </c>
      <c r="X120">
        <f t="shared" si="22"/>
        <v>0</v>
      </c>
      <c r="Y120">
        <f t="shared" si="23"/>
        <v>0</v>
      </c>
    </row>
    <row r="121" spans="1:25" x14ac:dyDescent="0.25">
      <c r="A121" s="4"/>
      <c r="B121" s="1">
        <v>42255</v>
      </c>
      <c r="C121" s="39">
        <v>13</v>
      </c>
      <c r="D121" s="26">
        <v>4</v>
      </c>
      <c r="E121" s="43">
        <v>17</v>
      </c>
      <c r="F121" s="33">
        <v>0</v>
      </c>
      <c r="G121" s="6">
        <f t="shared" si="33"/>
        <v>0</v>
      </c>
      <c r="H121" s="39">
        <v>0</v>
      </c>
      <c r="I121" s="26">
        <f t="shared" si="14"/>
        <v>0</v>
      </c>
      <c r="J121" s="44">
        <f t="shared" si="15"/>
        <v>0</v>
      </c>
      <c r="K121" s="45">
        <v>0</v>
      </c>
      <c r="L121" s="26">
        <f t="shared" si="16"/>
        <v>0</v>
      </c>
      <c r="M121" s="44">
        <f t="shared" si="17"/>
        <v>0</v>
      </c>
      <c r="N121" s="45">
        <v>0</v>
      </c>
      <c r="O121" s="47">
        <f t="shared" si="18"/>
        <v>0</v>
      </c>
      <c r="P121" s="44">
        <f t="shared" si="32"/>
        <v>0</v>
      </c>
      <c r="Q121" s="45">
        <v>0</v>
      </c>
      <c r="R121" s="47">
        <f t="shared" si="25"/>
        <v>0</v>
      </c>
      <c r="S121" s="44">
        <f t="shared" si="31"/>
        <v>0</v>
      </c>
      <c r="T121" s="45">
        <v>0</v>
      </c>
      <c r="U121" s="47">
        <f t="shared" si="20"/>
        <v>0</v>
      </c>
      <c r="V121" s="44">
        <f t="shared" si="30"/>
        <v>0</v>
      </c>
      <c r="W121" s="10">
        <v>0</v>
      </c>
      <c r="X121">
        <f t="shared" si="22"/>
        <v>0</v>
      </c>
      <c r="Y121">
        <f t="shared" si="23"/>
        <v>0</v>
      </c>
    </row>
    <row r="122" spans="1:25" x14ac:dyDescent="0.25">
      <c r="A122" s="4"/>
      <c r="B122" s="1">
        <v>42256</v>
      </c>
      <c r="C122" s="39">
        <v>11</v>
      </c>
      <c r="D122" s="26">
        <v>7</v>
      </c>
      <c r="E122" s="43">
        <v>18</v>
      </c>
      <c r="F122" s="33">
        <v>0</v>
      </c>
      <c r="G122" s="6">
        <f t="shared" si="33"/>
        <v>0</v>
      </c>
      <c r="H122" s="39">
        <v>0</v>
      </c>
      <c r="I122" s="26">
        <f t="shared" si="14"/>
        <v>0</v>
      </c>
      <c r="J122" s="44">
        <f t="shared" si="15"/>
        <v>0</v>
      </c>
      <c r="K122" s="45">
        <v>0</v>
      </c>
      <c r="L122" s="26">
        <f t="shared" si="16"/>
        <v>0</v>
      </c>
      <c r="M122" s="44">
        <f t="shared" si="17"/>
        <v>0</v>
      </c>
      <c r="N122" s="45">
        <v>0</v>
      </c>
      <c r="O122" s="47">
        <f t="shared" si="18"/>
        <v>0</v>
      </c>
      <c r="P122" s="44">
        <f t="shared" si="32"/>
        <v>0</v>
      </c>
      <c r="Q122" s="45">
        <v>0</v>
      </c>
      <c r="R122" s="47">
        <f t="shared" si="25"/>
        <v>0</v>
      </c>
      <c r="S122" s="44">
        <f t="shared" si="31"/>
        <v>0</v>
      </c>
      <c r="T122" s="45">
        <v>0</v>
      </c>
      <c r="U122" s="47">
        <f t="shared" si="20"/>
        <v>0</v>
      </c>
      <c r="V122" s="44">
        <f t="shared" si="30"/>
        <v>0</v>
      </c>
      <c r="W122" s="10">
        <v>0</v>
      </c>
      <c r="X122">
        <f t="shared" si="22"/>
        <v>0</v>
      </c>
      <c r="Y122">
        <f t="shared" si="23"/>
        <v>0</v>
      </c>
    </row>
    <row r="123" spans="1:25" x14ac:dyDescent="0.25">
      <c r="A123" s="4"/>
      <c r="B123" s="1">
        <v>42257</v>
      </c>
      <c r="C123" s="39">
        <v>26</v>
      </c>
      <c r="D123" s="26">
        <v>3</v>
      </c>
      <c r="E123" s="43">
        <v>29</v>
      </c>
      <c r="F123" s="33">
        <v>0</v>
      </c>
      <c r="G123" s="6">
        <f t="shared" si="33"/>
        <v>0</v>
      </c>
      <c r="H123" s="39">
        <v>0</v>
      </c>
      <c r="I123" s="26">
        <f t="shared" si="14"/>
        <v>0</v>
      </c>
      <c r="J123" s="44">
        <f t="shared" si="15"/>
        <v>0</v>
      </c>
      <c r="K123" s="45">
        <v>0</v>
      </c>
      <c r="L123" s="26">
        <f t="shared" si="16"/>
        <v>0</v>
      </c>
      <c r="M123" s="44">
        <f t="shared" si="17"/>
        <v>0</v>
      </c>
      <c r="N123" s="45">
        <v>0</v>
      </c>
      <c r="O123" s="47">
        <f t="shared" si="18"/>
        <v>0</v>
      </c>
      <c r="P123" s="44">
        <f t="shared" si="32"/>
        <v>0</v>
      </c>
      <c r="Q123" s="45">
        <v>0</v>
      </c>
      <c r="R123" s="47">
        <f t="shared" si="25"/>
        <v>0</v>
      </c>
      <c r="S123" s="44">
        <f t="shared" si="31"/>
        <v>0</v>
      </c>
      <c r="T123" s="45">
        <v>0</v>
      </c>
      <c r="U123" s="47">
        <f t="shared" si="20"/>
        <v>0</v>
      </c>
      <c r="V123" s="44">
        <f t="shared" si="30"/>
        <v>0</v>
      </c>
      <c r="W123" s="10">
        <v>0</v>
      </c>
      <c r="X123">
        <f t="shared" si="22"/>
        <v>0</v>
      </c>
      <c r="Y123">
        <f t="shared" si="23"/>
        <v>0</v>
      </c>
    </row>
    <row r="124" spans="1:25" x14ac:dyDescent="0.25">
      <c r="A124" s="4"/>
      <c r="B124" s="1">
        <v>42258</v>
      </c>
      <c r="C124" s="39">
        <v>14</v>
      </c>
      <c r="D124" s="26">
        <v>2</v>
      </c>
      <c r="E124" s="43">
        <v>16</v>
      </c>
      <c r="F124" s="33">
        <v>0</v>
      </c>
      <c r="G124" s="6">
        <f t="shared" si="33"/>
        <v>0</v>
      </c>
      <c r="H124" s="39">
        <v>0</v>
      </c>
      <c r="I124" s="26">
        <f t="shared" si="14"/>
        <v>0</v>
      </c>
      <c r="J124" s="44">
        <f t="shared" si="15"/>
        <v>0</v>
      </c>
      <c r="K124" s="45">
        <v>0</v>
      </c>
      <c r="L124" s="26">
        <f t="shared" si="16"/>
        <v>0</v>
      </c>
      <c r="M124" s="44">
        <f t="shared" si="17"/>
        <v>0</v>
      </c>
      <c r="N124" s="45">
        <v>0</v>
      </c>
      <c r="O124" s="47">
        <f t="shared" si="18"/>
        <v>0</v>
      </c>
      <c r="P124" s="44">
        <f t="shared" si="32"/>
        <v>0</v>
      </c>
      <c r="Q124" s="45">
        <v>0</v>
      </c>
      <c r="R124" s="47">
        <f t="shared" si="25"/>
        <v>0</v>
      </c>
      <c r="S124" s="44">
        <f t="shared" si="31"/>
        <v>0</v>
      </c>
      <c r="T124" s="45">
        <v>0</v>
      </c>
      <c r="U124" s="47">
        <f t="shared" si="20"/>
        <v>0</v>
      </c>
      <c r="V124" s="44">
        <f t="shared" si="30"/>
        <v>0</v>
      </c>
      <c r="W124" s="10">
        <v>0</v>
      </c>
      <c r="X124">
        <f t="shared" si="22"/>
        <v>0</v>
      </c>
      <c r="Y124">
        <f t="shared" si="23"/>
        <v>0</v>
      </c>
    </row>
    <row r="125" spans="1:25" x14ac:dyDescent="0.25">
      <c r="A125" s="4"/>
      <c r="B125" s="1">
        <v>42259</v>
      </c>
      <c r="C125" s="39">
        <v>12</v>
      </c>
      <c r="D125" s="26">
        <v>3</v>
      </c>
      <c r="E125" s="43">
        <v>15</v>
      </c>
      <c r="F125" s="33">
        <v>0</v>
      </c>
      <c r="G125" s="6">
        <f t="shared" si="33"/>
        <v>0</v>
      </c>
      <c r="H125" s="39">
        <v>0</v>
      </c>
      <c r="I125" s="26">
        <f t="shared" si="14"/>
        <v>0</v>
      </c>
      <c r="J125" s="44">
        <f t="shared" si="15"/>
        <v>0</v>
      </c>
      <c r="K125" s="45">
        <v>0</v>
      </c>
      <c r="L125" s="26">
        <f t="shared" si="16"/>
        <v>0</v>
      </c>
      <c r="M125" s="44">
        <f t="shared" si="17"/>
        <v>0</v>
      </c>
      <c r="N125" s="45">
        <v>0</v>
      </c>
      <c r="O125" s="47">
        <f t="shared" si="18"/>
        <v>0</v>
      </c>
      <c r="P125" s="44">
        <f t="shared" si="32"/>
        <v>0</v>
      </c>
      <c r="Q125" s="45">
        <v>0</v>
      </c>
      <c r="R125" s="47">
        <f t="shared" si="25"/>
        <v>0</v>
      </c>
      <c r="S125" s="44">
        <f t="shared" si="31"/>
        <v>0</v>
      </c>
      <c r="T125" s="45">
        <v>0</v>
      </c>
      <c r="U125" s="47">
        <f t="shared" si="20"/>
        <v>0</v>
      </c>
      <c r="V125" s="44">
        <f t="shared" si="30"/>
        <v>0</v>
      </c>
      <c r="W125" s="10">
        <v>0</v>
      </c>
      <c r="X125">
        <f t="shared" si="22"/>
        <v>0</v>
      </c>
      <c r="Y125">
        <f t="shared" si="23"/>
        <v>0</v>
      </c>
    </row>
    <row r="126" spans="1:25" x14ac:dyDescent="0.25">
      <c r="A126" s="4"/>
      <c r="B126" s="1">
        <v>42260</v>
      </c>
      <c r="C126" s="39">
        <v>11</v>
      </c>
      <c r="D126" s="26">
        <v>0</v>
      </c>
      <c r="E126" s="43">
        <v>11</v>
      </c>
      <c r="J126" s="44"/>
      <c r="K126" s="45"/>
      <c r="L126" s="47"/>
      <c r="M126" s="44"/>
      <c r="N126" s="45"/>
      <c r="O126" s="47"/>
      <c r="P126" s="44"/>
      <c r="Q126" s="45"/>
      <c r="R126" s="47"/>
      <c r="S126" s="44"/>
      <c r="T126" s="45"/>
      <c r="U126" s="47"/>
      <c r="V126" s="44"/>
      <c r="W126" s="10"/>
      <c r="X126" s="4"/>
    </row>
    <row r="127" spans="1:25" x14ac:dyDescent="0.25">
      <c r="A127" s="4"/>
      <c r="B127" s="1">
        <v>42261</v>
      </c>
      <c r="C127" s="39">
        <v>9</v>
      </c>
      <c r="D127" s="26">
        <v>0</v>
      </c>
      <c r="E127" s="43">
        <v>9</v>
      </c>
      <c r="J127" s="44"/>
      <c r="K127" s="45"/>
      <c r="L127" s="47"/>
      <c r="M127" s="44"/>
      <c r="N127" s="45"/>
      <c r="O127" s="47"/>
      <c r="P127" s="44"/>
      <c r="Q127" s="45"/>
      <c r="R127" s="47"/>
      <c r="S127" s="44"/>
      <c r="T127" s="45"/>
      <c r="U127" s="47"/>
      <c r="V127" s="44"/>
      <c r="W127" s="10"/>
      <c r="X127" s="4"/>
    </row>
    <row r="128" spans="1:25" x14ac:dyDescent="0.25">
      <c r="A128" s="4"/>
      <c r="B128" s="1">
        <v>42262</v>
      </c>
      <c r="C128" s="39">
        <v>12</v>
      </c>
      <c r="D128" s="26">
        <v>11</v>
      </c>
      <c r="E128" s="43">
        <v>23</v>
      </c>
      <c r="J128" s="44"/>
      <c r="K128" s="45"/>
      <c r="L128" s="47"/>
      <c r="M128" s="44"/>
      <c r="N128" s="45"/>
      <c r="O128" s="47"/>
      <c r="P128" s="44"/>
      <c r="Q128" s="45"/>
      <c r="R128" s="47"/>
      <c r="S128" s="44"/>
      <c r="T128" s="45"/>
      <c r="U128" s="47"/>
      <c r="V128" s="44"/>
      <c r="W128" s="10"/>
      <c r="X128" s="4"/>
    </row>
    <row r="129" spans="1:25" x14ac:dyDescent="0.25">
      <c r="A129" s="4"/>
      <c r="B129" s="1">
        <v>42263</v>
      </c>
      <c r="C129" s="39">
        <v>8</v>
      </c>
      <c r="D129" s="26">
        <v>0</v>
      </c>
      <c r="E129" s="43">
        <v>8</v>
      </c>
      <c r="J129" s="44"/>
      <c r="K129" s="45"/>
      <c r="L129" s="47"/>
      <c r="M129" s="44"/>
      <c r="N129" s="45"/>
      <c r="O129" s="47"/>
      <c r="P129" s="44"/>
      <c r="Q129" s="45"/>
      <c r="R129" s="47"/>
      <c r="S129" s="44"/>
      <c r="T129" s="45"/>
      <c r="U129" s="47"/>
      <c r="V129" s="44"/>
      <c r="W129" s="10"/>
      <c r="X129" s="4"/>
    </row>
    <row r="130" spans="1:25" x14ac:dyDescent="0.25">
      <c r="A130" s="4"/>
      <c r="B130" s="1"/>
      <c r="J130" s="44"/>
      <c r="K130" s="45"/>
      <c r="L130" s="47"/>
      <c r="M130" s="44"/>
      <c r="N130" s="45"/>
      <c r="O130" s="47"/>
      <c r="P130" s="44"/>
      <c r="Q130" s="45"/>
      <c r="R130" s="47"/>
      <c r="S130" s="44"/>
      <c r="T130" s="45"/>
      <c r="U130" s="47"/>
      <c r="V130" s="44"/>
      <c r="W130" s="10"/>
      <c r="X130" s="4"/>
    </row>
    <row r="131" spans="1:25" ht="23.25" x14ac:dyDescent="0.35">
      <c r="A131" s="4"/>
      <c r="B131" s="51" t="s">
        <v>8</v>
      </c>
      <c r="C131" s="54">
        <f>SUM(C2:C129)</f>
        <v>12247</v>
      </c>
      <c r="D131" s="57">
        <f>SUM(D2:D129)</f>
        <v>508</v>
      </c>
      <c r="E131" s="56">
        <f>SUM(E2:E129)</f>
        <v>12755</v>
      </c>
      <c r="F131" s="53">
        <f>SUM(F2:F125)</f>
        <v>217</v>
      </c>
      <c r="G131" s="5">
        <f>SUM(G2:G125)</f>
        <v>183</v>
      </c>
      <c r="H131" s="54">
        <f>SUM(H2:H125)</f>
        <v>14</v>
      </c>
      <c r="J131" s="46">
        <f>SUM(J2:J130)</f>
        <v>620.5</v>
      </c>
      <c r="K131" s="48">
        <f>SUM(K2:K125)</f>
        <v>27</v>
      </c>
      <c r="L131" s="49"/>
      <c r="M131" s="46">
        <f t="shared" ref="M131:V131" si="34">SUM(M2:M126)</f>
        <v>1606.16858974359</v>
      </c>
      <c r="N131" s="48">
        <f>SUM(N2:N125)</f>
        <v>55</v>
      </c>
      <c r="O131" s="49"/>
      <c r="P131" s="46">
        <f>SUM(P2:P126)</f>
        <v>3226.7894105894102</v>
      </c>
      <c r="Q131" s="48">
        <f>SUM(Q2:Q125)</f>
        <v>47</v>
      </c>
      <c r="R131" s="49"/>
      <c r="S131" s="46">
        <f t="shared" si="34"/>
        <v>2901.8700382950387</v>
      </c>
      <c r="T131" s="48">
        <f>SUM(T2:T125)</f>
        <v>41</v>
      </c>
      <c r="U131" s="49"/>
      <c r="V131" s="46">
        <f t="shared" si="34"/>
        <v>1905.3016400266397</v>
      </c>
      <c r="W131" s="16">
        <f>SUM(W2:W125)</f>
        <v>34</v>
      </c>
      <c r="X131" s="4"/>
      <c r="Y131" s="2">
        <f>SUM(Y2:Y125)</f>
        <v>1889.8703213453214</v>
      </c>
    </row>
    <row r="132" spans="1:25" x14ac:dyDescent="0.25">
      <c r="A132" s="4"/>
      <c r="J132" s="44"/>
      <c r="K132" s="45"/>
      <c r="L132" s="47"/>
      <c r="M132" s="44"/>
      <c r="N132" s="45"/>
      <c r="O132" s="47"/>
      <c r="P132" s="44"/>
      <c r="Q132" s="45"/>
      <c r="R132" s="47"/>
      <c r="S132" s="44"/>
      <c r="T132" s="45"/>
      <c r="U132" s="47"/>
      <c r="V132" s="44"/>
      <c r="W132" s="10"/>
      <c r="X132" s="4"/>
    </row>
    <row r="133" spans="1:25" x14ac:dyDescent="0.25">
      <c r="W133" s="10"/>
    </row>
    <row r="134" spans="1:25" x14ac:dyDescent="0.25">
      <c r="W134" s="10"/>
    </row>
    <row r="135" spans="1:25" x14ac:dyDescent="0.25">
      <c r="W135" s="10"/>
    </row>
    <row r="136" spans="1:25" x14ac:dyDescent="0.25">
      <c r="W136" s="10"/>
    </row>
    <row r="137" spans="1:25" x14ac:dyDescent="0.25">
      <c r="W137" s="10"/>
    </row>
    <row r="138" spans="1:25" x14ac:dyDescent="0.25">
      <c r="W138" s="10"/>
    </row>
    <row r="139" spans="1:25" x14ac:dyDescent="0.25">
      <c r="W139" s="10"/>
    </row>
    <row r="140" spans="1:25" x14ac:dyDescent="0.25">
      <c r="W140" s="10"/>
    </row>
    <row r="141" spans="1:25" x14ac:dyDescent="0.25">
      <c r="W141" s="10"/>
    </row>
    <row r="142" spans="1:25" x14ac:dyDescent="0.25">
      <c r="W142" s="10"/>
    </row>
    <row r="143" spans="1:25" x14ac:dyDescent="0.25">
      <c r="W143" s="10"/>
    </row>
    <row r="144" spans="1:25" x14ac:dyDescent="0.25">
      <c r="W144" s="10"/>
    </row>
    <row r="145" spans="23:23" x14ac:dyDescent="0.25">
      <c r="W145" s="10"/>
    </row>
    <row r="146" spans="23:23" x14ac:dyDescent="0.25">
      <c r="W146" s="10"/>
    </row>
    <row r="147" spans="23:23" x14ac:dyDescent="0.25">
      <c r="W147" s="10"/>
    </row>
    <row r="148" spans="23:23" x14ac:dyDescent="0.25">
      <c r="W148" s="10"/>
    </row>
    <row r="149" spans="23:23" x14ac:dyDescent="0.25">
      <c r="W149" s="10"/>
    </row>
    <row r="150" spans="23:23" x14ac:dyDescent="0.25">
      <c r="W150" s="10"/>
    </row>
    <row r="151" spans="23:23" x14ac:dyDescent="0.25">
      <c r="W151" s="10"/>
    </row>
    <row r="152" spans="23:23" x14ac:dyDescent="0.25">
      <c r="W152" s="10"/>
    </row>
    <row r="153" spans="23:23" x14ac:dyDescent="0.25">
      <c r="W153" s="10"/>
    </row>
    <row r="154" spans="23:23" x14ac:dyDescent="0.25">
      <c r="W154" s="10"/>
    </row>
    <row r="155" spans="23:23" x14ac:dyDescent="0.25">
      <c r="W155" s="10"/>
    </row>
    <row r="156" spans="23:23" x14ac:dyDescent="0.25">
      <c r="W156" s="10"/>
    </row>
    <row r="157" spans="23:23" x14ac:dyDescent="0.25">
      <c r="W157" s="10"/>
    </row>
    <row r="158" spans="23:23" x14ac:dyDescent="0.25">
      <c r="W158" s="10"/>
    </row>
    <row r="159" spans="23:23" x14ac:dyDescent="0.25">
      <c r="W159" s="10"/>
    </row>
    <row r="160" spans="23:23" x14ac:dyDescent="0.25">
      <c r="W160" s="10"/>
    </row>
    <row r="161" spans="23:23" x14ac:dyDescent="0.25">
      <c r="W161" s="10"/>
    </row>
    <row r="162" spans="23:23" x14ac:dyDescent="0.25">
      <c r="W162" s="10"/>
    </row>
    <row r="163" spans="23:23" x14ac:dyDescent="0.25">
      <c r="W163" s="10"/>
    </row>
    <row r="164" spans="23:23" x14ac:dyDescent="0.25">
      <c r="W164" s="10"/>
    </row>
    <row r="165" spans="23:23" x14ac:dyDescent="0.25">
      <c r="W165" s="10"/>
    </row>
    <row r="166" spans="23:23" x14ac:dyDescent="0.25">
      <c r="W166" s="10"/>
    </row>
    <row r="167" spans="23:23" x14ac:dyDescent="0.25">
      <c r="W167" s="10"/>
    </row>
    <row r="168" spans="23:23" x14ac:dyDescent="0.25">
      <c r="W168" s="10"/>
    </row>
    <row r="169" spans="23:23" x14ac:dyDescent="0.25">
      <c r="W169" s="10"/>
    </row>
    <row r="170" spans="23:23" x14ac:dyDescent="0.25">
      <c r="W170" s="10"/>
    </row>
    <row r="171" spans="23:23" x14ac:dyDescent="0.25">
      <c r="W171" s="10"/>
    </row>
    <row r="172" spans="23:23" x14ac:dyDescent="0.25">
      <c r="W172" s="10"/>
    </row>
    <row r="173" spans="23:23" x14ac:dyDescent="0.25">
      <c r="W173" s="10"/>
    </row>
    <row r="174" spans="23:23" x14ac:dyDescent="0.25">
      <c r="W174" s="10"/>
    </row>
    <row r="175" spans="23:23" x14ac:dyDescent="0.25">
      <c r="W175" s="10"/>
    </row>
    <row r="176" spans="23:23" x14ac:dyDescent="0.25">
      <c r="W176" s="10"/>
    </row>
    <row r="177" spans="23:23" x14ac:dyDescent="0.25">
      <c r="W177" s="10"/>
    </row>
    <row r="178" spans="23:23" x14ac:dyDescent="0.25">
      <c r="W178" s="10"/>
    </row>
    <row r="179" spans="23:23" x14ac:dyDescent="0.25">
      <c r="W179" s="10"/>
    </row>
    <row r="180" spans="23:23" x14ac:dyDescent="0.25">
      <c r="W180" s="10"/>
    </row>
    <row r="181" spans="23:23" x14ac:dyDescent="0.25">
      <c r="W181" s="10"/>
    </row>
    <row r="182" spans="23:23" x14ac:dyDescent="0.25">
      <c r="W182" s="10"/>
    </row>
    <row r="183" spans="23:23" x14ac:dyDescent="0.25">
      <c r="W183" s="10"/>
    </row>
    <row r="184" spans="23:23" x14ac:dyDescent="0.25">
      <c r="W184" s="10"/>
    </row>
    <row r="185" spans="23:23" x14ac:dyDescent="0.25">
      <c r="W185" s="10"/>
    </row>
    <row r="186" spans="23:23" x14ac:dyDescent="0.25">
      <c r="W186" s="10"/>
    </row>
    <row r="187" spans="23:23" x14ac:dyDescent="0.25">
      <c r="W187" s="10"/>
    </row>
    <row r="188" spans="23:23" x14ac:dyDescent="0.25">
      <c r="W188" s="10"/>
    </row>
    <row r="189" spans="23:23" x14ac:dyDescent="0.25">
      <c r="W189" s="10"/>
    </row>
    <row r="190" spans="23:23" x14ac:dyDescent="0.25">
      <c r="W190" s="10"/>
    </row>
    <row r="191" spans="23:23" x14ac:dyDescent="0.25">
      <c r="W191" s="10"/>
    </row>
    <row r="192" spans="23:23" x14ac:dyDescent="0.25">
      <c r="W192" s="10"/>
    </row>
    <row r="193" spans="23:23" x14ac:dyDescent="0.25">
      <c r="W193" s="10"/>
    </row>
    <row r="194" spans="23:23" x14ac:dyDescent="0.25">
      <c r="W194" s="10"/>
    </row>
    <row r="195" spans="23:23" x14ac:dyDescent="0.25">
      <c r="W195" s="10"/>
    </row>
    <row r="196" spans="23:23" x14ac:dyDescent="0.25">
      <c r="W196" s="10"/>
    </row>
    <row r="197" spans="23:23" x14ac:dyDescent="0.25">
      <c r="W197" s="10"/>
    </row>
    <row r="198" spans="23:23" x14ac:dyDescent="0.25">
      <c r="W198" s="10"/>
    </row>
    <row r="199" spans="23:23" x14ac:dyDescent="0.25">
      <c r="W199" s="10"/>
    </row>
    <row r="200" spans="23:23" x14ac:dyDescent="0.25">
      <c r="W200" s="10"/>
    </row>
    <row r="201" spans="23:23" x14ac:dyDescent="0.25">
      <c r="W201" s="10"/>
    </row>
    <row r="202" spans="23:23" x14ac:dyDescent="0.25">
      <c r="W202" s="10"/>
    </row>
    <row r="203" spans="23:23" x14ac:dyDescent="0.25">
      <c r="W203" s="10"/>
    </row>
    <row r="204" spans="23:23" x14ac:dyDescent="0.25">
      <c r="W204" s="10"/>
    </row>
    <row r="205" spans="23:23" x14ac:dyDescent="0.25">
      <c r="W205" s="10"/>
    </row>
    <row r="206" spans="23:23" x14ac:dyDescent="0.25">
      <c r="W206" s="10"/>
    </row>
    <row r="207" spans="23:23" x14ac:dyDescent="0.25">
      <c r="W207" s="10"/>
    </row>
    <row r="208" spans="23:23" x14ac:dyDescent="0.25">
      <c r="W208" s="10"/>
    </row>
    <row r="209" spans="23:23" x14ac:dyDescent="0.25">
      <c r="W209" s="10"/>
    </row>
    <row r="210" spans="23:23" x14ac:dyDescent="0.25">
      <c r="W210" s="10"/>
    </row>
    <row r="211" spans="23:23" x14ac:dyDescent="0.25">
      <c r="W211" s="10"/>
    </row>
    <row r="212" spans="23:23" x14ac:dyDescent="0.25">
      <c r="W212" s="10"/>
    </row>
    <row r="1048576" spans="10:10" x14ac:dyDescent="0.25">
      <c r="J1048576" s="43">
        <f>SUM(J2:J1048575)</f>
        <v>1241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3"/>
  <sheetViews>
    <sheetView tabSelected="1" workbookViewId="0">
      <selection activeCell="E12" sqref="E12"/>
    </sheetView>
  </sheetViews>
  <sheetFormatPr defaultRowHeight="15" x14ac:dyDescent="0.25"/>
  <cols>
    <col min="1" max="1" width="9.7109375" bestFit="1" customWidth="1"/>
    <col min="2" max="2" width="11.28515625" customWidth="1"/>
    <col min="3" max="6" width="11.7109375" customWidth="1"/>
    <col min="7" max="7" width="11.7109375" style="25" customWidth="1"/>
    <col min="8" max="8" width="10.28515625" bestFit="1" customWidth="1"/>
    <col min="9" max="10" width="14.140625" bestFit="1" customWidth="1"/>
    <col min="11" max="11" width="10.42578125" bestFit="1" customWidth="1"/>
    <col min="12" max="12" width="16.28515625" customWidth="1"/>
    <col min="13" max="14" width="15.28515625" bestFit="1" customWidth="1"/>
    <col min="15" max="15" width="13.140625" bestFit="1" customWidth="1"/>
    <col min="16" max="16" width="11.7109375" bestFit="1" customWidth="1"/>
    <col min="17" max="17" width="12.42578125" bestFit="1" customWidth="1"/>
  </cols>
  <sheetData>
    <row r="2" spans="1:17" x14ac:dyDescent="0.25">
      <c r="H2" s="52" t="s">
        <v>55</v>
      </c>
      <c r="I2" s="22" t="s">
        <v>37</v>
      </c>
      <c r="J2" s="22" t="s">
        <v>38</v>
      </c>
      <c r="K2" s="22" t="s">
        <v>39</v>
      </c>
      <c r="L2" s="22" t="s">
        <v>40</v>
      </c>
      <c r="M2" s="22" t="s">
        <v>41</v>
      </c>
      <c r="N2" s="22" t="s">
        <v>42</v>
      </c>
      <c r="O2" s="22" t="s">
        <v>43</v>
      </c>
      <c r="P2" s="22" t="s">
        <v>44</v>
      </c>
      <c r="Q2" s="22" t="s">
        <v>45</v>
      </c>
    </row>
    <row r="3" spans="1:17" x14ac:dyDescent="0.25">
      <c r="A3" s="18"/>
      <c r="H3" s="22"/>
      <c r="I3" s="22">
        <v>12755</v>
      </c>
      <c r="J3" s="22">
        <v>217</v>
      </c>
      <c r="K3" s="22">
        <v>34</v>
      </c>
      <c r="L3" s="22">
        <f>(J3-K3)</f>
        <v>183</v>
      </c>
      <c r="M3" s="22">
        <v>14</v>
      </c>
      <c r="N3" s="22">
        <v>27</v>
      </c>
      <c r="O3" s="22">
        <v>55</v>
      </c>
      <c r="P3" s="22">
        <v>47</v>
      </c>
      <c r="Q3" s="22">
        <v>41</v>
      </c>
    </row>
    <row r="4" spans="1:17" x14ac:dyDescent="0.25">
      <c r="A4" s="18"/>
      <c r="H4" s="22" t="s">
        <v>46</v>
      </c>
      <c r="I4" s="23"/>
      <c r="J4" s="23"/>
      <c r="K4" s="23"/>
      <c r="L4" s="23"/>
      <c r="M4" s="22">
        <f>(M3/L3)</f>
        <v>7.650273224043716E-2</v>
      </c>
      <c r="N4" s="22">
        <f>(N3/L3)</f>
        <v>0.14754098360655737</v>
      </c>
      <c r="O4" s="22">
        <f>(O3/L3)</f>
        <v>0.30054644808743169</v>
      </c>
      <c r="P4" s="22">
        <f>(P3/L3)</f>
        <v>0.25683060109289618</v>
      </c>
      <c r="Q4" s="22">
        <f>(Q3/L3)</f>
        <v>0.22404371584699453</v>
      </c>
    </row>
    <row r="5" spans="1:17" ht="21" customHeight="1" x14ac:dyDescent="0.25">
      <c r="A5" s="18"/>
      <c r="B5" s="19" t="s">
        <v>23</v>
      </c>
      <c r="C5" s="64" t="s">
        <v>24</v>
      </c>
      <c r="D5" s="64"/>
      <c r="E5" s="64" t="s">
        <v>25</v>
      </c>
      <c r="F5" s="64"/>
      <c r="G5" s="26"/>
      <c r="H5" s="22" t="s">
        <v>59</v>
      </c>
      <c r="I5" s="23"/>
      <c r="J5" s="23"/>
      <c r="K5" s="23"/>
      <c r="L5" s="23"/>
      <c r="M5" s="22">
        <f>(M4*I3)</f>
        <v>975.79234972677602</v>
      </c>
      <c r="N5" s="22">
        <f>(N4*I3)</f>
        <v>1881.8852459016393</v>
      </c>
      <c r="O5" s="22">
        <f>(O4*I3)</f>
        <v>3833.4699453551912</v>
      </c>
      <c r="P5" s="22">
        <f>(P4*I3)</f>
        <v>3275.8743169398908</v>
      </c>
      <c r="Q5" s="22">
        <f>(Q4*I3)</f>
        <v>2857.6775956284155</v>
      </c>
    </row>
    <row r="6" spans="1:17" ht="21" customHeight="1" x14ac:dyDescent="0.25">
      <c r="A6" s="18"/>
      <c r="B6" s="19" t="s">
        <v>3</v>
      </c>
      <c r="C6" s="19">
        <v>621</v>
      </c>
      <c r="D6" s="20">
        <f>(C6/C12)</f>
        <v>5.1106904781499464E-2</v>
      </c>
      <c r="E6" s="55">
        <f>M5</f>
        <v>975.79234972677602</v>
      </c>
      <c r="F6" s="20">
        <f>M6</f>
        <v>7.650273224043716E-2</v>
      </c>
      <c r="G6" s="24"/>
      <c r="H6" s="22" t="s">
        <v>47</v>
      </c>
      <c r="I6" s="28"/>
      <c r="J6" s="28"/>
      <c r="K6" s="28"/>
      <c r="L6" s="28"/>
      <c r="M6" s="29">
        <f>M4</f>
        <v>7.650273224043716E-2</v>
      </c>
      <c r="N6" s="29">
        <f>N4</f>
        <v>0.14754098360655737</v>
      </c>
      <c r="O6" s="29">
        <f>O4</f>
        <v>0.30054644808743169</v>
      </c>
      <c r="P6" s="29">
        <f>P4</f>
        <v>0.25683060109289618</v>
      </c>
      <c r="Q6" s="29">
        <f>Q4</f>
        <v>0.22404371584699453</v>
      </c>
    </row>
    <row r="7" spans="1:17" ht="21" customHeight="1" x14ac:dyDescent="0.25">
      <c r="A7" s="18"/>
      <c r="B7" s="19" t="s">
        <v>4</v>
      </c>
      <c r="C7" s="19">
        <v>1606</v>
      </c>
      <c r="D7" s="20">
        <f>C7/C12</f>
        <v>0.13217019175376513</v>
      </c>
      <c r="E7" s="55">
        <f>N5</f>
        <v>1881.8852459016393</v>
      </c>
      <c r="F7" s="20">
        <f>N6</f>
        <v>0.14754098360655737</v>
      </c>
      <c r="G7" s="24"/>
    </row>
    <row r="8" spans="1:17" ht="21" customHeight="1" x14ac:dyDescent="0.25">
      <c r="A8" s="18"/>
      <c r="B8" s="19" t="s">
        <v>5</v>
      </c>
      <c r="C8" s="19">
        <v>3227</v>
      </c>
      <c r="D8" s="20">
        <f>C8/C12</f>
        <v>0.26557484980660029</v>
      </c>
      <c r="E8" s="55">
        <f>O5</f>
        <v>3833.4699453551912</v>
      </c>
      <c r="F8" s="20">
        <f>O6</f>
        <v>0.30054644808743169</v>
      </c>
      <c r="G8" s="24"/>
    </row>
    <row r="9" spans="1:17" ht="21" customHeight="1" x14ac:dyDescent="0.25">
      <c r="A9" s="18"/>
      <c r="B9" s="19" t="s">
        <v>6</v>
      </c>
      <c r="C9" s="19">
        <v>2902</v>
      </c>
      <c r="D9" s="20">
        <f>C9/C12</f>
        <v>0.23882807999341618</v>
      </c>
      <c r="E9" s="55">
        <f>P5</f>
        <v>3275.8743169398908</v>
      </c>
      <c r="F9" s="20">
        <f>P6</f>
        <v>0.25683060109289618</v>
      </c>
      <c r="G9" s="24"/>
    </row>
    <row r="10" spans="1:17" ht="21.75" customHeight="1" x14ac:dyDescent="0.25">
      <c r="A10" s="18"/>
      <c r="B10" s="19" t="s">
        <v>7</v>
      </c>
      <c r="C10" s="19">
        <v>1905</v>
      </c>
      <c r="D10" s="20">
        <f>C10/C12</f>
        <v>0.15677721998189451</v>
      </c>
      <c r="E10" s="55">
        <f>Q5</f>
        <v>2857.6775956284155</v>
      </c>
      <c r="F10" s="20">
        <f>Q6</f>
        <v>0.22404371584699453</v>
      </c>
      <c r="G10" s="24"/>
    </row>
    <row r="11" spans="1:17" ht="21.75" customHeight="1" x14ac:dyDescent="0.25">
      <c r="A11" s="18"/>
      <c r="B11" s="60" t="s">
        <v>56</v>
      </c>
      <c r="C11" s="59">
        <v>1890</v>
      </c>
      <c r="D11" s="20">
        <f>C11/C12</f>
        <v>0.15554275368282447</v>
      </c>
      <c r="F11" s="21"/>
      <c r="G11" s="27"/>
    </row>
    <row r="12" spans="1:17" x14ac:dyDescent="0.25">
      <c r="A12" s="58" t="s">
        <v>8</v>
      </c>
      <c r="C12" s="5">
        <f>SUM(C6:C11)</f>
        <v>12151</v>
      </c>
      <c r="D12" s="21"/>
      <c r="E12" s="65">
        <f>SUM(E6:E10)</f>
        <v>12824.699453551912</v>
      </c>
    </row>
    <row r="13" spans="1:17" x14ac:dyDescent="0.25">
      <c r="A13" s="61" t="s">
        <v>58</v>
      </c>
      <c r="C13" s="5">
        <f>12755-C12</f>
        <v>604</v>
      </c>
    </row>
    <row r="14" spans="1:17" x14ac:dyDescent="0.25">
      <c r="A14" s="18"/>
    </row>
    <row r="15" spans="1:17" x14ac:dyDescent="0.25">
      <c r="A15" s="18"/>
    </row>
    <row r="16" spans="1:17" x14ac:dyDescent="0.25">
      <c r="A16" s="18"/>
    </row>
    <row r="17" spans="1:3" x14ac:dyDescent="0.25">
      <c r="A17" s="18"/>
    </row>
    <row r="18" spans="1:3" x14ac:dyDescent="0.25">
      <c r="A18" s="18"/>
      <c r="C18">
        <f>SUM(C6:C11)</f>
        <v>12151</v>
      </c>
    </row>
    <row r="19" spans="1:3" x14ac:dyDescent="0.25">
      <c r="A19" s="18"/>
    </row>
    <row r="20" spans="1:3" x14ac:dyDescent="0.25">
      <c r="A20" s="18"/>
    </row>
    <row r="21" spans="1:3" x14ac:dyDescent="0.25">
      <c r="A21" s="18"/>
    </row>
    <row r="22" spans="1:3" x14ac:dyDescent="0.25">
      <c r="A22" s="18"/>
    </row>
    <row r="23" spans="1:3" x14ac:dyDescent="0.25">
      <c r="A23" s="18"/>
    </row>
    <row r="24" spans="1:3" x14ac:dyDescent="0.25">
      <c r="A24" s="18"/>
    </row>
    <row r="25" spans="1:3" x14ac:dyDescent="0.25">
      <c r="A25" s="18"/>
    </row>
    <row r="26" spans="1:3" x14ac:dyDescent="0.25">
      <c r="A26" s="18"/>
    </row>
    <row r="27" spans="1:3" x14ac:dyDescent="0.25">
      <c r="A27" s="18"/>
    </row>
    <row r="28" spans="1:3" x14ac:dyDescent="0.25">
      <c r="A28" s="18"/>
    </row>
    <row r="29" spans="1:3" x14ac:dyDescent="0.25">
      <c r="A29" s="18"/>
    </row>
    <row r="30" spans="1:3" x14ac:dyDescent="0.25">
      <c r="A30" s="18"/>
    </row>
    <row r="31" spans="1:3" x14ac:dyDescent="0.25">
      <c r="A31" s="18"/>
    </row>
    <row r="32" spans="1:3" x14ac:dyDescent="0.25">
      <c r="A32" s="18"/>
    </row>
    <row r="33" spans="1:1" x14ac:dyDescent="0.25">
      <c r="A33" s="18"/>
    </row>
    <row r="34" spans="1:1" x14ac:dyDescent="0.25">
      <c r="A34" s="18"/>
    </row>
    <row r="35" spans="1:1" x14ac:dyDescent="0.25">
      <c r="A35" s="18"/>
    </row>
    <row r="36" spans="1:1" x14ac:dyDescent="0.25">
      <c r="A36" s="18"/>
    </row>
    <row r="37" spans="1:1" x14ac:dyDescent="0.25">
      <c r="A37" s="18"/>
    </row>
    <row r="38" spans="1:1" x14ac:dyDescent="0.25">
      <c r="A38" s="18"/>
    </row>
    <row r="39" spans="1:1" x14ac:dyDescent="0.25">
      <c r="A39" s="18"/>
    </row>
    <row r="40" spans="1:1" x14ac:dyDescent="0.25">
      <c r="A40" s="18"/>
    </row>
    <row r="41" spans="1:1" x14ac:dyDescent="0.25">
      <c r="A41" s="18"/>
    </row>
    <row r="42" spans="1:1" x14ac:dyDescent="0.25">
      <c r="A42" s="18"/>
    </row>
    <row r="43" spans="1:1" x14ac:dyDescent="0.25">
      <c r="A43" s="18"/>
    </row>
    <row r="44" spans="1:1" x14ac:dyDescent="0.25">
      <c r="A44" s="18"/>
    </row>
    <row r="45" spans="1:1" x14ac:dyDescent="0.25">
      <c r="A45" s="18"/>
    </row>
    <row r="46" spans="1:1" x14ac:dyDescent="0.25">
      <c r="A46" s="18"/>
    </row>
    <row r="47" spans="1:1" x14ac:dyDescent="0.25">
      <c r="A47" s="18"/>
    </row>
    <row r="48" spans="1:1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/>
    </row>
    <row r="52" spans="1:1" x14ac:dyDescent="0.25">
      <c r="A52" s="18"/>
    </row>
    <row r="53" spans="1:1" x14ac:dyDescent="0.25">
      <c r="A53" s="18"/>
    </row>
    <row r="54" spans="1:1" x14ac:dyDescent="0.25">
      <c r="A54" s="18"/>
    </row>
    <row r="55" spans="1:1" x14ac:dyDescent="0.25">
      <c r="A55" s="18"/>
    </row>
    <row r="56" spans="1:1" x14ac:dyDescent="0.25">
      <c r="A56" s="18"/>
    </row>
    <row r="57" spans="1:1" x14ac:dyDescent="0.25">
      <c r="A57" s="18"/>
    </row>
    <row r="58" spans="1:1" x14ac:dyDescent="0.25">
      <c r="A58" s="18"/>
    </row>
    <row r="59" spans="1:1" x14ac:dyDescent="0.25">
      <c r="A59" s="18"/>
    </row>
    <row r="60" spans="1:1" x14ac:dyDescent="0.25">
      <c r="A60" s="18"/>
    </row>
    <row r="61" spans="1:1" x14ac:dyDescent="0.25">
      <c r="A61" s="18"/>
    </row>
    <row r="62" spans="1:1" x14ac:dyDescent="0.25">
      <c r="A62" s="18"/>
    </row>
    <row r="63" spans="1:1" x14ac:dyDescent="0.25">
      <c r="A63" s="18"/>
    </row>
    <row r="64" spans="1:1" x14ac:dyDescent="0.25">
      <c r="A64" s="18"/>
    </row>
    <row r="65" spans="1:1" x14ac:dyDescent="0.25">
      <c r="A65" s="18"/>
    </row>
    <row r="66" spans="1:1" x14ac:dyDescent="0.25">
      <c r="A66" s="18"/>
    </row>
    <row r="67" spans="1:1" x14ac:dyDescent="0.25">
      <c r="A67" s="18"/>
    </row>
    <row r="68" spans="1:1" x14ac:dyDescent="0.25">
      <c r="A68" s="18"/>
    </row>
    <row r="69" spans="1:1" x14ac:dyDescent="0.25">
      <c r="A69" s="18"/>
    </row>
    <row r="70" spans="1:1" x14ac:dyDescent="0.25">
      <c r="A70" s="18"/>
    </row>
    <row r="71" spans="1:1" x14ac:dyDescent="0.25">
      <c r="A71" s="18"/>
    </row>
    <row r="72" spans="1:1" x14ac:dyDescent="0.25">
      <c r="A72" s="18"/>
    </row>
    <row r="73" spans="1:1" x14ac:dyDescent="0.25">
      <c r="A73" s="18"/>
    </row>
    <row r="74" spans="1:1" x14ac:dyDescent="0.25">
      <c r="A74" s="18"/>
    </row>
    <row r="75" spans="1:1" x14ac:dyDescent="0.25">
      <c r="A75" s="18"/>
    </row>
    <row r="76" spans="1:1" x14ac:dyDescent="0.25">
      <c r="A76" s="18"/>
    </row>
    <row r="77" spans="1:1" x14ac:dyDescent="0.25">
      <c r="A77" s="18"/>
    </row>
    <row r="78" spans="1:1" x14ac:dyDescent="0.25">
      <c r="A78" s="18"/>
    </row>
    <row r="79" spans="1:1" x14ac:dyDescent="0.25">
      <c r="A79" s="18"/>
    </row>
    <row r="80" spans="1:1" x14ac:dyDescent="0.25">
      <c r="A80" s="18"/>
    </row>
    <row r="81" spans="1:1" x14ac:dyDescent="0.25">
      <c r="A81" s="18"/>
    </row>
    <row r="82" spans="1:1" x14ac:dyDescent="0.25">
      <c r="A82" s="18"/>
    </row>
    <row r="83" spans="1:1" x14ac:dyDescent="0.25">
      <c r="A83" s="18"/>
    </row>
    <row r="84" spans="1:1" x14ac:dyDescent="0.25">
      <c r="A84" s="18"/>
    </row>
    <row r="85" spans="1:1" x14ac:dyDescent="0.25">
      <c r="A85" s="18"/>
    </row>
    <row r="86" spans="1:1" x14ac:dyDescent="0.25">
      <c r="A86" s="18"/>
    </row>
    <row r="87" spans="1:1" x14ac:dyDescent="0.25">
      <c r="A87" s="18"/>
    </row>
    <row r="88" spans="1:1" x14ac:dyDescent="0.25">
      <c r="A88" s="18"/>
    </row>
    <row r="89" spans="1:1" x14ac:dyDescent="0.25">
      <c r="A89" s="18"/>
    </row>
    <row r="90" spans="1:1" x14ac:dyDescent="0.25">
      <c r="A90" s="18"/>
    </row>
    <row r="91" spans="1:1" x14ac:dyDescent="0.25">
      <c r="A91" s="18"/>
    </row>
    <row r="92" spans="1:1" x14ac:dyDescent="0.25">
      <c r="A92" s="18"/>
    </row>
    <row r="93" spans="1:1" x14ac:dyDescent="0.25">
      <c r="A93" s="18"/>
    </row>
  </sheetData>
  <mergeCells count="2">
    <mergeCell ref="C5:D5"/>
    <mergeCell ref="E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opLeftCell="A91" workbookViewId="0">
      <selection activeCell="C44" sqref="C44"/>
    </sheetView>
  </sheetViews>
  <sheetFormatPr defaultRowHeight="15" x14ac:dyDescent="0.25"/>
  <cols>
    <col min="2" max="2" width="36.85546875" bestFit="1" customWidth="1"/>
    <col min="3" max="3" width="36.85546875" customWidth="1"/>
    <col min="4" max="4" width="29.28515625" style="6" bestFit="1" customWidth="1"/>
  </cols>
  <sheetData>
    <row r="1" spans="1:4" x14ac:dyDescent="0.25">
      <c r="A1" s="2" t="s">
        <v>2</v>
      </c>
      <c r="B1" s="2" t="s">
        <v>9</v>
      </c>
      <c r="C1" s="2" t="s">
        <v>19</v>
      </c>
      <c r="D1" s="6" t="s">
        <v>10</v>
      </c>
    </row>
    <row r="2" spans="1:4" x14ac:dyDescent="0.25">
      <c r="A2" s="7">
        <v>42136</v>
      </c>
      <c r="B2">
        <v>0</v>
      </c>
      <c r="C2">
        <v>0</v>
      </c>
    </row>
    <row r="3" spans="1:4" x14ac:dyDescent="0.25">
      <c r="A3" s="7">
        <v>42137</v>
      </c>
      <c r="B3">
        <v>0</v>
      </c>
      <c r="C3">
        <f>SUM(B2+B3)</f>
        <v>0</v>
      </c>
    </row>
    <row r="4" spans="1:4" x14ac:dyDescent="0.25">
      <c r="A4" s="7">
        <v>42138</v>
      </c>
      <c r="B4">
        <v>0</v>
      </c>
      <c r="C4">
        <f>SUM(B3+B4)</f>
        <v>0</v>
      </c>
    </row>
    <row r="5" spans="1:4" x14ac:dyDescent="0.25">
      <c r="A5" s="7">
        <v>42139</v>
      </c>
      <c r="B5">
        <v>0</v>
      </c>
      <c r="C5">
        <v>0</v>
      </c>
    </row>
    <row r="6" spans="1:4" x14ac:dyDescent="0.25">
      <c r="A6" s="7">
        <v>42140</v>
      </c>
      <c r="B6">
        <v>0</v>
      </c>
      <c r="C6">
        <v>0</v>
      </c>
    </row>
    <row r="7" spans="1:4" x14ac:dyDescent="0.25">
      <c r="A7" s="7">
        <v>42141</v>
      </c>
      <c r="B7">
        <v>0</v>
      </c>
      <c r="C7">
        <f>SUM(B6+B7)</f>
        <v>0</v>
      </c>
    </row>
    <row r="8" spans="1:4" x14ac:dyDescent="0.25">
      <c r="A8" s="7">
        <v>42142</v>
      </c>
      <c r="B8">
        <v>0</v>
      </c>
      <c r="C8">
        <f>SUM(B7+B8)</f>
        <v>0</v>
      </c>
    </row>
    <row r="9" spans="1:4" x14ac:dyDescent="0.25">
      <c r="A9" s="7">
        <v>42143</v>
      </c>
      <c r="B9">
        <v>1</v>
      </c>
      <c r="C9">
        <f>SUM(C8+B9)</f>
        <v>1</v>
      </c>
    </row>
    <row r="10" spans="1:4" x14ac:dyDescent="0.25">
      <c r="A10" s="7">
        <v>42144</v>
      </c>
      <c r="B10">
        <v>0</v>
      </c>
      <c r="C10">
        <f t="shared" ref="C10:C72" si="0">SUM(C9+B10)</f>
        <v>1</v>
      </c>
    </row>
    <row r="11" spans="1:4" x14ac:dyDescent="0.25">
      <c r="A11" s="7">
        <v>42145</v>
      </c>
      <c r="B11">
        <v>2</v>
      </c>
      <c r="C11">
        <f t="shared" si="0"/>
        <v>3</v>
      </c>
    </row>
    <row r="12" spans="1:4" x14ac:dyDescent="0.25">
      <c r="A12" s="7">
        <v>42146</v>
      </c>
      <c r="B12">
        <v>3</v>
      </c>
      <c r="C12">
        <f t="shared" si="0"/>
        <v>6</v>
      </c>
    </row>
    <row r="13" spans="1:4" x14ac:dyDescent="0.25">
      <c r="A13" s="7">
        <v>42147</v>
      </c>
      <c r="B13">
        <v>1</v>
      </c>
      <c r="C13">
        <f t="shared" si="0"/>
        <v>7</v>
      </c>
    </row>
    <row r="14" spans="1:4" x14ac:dyDescent="0.25">
      <c r="A14" s="7">
        <v>42148</v>
      </c>
      <c r="B14">
        <v>0</v>
      </c>
      <c r="C14">
        <f t="shared" si="0"/>
        <v>7</v>
      </c>
    </row>
    <row r="15" spans="1:4" x14ac:dyDescent="0.25">
      <c r="A15" s="7">
        <v>42149</v>
      </c>
      <c r="B15">
        <v>2</v>
      </c>
      <c r="C15">
        <f t="shared" si="0"/>
        <v>9</v>
      </c>
    </row>
    <row r="16" spans="1:4" x14ac:dyDescent="0.25">
      <c r="A16" s="7">
        <v>42150</v>
      </c>
      <c r="B16">
        <v>1</v>
      </c>
      <c r="C16">
        <f t="shared" si="0"/>
        <v>10</v>
      </c>
    </row>
    <row r="17" spans="1:3" x14ac:dyDescent="0.25">
      <c r="A17" s="7">
        <v>42151</v>
      </c>
      <c r="B17">
        <v>0</v>
      </c>
      <c r="C17">
        <f t="shared" si="0"/>
        <v>10</v>
      </c>
    </row>
    <row r="18" spans="1:3" x14ac:dyDescent="0.25">
      <c r="A18" s="7">
        <v>42152</v>
      </c>
      <c r="B18">
        <v>3</v>
      </c>
      <c r="C18">
        <f t="shared" si="0"/>
        <v>13</v>
      </c>
    </row>
    <row r="19" spans="1:3" x14ac:dyDescent="0.25">
      <c r="A19" s="7">
        <v>42153</v>
      </c>
      <c r="B19">
        <v>7</v>
      </c>
      <c r="C19">
        <f t="shared" si="0"/>
        <v>20</v>
      </c>
    </row>
    <row r="20" spans="1:3" x14ac:dyDescent="0.25">
      <c r="A20" s="7">
        <v>42154</v>
      </c>
      <c r="B20">
        <v>5</v>
      </c>
      <c r="C20">
        <f t="shared" si="0"/>
        <v>25</v>
      </c>
    </row>
    <row r="21" spans="1:3" x14ac:dyDescent="0.25">
      <c r="A21" s="7">
        <v>42155</v>
      </c>
      <c r="B21">
        <v>0</v>
      </c>
      <c r="C21">
        <f t="shared" si="0"/>
        <v>25</v>
      </c>
    </row>
    <row r="22" spans="1:3" x14ac:dyDescent="0.25">
      <c r="A22" s="7">
        <v>42156</v>
      </c>
      <c r="B22">
        <v>0</v>
      </c>
      <c r="C22">
        <f t="shared" si="0"/>
        <v>25</v>
      </c>
    </row>
    <row r="23" spans="1:3" x14ac:dyDescent="0.25">
      <c r="A23" s="7">
        <v>42157</v>
      </c>
      <c r="B23">
        <v>0</v>
      </c>
      <c r="C23">
        <f t="shared" si="0"/>
        <v>25</v>
      </c>
    </row>
    <row r="24" spans="1:3" x14ac:dyDescent="0.25">
      <c r="A24" s="7">
        <v>42158</v>
      </c>
      <c r="B24">
        <v>0</v>
      </c>
      <c r="C24">
        <f t="shared" si="0"/>
        <v>25</v>
      </c>
    </row>
    <row r="25" spans="1:3" x14ac:dyDescent="0.25">
      <c r="A25" s="7">
        <v>42159</v>
      </c>
      <c r="B25">
        <v>0</v>
      </c>
      <c r="C25">
        <f t="shared" si="0"/>
        <v>25</v>
      </c>
    </row>
    <row r="26" spans="1:3" x14ac:dyDescent="0.25">
      <c r="A26" s="7">
        <v>42160</v>
      </c>
      <c r="B26">
        <v>0</v>
      </c>
      <c r="C26">
        <f t="shared" si="0"/>
        <v>25</v>
      </c>
    </row>
    <row r="27" spans="1:3" x14ac:dyDescent="0.25">
      <c r="A27" s="7">
        <v>42161</v>
      </c>
      <c r="B27">
        <v>0</v>
      </c>
      <c r="C27">
        <f t="shared" si="0"/>
        <v>25</v>
      </c>
    </row>
    <row r="28" spans="1:3" x14ac:dyDescent="0.25">
      <c r="A28" s="7">
        <v>42162</v>
      </c>
      <c r="B28">
        <v>1</v>
      </c>
      <c r="C28">
        <f t="shared" si="0"/>
        <v>26</v>
      </c>
    </row>
    <row r="29" spans="1:3" x14ac:dyDescent="0.25">
      <c r="A29" s="7">
        <v>42163</v>
      </c>
      <c r="B29">
        <v>4</v>
      </c>
      <c r="C29">
        <f t="shared" si="0"/>
        <v>30</v>
      </c>
    </row>
    <row r="30" spans="1:3" x14ac:dyDescent="0.25">
      <c r="A30" s="7">
        <v>42164</v>
      </c>
      <c r="B30">
        <v>1</v>
      </c>
      <c r="C30">
        <f t="shared" si="0"/>
        <v>31</v>
      </c>
    </row>
    <row r="31" spans="1:3" x14ac:dyDescent="0.25">
      <c r="A31" s="7">
        <v>42165</v>
      </c>
      <c r="B31">
        <v>1</v>
      </c>
      <c r="C31">
        <f t="shared" si="0"/>
        <v>32</v>
      </c>
    </row>
    <row r="32" spans="1:3" x14ac:dyDescent="0.25">
      <c r="A32" s="7">
        <v>42166</v>
      </c>
      <c r="B32">
        <v>0</v>
      </c>
      <c r="C32">
        <f t="shared" si="0"/>
        <v>32</v>
      </c>
    </row>
    <row r="33" spans="1:4" x14ac:dyDescent="0.25">
      <c r="A33" s="7">
        <v>42167</v>
      </c>
      <c r="B33">
        <v>3</v>
      </c>
      <c r="C33">
        <f t="shared" si="0"/>
        <v>35</v>
      </c>
    </row>
    <row r="34" spans="1:4" x14ac:dyDescent="0.25">
      <c r="A34" s="7">
        <v>42168</v>
      </c>
      <c r="B34">
        <v>1</v>
      </c>
      <c r="C34">
        <f t="shared" si="0"/>
        <v>36</v>
      </c>
    </row>
    <row r="35" spans="1:4" x14ac:dyDescent="0.25">
      <c r="A35" s="7">
        <v>42169</v>
      </c>
      <c r="B35">
        <v>8</v>
      </c>
      <c r="C35">
        <f t="shared" si="0"/>
        <v>44</v>
      </c>
    </row>
    <row r="36" spans="1:4" x14ac:dyDescent="0.25">
      <c r="A36" s="7">
        <v>42170</v>
      </c>
      <c r="B36">
        <v>27</v>
      </c>
      <c r="C36">
        <f t="shared" si="0"/>
        <v>71</v>
      </c>
    </row>
    <row r="37" spans="1:4" x14ac:dyDescent="0.25">
      <c r="A37" s="7">
        <v>42171</v>
      </c>
      <c r="B37">
        <v>20</v>
      </c>
      <c r="C37">
        <f t="shared" si="0"/>
        <v>91</v>
      </c>
    </row>
    <row r="38" spans="1:4" x14ac:dyDescent="0.25">
      <c r="A38" s="7">
        <v>42172</v>
      </c>
      <c r="B38">
        <v>54</v>
      </c>
      <c r="C38">
        <f t="shared" si="0"/>
        <v>145</v>
      </c>
    </row>
    <row r="39" spans="1:4" x14ac:dyDescent="0.25">
      <c r="A39" s="7">
        <v>42173</v>
      </c>
      <c r="B39">
        <v>17</v>
      </c>
      <c r="C39">
        <f t="shared" si="0"/>
        <v>162</v>
      </c>
      <c r="D39" s="6">
        <v>0</v>
      </c>
    </row>
    <row r="40" spans="1:4" x14ac:dyDescent="0.25">
      <c r="A40" s="7">
        <v>42174</v>
      </c>
      <c r="B40">
        <v>15</v>
      </c>
      <c r="C40">
        <f t="shared" si="0"/>
        <v>177</v>
      </c>
      <c r="D40" s="6">
        <v>0</v>
      </c>
    </row>
    <row r="41" spans="1:4" x14ac:dyDescent="0.25">
      <c r="A41" s="7">
        <v>42175</v>
      </c>
      <c r="B41">
        <v>23</v>
      </c>
      <c r="C41">
        <f t="shared" si="0"/>
        <v>200</v>
      </c>
      <c r="D41" s="6">
        <v>0</v>
      </c>
    </row>
    <row r="42" spans="1:4" x14ac:dyDescent="0.25">
      <c r="A42" s="7">
        <v>42176</v>
      </c>
      <c r="B42">
        <v>27</v>
      </c>
      <c r="C42">
        <f t="shared" si="0"/>
        <v>227</v>
      </c>
      <c r="D42" s="6">
        <v>0</v>
      </c>
    </row>
    <row r="43" spans="1:4" x14ac:dyDescent="0.25">
      <c r="A43" s="7">
        <v>42177</v>
      </c>
      <c r="B43">
        <v>14.5</v>
      </c>
      <c r="C43">
        <f t="shared" si="0"/>
        <v>241.5</v>
      </c>
      <c r="D43" s="6">
        <v>0</v>
      </c>
    </row>
    <row r="44" spans="1:4" x14ac:dyDescent="0.25">
      <c r="A44" s="7">
        <v>42178</v>
      </c>
      <c r="B44">
        <v>35</v>
      </c>
      <c r="C44">
        <f t="shared" si="0"/>
        <v>276.5</v>
      </c>
      <c r="D44" s="6">
        <v>1</v>
      </c>
    </row>
    <row r="45" spans="1:4" x14ac:dyDescent="0.25">
      <c r="A45" s="7">
        <v>42179</v>
      </c>
      <c r="B45">
        <v>0</v>
      </c>
      <c r="C45">
        <f t="shared" si="0"/>
        <v>276.5</v>
      </c>
      <c r="D45" s="6">
        <v>0</v>
      </c>
    </row>
    <row r="46" spans="1:4" x14ac:dyDescent="0.25">
      <c r="A46" s="7">
        <v>42180</v>
      </c>
      <c r="B46">
        <v>0</v>
      </c>
      <c r="C46">
        <f t="shared" si="0"/>
        <v>276.5</v>
      </c>
      <c r="D46" s="6">
        <v>0</v>
      </c>
    </row>
    <row r="47" spans="1:4" x14ac:dyDescent="0.25">
      <c r="A47" s="7">
        <v>42181</v>
      </c>
      <c r="B47">
        <v>0</v>
      </c>
      <c r="C47">
        <f t="shared" si="0"/>
        <v>276.5</v>
      </c>
      <c r="D47" s="6">
        <v>0</v>
      </c>
    </row>
    <row r="48" spans="1:4" x14ac:dyDescent="0.25">
      <c r="A48" s="7">
        <v>42182</v>
      </c>
      <c r="B48">
        <v>0</v>
      </c>
      <c r="C48">
        <f t="shared" si="0"/>
        <v>276.5</v>
      </c>
      <c r="D48" s="6">
        <v>0</v>
      </c>
    </row>
    <row r="49" spans="1:4" x14ac:dyDescent="0.25">
      <c r="A49" s="7">
        <v>42183</v>
      </c>
      <c r="B49">
        <v>12.5</v>
      </c>
      <c r="C49">
        <f t="shared" si="0"/>
        <v>289</v>
      </c>
      <c r="D49" s="6">
        <v>0</v>
      </c>
    </row>
    <row r="50" spans="1:4" x14ac:dyDescent="0.25">
      <c r="A50" s="7">
        <v>42184</v>
      </c>
      <c r="B50">
        <v>23</v>
      </c>
      <c r="C50">
        <f t="shared" si="0"/>
        <v>312</v>
      </c>
      <c r="D50" s="6">
        <v>1</v>
      </c>
    </row>
    <row r="51" spans="1:4" x14ac:dyDescent="0.25">
      <c r="A51" s="7">
        <v>42185</v>
      </c>
      <c r="B51">
        <v>48</v>
      </c>
      <c r="C51">
        <f t="shared" si="0"/>
        <v>360</v>
      </c>
      <c r="D51" s="6">
        <v>1</v>
      </c>
    </row>
    <row r="52" spans="1:4" x14ac:dyDescent="0.25">
      <c r="A52" s="7">
        <v>42186</v>
      </c>
      <c r="B52">
        <v>27</v>
      </c>
      <c r="C52">
        <f t="shared" si="0"/>
        <v>387</v>
      </c>
      <c r="D52" s="6">
        <v>2</v>
      </c>
    </row>
    <row r="53" spans="1:4" x14ac:dyDescent="0.25">
      <c r="A53" s="7">
        <v>42187</v>
      </c>
      <c r="B53">
        <v>10</v>
      </c>
      <c r="C53">
        <f t="shared" si="0"/>
        <v>397</v>
      </c>
      <c r="D53" s="6">
        <v>1</v>
      </c>
    </row>
    <row r="54" spans="1:4" x14ac:dyDescent="0.25">
      <c r="A54" s="7">
        <v>42188</v>
      </c>
      <c r="B54">
        <v>8</v>
      </c>
      <c r="C54">
        <f t="shared" si="0"/>
        <v>405</v>
      </c>
      <c r="D54" s="6">
        <v>1</v>
      </c>
    </row>
    <row r="55" spans="1:4" x14ac:dyDescent="0.25">
      <c r="A55" s="7">
        <v>42189</v>
      </c>
      <c r="B55">
        <v>35</v>
      </c>
      <c r="C55">
        <f t="shared" si="0"/>
        <v>440</v>
      </c>
      <c r="D55" s="6">
        <v>1</v>
      </c>
    </row>
    <row r="56" spans="1:4" x14ac:dyDescent="0.25">
      <c r="A56" s="7">
        <v>42190</v>
      </c>
      <c r="B56">
        <v>11.5</v>
      </c>
      <c r="C56">
        <f t="shared" si="0"/>
        <v>451.5</v>
      </c>
      <c r="D56" s="6">
        <v>0</v>
      </c>
    </row>
    <row r="57" spans="1:4" x14ac:dyDescent="0.25">
      <c r="A57" s="7">
        <v>42191</v>
      </c>
      <c r="B57" s="11">
        <v>0</v>
      </c>
      <c r="C57">
        <f t="shared" si="0"/>
        <v>451.5</v>
      </c>
      <c r="D57" s="6">
        <v>0</v>
      </c>
    </row>
    <row r="58" spans="1:4" x14ac:dyDescent="0.25">
      <c r="A58" s="7">
        <v>42192</v>
      </c>
      <c r="B58" s="11">
        <v>1</v>
      </c>
      <c r="C58">
        <f t="shared" si="0"/>
        <v>452.5</v>
      </c>
      <c r="D58" s="6">
        <v>0</v>
      </c>
    </row>
    <row r="59" spans="1:4" x14ac:dyDescent="0.25">
      <c r="A59" s="7">
        <v>42193</v>
      </c>
      <c r="B59" s="11">
        <v>12</v>
      </c>
      <c r="C59">
        <f t="shared" si="0"/>
        <v>464.5</v>
      </c>
      <c r="D59" s="6">
        <v>1</v>
      </c>
    </row>
    <row r="60" spans="1:4" x14ac:dyDescent="0.25">
      <c r="A60" s="7">
        <v>42194</v>
      </c>
      <c r="B60" s="11">
        <v>21</v>
      </c>
      <c r="C60">
        <f t="shared" si="0"/>
        <v>485.5</v>
      </c>
      <c r="D60" s="6">
        <v>1</v>
      </c>
    </row>
    <row r="61" spans="1:4" x14ac:dyDescent="0.25">
      <c r="A61" s="7">
        <v>42195</v>
      </c>
      <c r="B61" s="11">
        <v>0</v>
      </c>
      <c r="C61">
        <f t="shared" si="0"/>
        <v>485.5</v>
      </c>
      <c r="D61" s="6">
        <v>0</v>
      </c>
    </row>
    <row r="62" spans="1:4" x14ac:dyDescent="0.25">
      <c r="A62" s="7">
        <v>42196</v>
      </c>
      <c r="B62" s="11">
        <v>0</v>
      </c>
      <c r="C62">
        <f t="shared" si="0"/>
        <v>485.5</v>
      </c>
      <c r="D62" s="6">
        <v>0</v>
      </c>
    </row>
    <row r="63" spans="1:4" x14ac:dyDescent="0.25">
      <c r="A63" s="7">
        <v>42197</v>
      </c>
      <c r="B63" s="11">
        <v>0</v>
      </c>
      <c r="C63">
        <f t="shared" si="0"/>
        <v>485.5</v>
      </c>
      <c r="D63" s="6">
        <v>0</v>
      </c>
    </row>
    <row r="64" spans="1:4" x14ac:dyDescent="0.25">
      <c r="A64" s="7">
        <v>42198</v>
      </c>
      <c r="B64" s="11">
        <v>23</v>
      </c>
      <c r="C64">
        <f t="shared" si="0"/>
        <v>508.5</v>
      </c>
      <c r="D64" s="6">
        <v>1</v>
      </c>
    </row>
    <row r="65" spans="1:4" x14ac:dyDescent="0.25">
      <c r="A65" s="7">
        <v>42199</v>
      </c>
      <c r="B65" s="11">
        <v>0</v>
      </c>
      <c r="C65">
        <f t="shared" si="0"/>
        <v>508.5</v>
      </c>
      <c r="D65" s="6">
        <v>0</v>
      </c>
    </row>
    <row r="66" spans="1:4" x14ac:dyDescent="0.25">
      <c r="A66" s="7">
        <v>42200</v>
      </c>
      <c r="B66" s="11">
        <v>35</v>
      </c>
      <c r="C66">
        <f t="shared" si="0"/>
        <v>543.5</v>
      </c>
      <c r="D66" s="6">
        <v>0</v>
      </c>
    </row>
    <row r="67" spans="1:4" x14ac:dyDescent="0.25">
      <c r="A67" s="7">
        <v>42201</v>
      </c>
      <c r="B67" s="11">
        <v>40</v>
      </c>
      <c r="C67">
        <f t="shared" si="0"/>
        <v>583.5</v>
      </c>
      <c r="D67" s="6">
        <v>2</v>
      </c>
    </row>
    <row r="68" spans="1:4" x14ac:dyDescent="0.25">
      <c r="A68" s="7">
        <v>42202</v>
      </c>
      <c r="B68" s="11">
        <v>0</v>
      </c>
      <c r="C68">
        <f t="shared" si="0"/>
        <v>583.5</v>
      </c>
      <c r="D68" s="6">
        <v>0</v>
      </c>
    </row>
    <row r="69" spans="1:4" x14ac:dyDescent="0.25">
      <c r="A69" s="7">
        <v>42203</v>
      </c>
      <c r="B69" s="11">
        <v>0</v>
      </c>
      <c r="C69">
        <f t="shared" si="0"/>
        <v>583.5</v>
      </c>
      <c r="D69" s="6">
        <v>0</v>
      </c>
    </row>
    <row r="70" spans="1:4" x14ac:dyDescent="0.25">
      <c r="A70" s="7">
        <v>42204</v>
      </c>
      <c r="B70" s="11">
        <v>0</v>
      </c>
      <c r="C70">
        <f t="shared" si="0"/>
        <v>583.5</v>
      </c>
      <c r="D70" s="6">
        <v>0</v>
      </c>
    </row>
    <row r="71" spans="1:4" x14ac:dyDescent="0.25">
      <c r="A71" s="7">
        <v>42205</v>
      </c>
      <c r="B71" s="11">
        <v>0</v>
      </c>
      <c r="C71">
        <f t="shared" si="0"/>
        <v>583.5</v>
      </c>
      <c r="D71" s="6">
        <v>0</v>
      </c>
    </row>
    <row r="72" spans="1:4" x14ac:dyDescent="0.25">
      <c r="A72" s="7">
        <v>42206</v>
      </c>
      <c r="B72" s="11">
        <v>37</v>
      </c>
      <c r="C72">
        <f t="shared" si="0"/>
        <v>620.5</v>
      </c>
      <c r="D72" s="6">
        <v>1</v>
      </c>
    </row>
    <row r="73" spans="1:4" x14ac:dyDescent="0.25">
      <c r="A73" s="2" t="s">
        <v>8</v>
      </c>
      <c r="B73" s="2">
        <f>SUM(B2:B72)</f>
        <v>620.5</v>
      </c>
      <c r="D73" s="5">
        <f>SUM(D2:D72)</f>
        <v>14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opLeftCell="A49" workbookViewId="0">
      <selection activeCell="D92" sqref="D55:D92"/>
    </sheetView>
  </sheetViews>
  <sheetFormatPr defaultRowHeight="15" x14ac:dyDescent="0.25"/>
  <cols>
    <col min="2" max="2" width="36.85546875" style="6" bestFit="1" customWidth="1"/>
    <col min="3" max="3" width="36.85546875" style="6" customWidth="1"/>
    <col min="4" max="4" width="29.42578125" style="9" bestFit="1" customWidth="1"/>
  </cols>
  <sheetData>
    <row r="1" spans="1:4" x14ac:dyDescent="0.25">
      <c r="A1" s="2" t="s">
        <v>2</v>
      </c>
      <c r="B1" s="5" t="s">
        <v>11</v>
      </c>
      <c r="C1" s="5" t="s">
        <v>19</v>
      </c>
      <c r="D1" s="8" t="s">
        <v>12</v>
      </c>
    </row>
    <row r="2" spans="1:4" x14ac:dyDescent="0.25">
      <c r="A2" s="1">
        <v>42175</v>
      </c>
      <c r="B2" s="14">
        <v>0</v>
      </c>
      <c r="C2" s="13">
        <v>0</v>
      </c>
      <c r="D2" s="14">
        <v>0</v>
      </c>
    </row>
    <row r="3" spans="1:4" x14ac:dyDescent="0.25">
      <c r="A3" s="1">
        <v>42176</v>
      </c>
      <c r="B3" s="14">
        <v>0</v>
      </c>
      <c r="C3" s="6">
        <f t="shared" ref="C3:C7" si="0">SUM(B3+C2)</f>
        <v>0</v>
      </c>
      <c r="D3" s="14">
        <v>0</v>
      </c>
    </row>
    <row r="4" spans="1:4" x14ac:dyDescent="0.25">
      <c r="A4" s="1">
        <v>42177</v>
      </c>
      <c r="B4" s="14">
        <v>0</v>
      </c>
      <c r="C4" s="6">
        <f t="shared" si="0"/>
        <v>0</v>
      </c>
      <c r="D4" s="14">
        <v>0</v>
      </c>
    </row>
    <row r="5" spans="1:4" x14ac:dyDescent="0.25">
      <c r="A5" s="1">
        <v>42178</v>
      </c>
      <c r="B5" s="14">
        <v>0</v>
      </c>
      <c r="C5" s="6">
        <f t="shared" si="0"/>
        <v>0</v>
      </c>
      <c r="D5" s="14">
        <v>0</v>
      </c>
    </row>
    <row r="6" spans="1:4" x14ac:dyDescent="0.25">
      <c r="A6" s="1">
        <v>42179</v>
      </c>
      <c r="B6" s="14">
        <v>0</v>
      </c>
      <c r="C6" s="6">
        <f t="shared" si="0"/>
        <v>0</v>
      </c>
      <c r="D6" s="14">
        <v>0</v>
      </c>
    </row>
    <row r="7" spans="1:4" x14ac:dyDescent="0.25">
      <c r="A7" s="1">
        <v>42180</v>
      </c>
      <c r="B7" s="4">
        <v>28</v>
      </c>
      <c r="C7" s="6">
        <f t="shared" si="0"/>
        <v>28</v>
      </c>
      <c r="D7" s="9">
        <v>1</v>
      </c>
    </row>
    <row r="8" spans="1:4" x14ac:dyDescent="0.25">
      <c r="A8" s="1">
        <v>42181</v>
      </c>
      <c r="B8" s="12">
        <v>23</v>
      </c>
      <c r="C8" s="6">
        <f>SUM(B8+C7)</f>
        <v>51</v>
      </c>
      <c r="D8" s="9">
        <v>0</v>
      </c>
    </row>
    <row r="9" spans="1:4" x14ac:dyDescent="0.25">
      <c r="A9" s="1">
        <v>42182</v>
      </c>
      <c r="B9" s="4">
        <v>0</v>
      </c>
      <c r="C9" s="6">
        <f t="shared" ref="C9:C13" si="1">SUM(B9+C8)</f>
        <v>51</v>
      </c>
      <c r="D9" s="9">
        <v>0</v>
      </c>
    </row>
    <row r="10" spans="1:4" x14ac:dyDescent="0.25">
      <c r="A10" s="1">
        <v>42183</v>
      </c>
      <c r="B10" s="4">
        <v>0</v>
      </c>
      <c r="C10" s="6">
        <f t="shared" si="1"/>
        <v>51</v>
      </c>
      <c r="D10" s="9">
        <v>0</v>
      </c>
    </row>
    <row r="11" spans="1:4" x14ac:dyDescent="0.25">
      <c r="A11" s="1">
        <v>42184</v>
      </c>
      <c r="B11" s="4">
        <v>0</v>
      </c>
      <c r="C11" s="6">
        <f t="shared" si="1"/>
        <v>51</v>
      </c>
      <c r="D11" s="9">
        <v>0</v>
      </c>
    </row>
    <row r="12" spans="1:4" x14ac:dyDescent="0.25">
      <c r="A12" s="1">
        <v>42185</v>
      </c>
      <c r="B12" s="4">
        <v>0</v>
      </c>
      <c r="C12" s="6">
        <f t="shared" si="1"/>
        <v>51</v>
      </c>
      <c r="D12" s="9">
        <v>0</v>
      </c>
    </row>
    <row r="13" spans="1:4" x14ac:dyDescent="0.25">
      <c r="A13" s="1">
        <v>42186</v>
      </c>
      <c r="B13" s="4">
        <v>0</v>
      </c>
      <c r="C13" s="6">
        <f t="shared" si="1"/>
        <v>51</v>
      </c>
      <c r="D13" s="9">
        <v>0</v>
      </c>
    </row>
    <row r="14" spans="1:4" x14ac:dyDescent="0.25">
      <c r="A14" s="1">
        <v>42187</v>
      </c>
      <c r="B14" s="4">
        <v>0</v>
      </c>
      <c r="C14" s="6">
        <f>SUM(B14+C13)</f>
        <v>51</v>
      </c>
      <c r="D14" s="9">
        <v>0</v>
      </c>
    </row>
    <row r="15" spans="1:4" x14ac:dyDescent="0.25">
      <c r="A15" s="1">
        <v>42188</v>
      </c>
      <c r="B15" s="4">
        <v>0</v>
      </c>
      <c r="C15" s="6">
        <f t="shared" ref="C15:C26" si="2">SUM(B15+C14)</f>
        <v>51</v>
      </c>
      <c r="D15" s="9">
        <v>0</v>
      </c>
    </row>
    <row r="16" spans="1:4" x14ac:dyDescent="0.25">
      <c r="A16" s="1">
        <v>42189</v>
      </c>
      <c r="B16" s="4">
        <v>0</v>
      </c>
      <c r="C16" s="6">
        <f t="shared" si="2"/>
        <v>51</v>
      </c>
      <c r="D16" s="9">
        <v>0</v>
      </c>
    </row>
    <row r="17" spans="1:4" x14ac:dyDescent="0.25">
      <c r="A17" s="1">
        <v>42190</v>
      </c>
      <c r="B17" s="4">
        <v>0</v>
      </c>
      <c r="C17" s="6">
        <f t="shared" si="2"/>
        <v>51</v>
      </c>
      <c r="D17" s="9">
        <v>0</v>
      </c>
    </row>
    <row r="18" spans="1:4" x14ac:dyDescent="0.25">
      <c r="A18" s="1">
        <v>42191</v>
      </c>
      <c r="B18" s="4">
        <v>0</v>
      </c>
      <c r="C18" s="6">
        <f t="shared" si="2"/>
        <v>51</v>
      </c>
      <c r="D18" s="9">
        <v>0</v>
      </c>
    </row>
    <row r="19" spans="1:4" x14ac:dyDescent="0.25">
      <c r="A19" s="1">
        <v>42192</v>
      </c>
      <c r="B19" s="4">
        <v>0</v>
      </c>
      <c r="C19" s="6">
        <f t="shared" si="2"/>
        <v>51</v>
      </c>
      <c r="D19" s="9">
        <v>0</v>
      </c>
    </row>
    <row r="20" spans="1:4" x14ac:dyDescent="0.25">
      <c r="A20" s="1">
        <v>42193</v>
      </c>
      <c r="B20" s="4">
        <v>0</v>
      </c>
      <c r="C20" s="6">
        <f t="shared" si="2"/>
        <v>51</v>
      </c>
      <c r="D20" s="9">
        <v>0</v>
      </c>
    </row>
    <row r="21" spans="1:4" x14ac:dyDescent="0.25">
      <c r="A21" s="1">
        <v>42194</v>
      </c>
      <c r="B21" s="4">
        <v>0</v>
      </c>
      <c r="C21" s="6">
        <f t="shared" si="2"/>
        <v>51</v>
      </c>
      <c r="D21" s="9">
        <v>0</v>
      </c>
    </row>
    <row r="22" spans="1:4" x14ac:dyDescent="0.25">
      <c r="A22" s="1">
        <v>42195</v>
      </c>
      <c r="B22" s="4">
        <v>0</v>
      </c>
      <c r="C22" s="6">
        <f t="shared" si="2"/>
        <v>51</v>
      </c>
      <c r="D22" s="9">
        <v>0</v>
      </c>
    </row>
    <row r="23" spans="1:4" x14ac:dyDescent="0.25">
      <c r="A23" s="1">
        <v>42196</v>
      </c>
      <c r="B23" s="3">
        <v>28.5</v>
      </c>
      <c r="C23" s="6">
        <f t="shared" si="2"/>
        <v>79.5</v>
      </c>
      <c r="D23" s="9">
        <v>0</v>
      </c>
    </row>
    <row r="24" spans="1:4" x14ac:dyDescent="0.25">
      <c r="A24" s="1">
        <v>42197</v>
      </c>
      <c r="B24" s="4">
        <v>67</v>
      </c>
      <c r="C24" s="6">
        <f t="shared" si="2"/>
        <v>146.5</v>
      </c>
      <c r="D24" s="9">
        <v>1</v>
      </c>
    </row>
    <row r="25" spans="1:4" x14ac:dyDescent="0.25">
      <c r="A25" s="1">
        <v>42198</v>
      </c>
      <c r="B25" s="4">
        <v>0</v>
      </c>
      <c r="C25" s="6">
        <f t="shared" si="2"/>
        <v>146.5</v>
      </c>
      <c r="D25" s="9">
        <v>0</v>
      </c>
    </row>
    <row r="26" spans="1:4" x14ac:dyDescent="0.25">
      <c r="A26" s="1">
        <v>42199</v>
      </c>
      <c r="B26" s="4">
        <v>90</v>
      </c>
      <c r="C26" s="6">
        <f t="shared" si="2"/>
        <v>236.5</v>
      </c>
      <c r="D26" s="9">
        <v>2</v>
      </c>
    </row>
    <row r="27" spans="1:4" x14ac:dyDescent="0.25">
      <c r="A27" s="1">
        <v>42200</v>
      </c>
      <c r="B27" s="3">
        <v>70</v>
      </c>
      <c r="C27" s="6">
        <f>SUM(B27+C26)</f>
        <v>306.5</v>
      </c>
      <c r="D27" s="9">
        <v>0</v>
      </c>
    </row>
    <row r="28" spans="1:4" x14ac:dyDescent="0.25">
      <c r="A28" s="1">
        <v>42201</v>
      </c>
      <c r="B28" s="4">
        <v>20</v>
      </c>
      <c r="C28" s="6">
        <f t="shared" ref="C28:C32" si="3">SUM(B28+C27)</f>
        <v>326.5</v>
      </c>
      <c r="D28" s="9">
        <v>1</v>
      </c>
    </row>
    <row r="29" spans="1:4" x14ac:dyDescent="0.25">
      <c r="A29" s="1">
        <v>42202</v>
      </c>
      <c r="B29" s="4">
        <v>46</v>
      </c>
      <c r="C29" s="6">
        <f t="shared" si="3"/>
        <v>372.5</v>
      </c>
      <c r="D29" s="9">
        <v>1</v>
      </c>
    </row>
    <row r="30" spans="1:4" x14ac:dyDescent="0.25">
      <c r="A30" s="1">
        <v>42203</v>
      </c>
      <c r="B30" s="3">
        <v>120.08333333333334</v>
      </c>
      <c r="C30" s="6">
        <f t="shared" si="3"/>
        <v>492.58333333333337</v>
      </c>
      <c r="D30" s="9">
        <v>0</v>
      </c>
    </row>
    <row r="31" spans="1:4" x14ac:dyDescent="0.25">
      <c r="A31" s="1">
        <v>42204</v>
      </c>
      <c r="B31" s="4">
        <v>210</v>
      </c>
      <c r="C31" s="6">
        <f t="shared" si="3"/>
        <v>702.58333333333337</v>
      </c>
      <c r="D31" s="9">
        <v>5</v>
      </c>
    </row>
    <row r="32" spans="1:4" x14ac:dyDescent="0.25">
      <c r="A32" s="1">
        <v>42205</v>
      </c>
      <c r="B32" s="4">
        <v>114</v>
      </c>
      <c r="C32" s="6">
        <f t="shared" si="3"/>
        <v>816.58333333333337</v>
      </c>
      <c r="D32" s="9">
        <v>1</v>
      </c>
    </row>
    <row r="33" spans="1:4" x14ac:dyDescent="0.25">
      <c r="A33" s="1">
        <v>42206</v>
      </c>
      <c r="B33" s="4">
        <v>148</v>
      </c>
      <c r="C33" s="6">
        <f>SUM(B33+C32)</f>
        <v>964.58333333333337</v>
      </c>
      <c r="D33" s="9">
        <v>4</v>
      </c>
    </row>
    <row r="34" spans="1:4" x14ac:dyDescent="0.25">
      <c r="A34" s="1">
        <v>42207</v>
      </c>
      <c r="B34" s="4">
        <v>0</v>
      </c>
      <c r="C34" s="6">
        <f t="shared" ref="C34:C42" si="4">SUM(B34+C33)</f>
        <v>964.58333333333337</v>
      </c>
      <c r="D34" s="9">
        <v>0</v>
      </c>
    </row>
    <row r="35" spans="1:4" x14ac:dyDescent="0.25">
      <c r="A35" s="1">
        <v>42208</v>
      </c>
      <c r="B35" s="4">
        <v>0</v>
      </c>
      <c r="C35" s="6">
        <f t="shared" si="4"/>
        <v>964.58333333333337</v>
      </c>
      <c r="D35" s="9">
        <v>0</v>
      </c>
    </row>
    <row r="36" spans="1:4" x14ac:dyDescent="0.25">
      <c r="A36" s="1">
        <v>42209</v>
      </c>
      <c r="B36" s="4">
        <v>41.53846153846154</v>
      </c>
      <c r="C36" s="6">
        <f t="shared" si="4"/>
        <v>1006.1217948717949</v>
      </c>
      <c r="D36" s="9">
        <v>1</v>
      </c>
    </row>
    <row r="37" spans="1:4" x14ac:dyDescent="0.25">
      <c r="A37" s="1">
        <v>42210</v>
      </c>
      <c r="B37" s="4">
        <v>0</v>
      </c>
      <c r="C37" s="6">
        <f t="shared" si="4"/>
        <v>1006.1217948717949</v>
      </c>
      <c r="D37" s="9">
        <v>0</v>
      </c>
    </row>
    <row r="38" spans="1:4" x14ac:dyDescent="0.25">
      <c r="A38" s="1">
        <v>42211</v>
      </c>
      <c r="B38" s="4">
        <v>13.333333333333332</v>
      </c>
      <c r="C38" s="6">
        <f t="shared" si="4"/>
        <v>1019.4551282051283</v>
      </c>
      <c r="D38" s="9">
        <v>1</v>
      </c>
    </row>
    <row r="39" spans="1:4" x14ac:dyDescent="0.25">
      <c r="A39" s="1">
        <v>42212</v>
      </c>
      <c r="B39" s="4">
        <v>186.33333333333331</v>
      </c>
      <c r="C39" s="6">
        <f t="shared" si="4"/>
        <v>1205.7884615384617</v>
      </c>
      <c r="D39" s="9">
        <v>2</v>
      </c>
    </row>
    <row r="40" spans="1:4" x14ac:dyDescent="0.25">
      <c r="A40" s="1">
        <v>42213</v>
      </c>
      <c r="B40" s="4">
        <v>46.625</v>
      </c>
      <c r="C40" s="6">
        <f t="shared" si="4"/>
        <v>1252.4134615384617</v>
      </c>
      <c r="D40" s="9">
        <v>1</v>
      </c>
    </row>
    <row r="41" spans="1:4" x14ac:dyDescent="0.25">
      <c r="A41" s="1">
        <v>42214</v>
      </c>
      <c r="B41" s="4">
        <v>0</v>
      </c>
      <c r="C41" s="6">
        <f t="shared" si="4"/>
        <v>1252.4134615384617</v>
      </c>
      <c r="D41" s="9">
        <v>0</v>
      </c>
    </row>
    <row r="42" spans="1:4" x14ac:dyDescent="0.25">
      <c r="A42" s="1">
        <v>42215</v>
      </c>
      <c r="B42" s="4">
        <v>85.538461538461547</v>
      </c>
      <c r="C42" s="6">
        <f t="shared" si="4"/>
        <v>1337.9519230769233</v>
      </c>
      <c r="D42" s="9">
        <v>2</v>
      </c>
    </row>
    <row r="43" spans="1:4" x14ac:dyDescent="0.25">
      <c r="A43" s="1">
        <v>42216</v>
      </c>
      <c r="B43" s="4">
        <v>0</v>
      </c>
      <c r="C43" s="6">
        <f>SUM(B43+C42)</f>
        <v>1337.9519230769233</v>
      </c>
      <c r="D43" s="9">
        <v>0</v>
      </c>
    </row>
    <row r="44" spans="1:4" x14ac:dyDescent="0.25">
      <c r="A44" s="1">
        <v>42217</v>
      </c>
      <c r="B44" s="4">
        <v>0</v>
      </c>
      <c r="C44" s="6">
        <f t="shared" ref="C44:C48" si="5">SUM(B44+C43)</f>
        <v>1337.9519230769233</v>
      </c>
      <c r="D44" s="9">
        <v>0</v>
      </c>
    </row>
    <row r="45" spans="1:4" x14ac:dyDescent="0.25">
      <c r="A45" s="1">
        <v>42218</v>
      </c>
      <c r="B45" s="4">
        <v>99.666666666666657</v>
      </c>
      <c r="C45" s="6">
        <f t="shared" si="5"/>
        <v>1437.6185897435901</v>
      </c>
      <c r="D45" s="9">
        <v>1</v>
      </c>
    </row>
    <row r="46" spans="1:4" x14ac:dyDescent="0.25">
      <c r="A46" s="1">
        <v>42219</v>
      </c>
      <c r="B46" s="4">
        <v>0</v>
      </c>
      <c r="C46" s="6">
        <f t="shared" si="5"/>
        <v>1437.6185897435901</v>
      </c>
      <c r="D46" s="9">
        <v>0</v>
      </c>
    </row>
    <row r="47" spans="1:4" x14ac:dyDescent="0.25">
      <c r="A47" s="1">
        <v>42220</v>
      </c>
      <c r="B47" s="4">
        <v>0</v>
      </c>
      <c r="C47" s="6">
        <f t="shared" si="5"/>
        <v>1437.6185897435901</v>
      </c>
      <c r="D47" s="9">
        <v>0</v>
      </c>
    </row>
    <row r="48" spans="1:4" x14ac:dyDescent="0.25">
      <c r="A48" s="1">
        <v>42221</v>
      </c>
      <c r="B48" s="4">
        <v>0</v>
      </c>
      <c r="C48" s="6">
        <f t="shared" si="5"/>
        <v>1437.6185897435901</v>
      </c>
      <c r="D48" s="9">
        <v>0</v>
      </c>
    </row>
    <row r="49" spans="1:4" x14ac:dyDescent="0.25">
      <c r="A49" s="1">
        <v>42222</v>
      </c>
      <c r="B49" s="4">
        <v>42.5</v>
      </c>
      <c r="C49" s="6">
        <f>SUM(B49+C48)</f>
        <v>1480.1185897435901</v>
      </c>
      <c r="D49" s="9">
        <v>1</v>
      </c>
    </row>
    <row r="50" spans="1:4" x14ac:dyDescent="0.25">
      <c r="A50" s="1">
        <v>42223</v>
      </c>
      <c r="B50" s="4">
        <v>0</v>
      </c>
      <c r="C50" s="6">
        <f t="shared" ref="C50:C56" si="6">SUM(B50+C49)</f>
        <v>1480.1185897435901</v>
      </c>
      <c r="D50" s="9">
        <v>0</v>
      </c>
    </row>
    <row r="51" spans="1:4" x14ac:dyDescent="0.25">
      <c r="A51" s="1">
        <v>42224</v>
      </c>
      <c r="B51" s="4">
        <v>32.800000000000004</v>
      </c>
      <c r="C51" s="6">
        <f t="shared" si="6"/>
        <v>1512.91858974359</v>
      </c>
      <c r="D51" s="9">
        <v>1</v>
      </c>
    </row>
    <row r="52" spans="1:4" x14ac:dyDescent="0.25">
      <c r="A52" s="1">
        <v>42225</v>
      </c>
      <c r="B52" s="4">
        <v>0</v>
      </c>
      <c r="C52" s="6">
        <f t="shared" si="6"/>
        <v>1512.91858974359</v>
      </c>
      <c r="D52" s="9">
        <v>0</v>
      </c>
    </row>
    <row r="53" spans="1:4" x14ac:dyDescent="0.25">
      <c r="A53" s="1">
        <v>42226</v>
      </c>
      <c r="B53" s="4">
        <v>0</v>
      </c>
      <c r="C53" s="6">
        <f t="shared" si="6"/>
        <v>1512.91858974359</v>
      </c>
      <c r="D53" s="9">
        <v>0</v>
      </c>
    </row>
    <row r="54" spans="1:4" x14ac:dyDescent="0.25">
      <c r="A54" s="1">
        <v>42227</v>
      </c>
      <c r="B54" s="4">
        <v>93.25</v>
      </c>
      <c r="C54" s="6">
        <f t="shared" si="6"/>
        <v>1606.16858974359</v>
      </c>
      <c r="D54" s="9">
        <v>1</v>
      </c>
    </row>
    <row r="55" spans="1:4" x14ac:dyDescent="0.25">
      <c r="A55" s="1">
        <v>42228</v>
      </c>
      <c r="B55" s="4">
        <v>0</v>
      </c>
      <c r="C55" s="6">
        <f t="shared" si="6"/>
        <v>1606.16858974359</v>
      </c>
      <c r="D55" s="9">
        <v>0</v>
      </c>
    </row>
    <row r="56" spans="1:4" x14ac:dyDescent="0.25">
      <c r="A56" s="1">
        <v>42229</v>
      </c>
      <c r="B56" s="4">
        <v>0</v>
      </c>
      <c r="C56" s="6">
        <f t="shared" si="6"/>
        <v>1606.16858974359</v>
      </c>
      <c r="D56" s="9">
        <v>0</v>
      </c>
    </row>
    <row r="57" spans="1:4" x14ac:dyDescent="0.25">
      <c r="A57" s="1">
        <v>42230</v>
      </c>
      <c r="B57" s="4">
        <v>0</v>
      </c>
      <c r="C57" s="6">
        <f>SUM(B57+C56)</f>
        <v>1606.16858974359</v>
      </c>
      <c r="D57" s="9">
        <v>0</v>
      </c>
    </row>
    <row r="58" spans="1:4" x14ac:dyDescent="0.25">
      <c r="A58" s="1">
        <v>42231</v>
      </c>
      <c r="B58" s="4">
        <v>0</v>
      </c>
      <c r="C58" s="6">
        <f t="shared" ref="C58:C62" si="7">SUM(B58+C57)</f>
        <v>1606.16858974359</v>
      </c>
      <c r="D58" s="9">
        <v>0</v>
      </c>
    </row>
    <row r="59" spans="1:4" x14ac:dyDescent="0.25">
      <c r="A59" s="1">
        <v>42232</v>
      </c>
      <c r="B59" s="4">
        <v>0</v>
      </c>
      <c r="C59" s="6">
        <f t="shared" si="7"/>
        <v>1606.16858974359</v>
      </c>
      <c r="D59" s="9">
        <v>0</v>
      </c>
    </row>
    <row r="60" spans="1:4" x14ac:dyDescent="0.25">
      <c r="A60" s="1">
        <v>42233</v>
      </c>
      <c r="B60" s="4">
        <v>0</v>
      </c>
      <c r="C60" s="6">
        <f t="shared" si="7"/>
        <v>1606.16858974359</v>
      </c>
      <c r="D60" s="9">
        <v>0</v>
      </c>
    </row>
    <row r="61" spans="1:4" x14ac:dyDescent="0.25">
      <c r="A61" s="1">
        <v>42234</v>
      </c>
      <c r="B61" s="4">
        <v>0</v>
      </c>
      <c r="C61" s="6">
        <f t="shared" si="7"/>
        <v>1606.16858974359</v>
      </c>
      <c r="D61" s="9">
        <v>0</v>
      </c>
    </row>
    <row r="62" spans="1:4" x14ac:dyDescent="0.25">
      <c r="A62" s="1">
        <v>42235</v>
      </c>
      <c r="B62" s="4">
        <v>0</v>
      </c>
      <c r="C62" s="6">
        <f t="shared" si="7"/>
        <v>1606.16858974359</v>
      </c>
      <c r="D62" s="9">
        <v>0</v>
      </c>
    </row>
    <row r="63" spans="1:4" x14ac:dyDescent="0.25">
      <c r="A63" s="1">
        <v>42236</v>
      </c>
      <c r="B63" s="4">
        <v>0</v>
      </c>
      <c r="C63" s="6">
        <f>SUM(B63+C62)</f>
        <v>1606.16858974359</v>
      </c>
      <c r="D63" s="9">
        <v>0</v>
      </c>
    </row>
    <row r="64" spans="1:4" x14ac:dyDescent="0.25">
      <c r="A64" s="1">
        <v>42237</v>
      </c>
      <c r="B64" s="4">
        <v>0</v>
      </c>
      <c r="C64" s="6">
        <f t="shared" ref="C64:C70" si="8">SUM(B64+C63)</f>
        <v>1606.16858974359</v>
      </c>
      <c r="D64" s="9">
        <v>0</v>
      </c>
    </row>
    <row r="65" spans="1:4" x14ac:dyDescent="0.25">
      <c r="A65" s="1">
        <v>42238</v>
      </c>
      <c r="B65" s="4">
        <v>0</v>
      </c>
      <c r="C65" s="6">
        <f t="shared" si="8"/>
        <v>1606.16858974359</v>
      </c>
      <c r="D65" s="9">
        <v>0</v>
      </c>
    </row>
    <row r="66" spans="1:4" x14ac:dyDescent="0.25">
      <c r="A66" s="1">
        <v>42239</v>
      </c>
      <c r="B66" s="4">
        <v>0</v>
      </c>
      <c r="C66" s="6">
        <f t="shared" si="8"/>
        <v>1606.16858974359</v>
      </c>
      <c r="D66" s="9">
        <v>0</v>
      </c>
    </row>
    <row r="67" spans="1:4" x14ac:dyDescent="0.25">
      <c r="A67" s="1">
        <v>42240</v>
      </c>
      <c r="B67" s="4">
        <v>0</v>
      </c>
      <c r="C67" s="6">
        <f t="shared" si="8"/>
        <v>1606.16858974359</v>
      </c>
      <c r="D67" s="9">
        <v>0</v>
      </c>
    </row>
    <row r="68" spans="1:4" x14ac:dyDescent="0.25">
      <c r="A68" s="1">
        <v>42241</v>
      </c>
      <c r="B68" s="4">
        <v>0</v>
      </c>
      <c r="C68" s="6">
        <f t="shared" si="8"/>
        <v>1606.16858974359</v>
      </c>
      <c r="D68" s="9">
        <v>0</v>
      </c>
    </row>
    <row r="69" spans="1:4" x14ac:dyDescent="0.25">
      <c r="A69" s="1">
        <v>42242</v>
      </c>
      <c r="B69" s="4">
        <v>0</v>
      </c>
      <c r="C69" s="6">
        <f t="shared" si="8"/>
        <v>1606.16858974359</v>
      </c>
      <c r="D69" s="9">
        <v>0</v>
      </c>
    </row>
    <row r="70" spans="1:4" x14ac:dyDescent="0.25">
      <c r="A70" s="1">
        <v>42243</v>
      </c>
      <c r="B70" s="4">
        <v>0</v>
      </c>
      <c r="C70" s="6">
        <f t="shared" si="8"/>
        <v>1606.16858974359</v>
      </c>
      <c r="D70" s="9">
        <v>0</v>
      </c>
    </row>
    <row r="71" spans="1:4" x14ac:dyDescent="0.25">
      <c r="A71" s="1">
        <v>42244</v>
      </c>
      <c r="B71" s="4">
        <v>0</v>
      </c>
      <c r="C71" s="6">
        <f>SUM(B71+C70)</f>
        <v>1606.16858974359</v>
      </c>
      <c r="D71" s="9">
        <v>0</v>
      </c>
    </row>
    <row r="72" spans="1:4" x14ac:dyDescent="0.25">
      <c r="A72" s="1">
        <v>42245</v>
      </c>
      <c r="B72" s="4">
        <v>0</v>
      </c>
      <c r="C72" s="6">
        <f t="shared" ref="C72:C76" si="9">SUM(B72+C71)</f>
        <v>1606.16858974359</v>
      </c>
      <c r="D72" s="9">
        <v>0</v>
      </c>
    </row>
    <row r="73" spans="1:4" x14ac:dyDescent="0.25">
      <c r="A73" s="1">
        <v>42246</v>
      </c>
      <c r="B73" s="4">
        <v>0</v>
      </c>
      <c r="C73" s="6">
        <f t="shared" si="9"/>
        <v>1606.16858974359</v>
      </c>
      <c r="D73" s="9">
        <v>0</v>
      </c>
    </row>
    <row r="74" spans="1:4" x14ac:dyDescent="0.25">
      <c r="A74" s="1">
        <v>42247</v>
      </c>
      <c r="B74" s="4">
        <v>0</v>
      </c>
      <c r="C74" s="6">
        <f t="shared" si="9"/>
        <v>1606.16858974359</v>
      </c>
      <c r="D74" s="9">
        <v>0</v>
      </c>
    </row>
    <row r="75" spans="1:4" x14ac:dyDescent="0.25">
      <c r="A75" s="1">
        <v>42248</v>
      </c>
      <c r="B75" s="4">
        <v>0</v>
      </c>
      <c r="C75" s="6">
        <f t="shared" si="9"/>
        <v>1606.16858974359</v>
      </c>
      <c r="D75" s="9">
        <v>0</v>
      </c>
    </row>
    <row r="76" spans="1:4" x14ac:dyDescent="0.25">
      <c r="A76" s="1">
        <v>42249</v>
      </c>
      <c r="B76" s="4">
        <v>0</v>
      </c>
      <c r="C76" s="6">
        <f t="shared" si="9"/>
        <v>1606.16858974359</v>
      </c>
      <c r="D76" s="9">
        <v>0</v>
      </c>
    </row>
    <row r="77" spans="1:4" x14ac:dyDescent="0.25">
      <c r="A77" s="1">
        <v>42250</v>
      </c>
      <c r="B77" s="4">
        <v>0</v>
      </c>
      <c r="C77" s="6">
        <f>SUM(B77+C76)</f>
        <v>1606.16858974359</v>
      </c>
      <c r="D77" s="9">
        <v>0</v>
      </c>
    </row>
    <row r="78" spans="1:4" x14ac:dyDescent="0.25">
      <c r="A78" s="1">
        <v>42251</v>
      </c>
      <c r="B78" s="4">
        <v>0</v>
      </c>
      <c r="C78" s="6">
        <f t="shared" ref="C78:C86" si="10">SUM(B78+C77)</f>
        <v>1606.16858974359</v>
      </c>
      <c r="D78" s="9">
        <v>0</v>
      </c>
    </row>
    <row r="79" spans="1:4" x14ac:dyDescent="0.25">
      <c r="A79" s="1">
        <v>42252</v>
      </c>
      <c r="B79" s="4">
        <v>0</v>
      </c>
      <c r="C79" s="6">
        <f t="shared" si="10"/>
        <v>1606.16858974359</v>
      </c>
      <c r="D79" s="9">
        <v>0</v>
      </c>
    </row>
    <row r="80" spans="1:4" x14ac:dyDescent="0.25">
      <c r="A80" s="1">
        <v>42253</v>
      </c>
      <c r="B80" s="4">
        <v>0</v>
      </c>
      <c r="C80" s="6">
        <f t="shared" si="10"/>
        <v>1606.16858974359</v>
      </c>
      <c r="D80" s="9">
        <v>0</v>
      </c>
    </row>
    <row r="81" spans="1:4" x14ac:dyDescent="0.25">
      <c r="A81" s="1">
        <v>42254</v>
      </c>
      <c r="B81" s="4">
        <v>0</v>
      </c>
      <c r="C81" s="6">
        <f t="shared" si="10"/>
        <v>1606.16858974359</v>
      </c>
      <c r="D81" s="9">
        <v>0</v>
      </c>
    </row>
    <row r="82" spans="1:4" x14ac:dyDescent="0.25">
      <c r="A82" s="1">
        <v>42255</v>
      </c>
      <c r="B82" s="4">
        <v>0</v>
      </c>
      <c r="C82" s="6">
        <f t="shared" si="10"/>
        <v>1606.16858974359</v>
      </c>
      <c r="D82" s="9">
        <v>0</v>
      </c>
    </row>
    <row r="83" spans="1:4" x14ac:dyDescent="0.25">
      <c r="A83" s="1">
        <v>42256</v>
      </c>
      <c r="B83" s="4">
        <v>0</v>
      </c>
      <c r="C83" s="6">
        <f t="shared" si="10"/>
        <v>1606.16858974359</v>
      </c>
      <c r="D83" s="9">
        <v>0</v>
      </c>
    </row>
    <row r="84" spans="1:4" x14ac:dyDescent="0.25">
      <c r="A84" s="1">
        <v>42257</v>
      </c>
      <c r="B84" s="4">
        <v>0</v>
      </c>
      <c r="C84" s="6">
        <f t="shared" si="10"/>
        <v>1606.16858974359</v>
      </c>
      <c r="D84" s="9">
        <v>0</v>
      </c>
    </row>
    <row r="85" spans="1:4" x14ac:dyDescent="0.25">
      <c r="A85" s="1">
        <v>42258</v>
      </c>
      <c r="B85" s="4">
        <v>0</v>
      </c>
      <c r="C85" s="6">
        <f t="shared" si="10"/>
        <v>1606.16858974359</v>
      </c>
      <c r="D85" s="9">
        <v>0</v>
      </c>
    </row>
    <row r="86" spans="1:4" x14ac:dyDescent="0.25">
      <c r="A86" s="1">
        <v>42259</v>
      </c>
      <c r="B86" s="4">
        <v>0</v>
      </c>
      <c r="C86" s="6">
        <f t="shared" si="10"/>
        <v>1606.16858974359</v>
      </c>
      <c r="D86" s="9">
        <v>0</v>
      </c>
    </row>
    <row r="87" spans="1:4" x14ac:dyDescent="0.25">
      <c r="A87" s="1">
        <v>42260</v>
      </c>
      <c r="B87" s="4">
        <v>0</v>
      </c>
      <c r="C87" s="6">
        <f>SUM(B87+C86)</f>
        <v>1606.16858974359</v>
      </c>
      <c r="D87" s="9">
        <v>0</v>
      </c>
    </row>
    <row r="88" spans="1:4" x14ac:dyDescent="0.25">
      <c r="A88" s="1">
        <v>42261</v>
      </c>
      <c r="B88" s="4">
        <v>0</v>
      </c>
      <c r="C88" s="6">
        <f t="shared" ref="C88:C92" si="11">SUM(B88+C87)</f>
        <v>1606.16858974359</v>
      </c>
      <c r="D88" s="9">
        <v>0</v>
      </c>
    </row>
    <row r="89" spans="1:4" x14ac:dyDescent="0.25">
      <c r="A89" s="1">
        <v>42262</v>
      </c>
      <c r="B89" s="4">
        <v>0</v>
      </c>
      <c r="C89" s="6">
        <f t="shared" si="11"/>
        <v>1606.16858974359</v>
      </c>
      <c r="D89" s="9">
        <v>0</v>
      </c>
    </row>
    <row r="90" spans="1:4" x14ac:dyDescent="0.25">
      <c r="A90" s="1">
        <v>42263</v>
      </c>
      <c r="B90" s="4">
        <v>0</v>
      </c>
      <c r="C90" s="6">
        <f t="shared" si="11"/>
        <v>1606.16858974359</v>
      </c>
      <c r="D90" s="9">
        <v>0</v>
      </c>
    </row>
    <row r="91" spans="1:4" x14ac:dyDescent="0.25">
      <c r="A91" s="1">
        <v>42264</v>
      </c>
      <c r="B91" s="4">
        <v>0</v>
      </c>
      <c r="C91" s="6">
        <f t="shared" si="11"/>
        <v>1606.16858974359</v>
      </c>
      <c r="D91" s="9">
        <v>0</v>
      </c>
    </row>
    <row r="92" spans="1:4" x14ac:dyDescent="0.25">
      <c r="A92" s="1">
        <v>42265</v>
      </c>
      <c r="B92" s="4">
        <v>0</v>
      </c>
      <c r="C92" s="6">
        <f t="shared" si="11"/>
        <v>1606.16858974359</v>
      </c>
      <c r="D92" s="9">
        <v>0</v>
      </c>
    </row>
    <row r="93" spans="1:4" x14ac:dyDescent="0.25">
      <c r="A93" s="5" t="s">
        <v>22</v>
      </c>
      <c r="B93" s="5">
        <f>SUM(B7:B92)</f>
        <v>1606.16858974359</v>
      </c>
      <c r="C93" s="5"/>
      <c r="D93" s="8">
        <f>SUM(D2:D92)</f>
        <v>27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D47" sqref="D47"/>
    </sheetView>
  </sheetViews>
  <sheetFormatPr defaultRowHeight="15" x14ac:dyDescent="0.25"/>
  <cols>
    <col min="2" max="2" width="34.7109375" bestFit="1" customWidth="1"/>
    <col min="3" max="3" width="34.7109375" style="6" customWidth="1"/>
    <col min="4" max="4" width="29.42578125" style="6" bestFit="1" customWidth="1"/>
  </cols>
  <sheetData>
    <row r="1" spans="1:4" x14ac:dyDescent="0.25">
      <c r="A1" s="2" t="s">
        <v>2</v>
      </c>
      <c r="B1" s="2" t="s">
        <v>13</v>
      </c>
      <c r="C1" s="5" t="s">
        <v>20</v>
      </c>
      <c r="D1" s="5" t="s">
        <v>14</v>
      </c>
    </row>
    <row r="2" spans="1:4" x14ac:dyDescent="0.25">
      <c r="A2" s="1">
        <v>42199</v>
      </c>
      <c r="B2">
        <v>0</v>
      </c>
      <c r="C2" s="6">
        <v>0</v>
      </c>
      <c r="D2" s="6">
        <v>0</v>
      </c>
    </row>
    <row r="3" spans="1:4" x14ac:dyDescent="0.25">
      <c r="A3" s="1">
        <v>42200</v>
      </c>
      <c r="B3">
        <v>0</v>
      </c>
      <c r="C3" s="6">
        <f>SUM(B3+C2)</f>
        <v>0</v>
      </c>
      <c r="D3" s="6">
        <v>0</v>
      </c>
    </row>
    <row r="4" spans="1:4" x14ac:dyDescent="0.25">
      <c r="A4" s="1">
        <v>42201</v>
      </c>
      <c r="B4">
        <v>0</v>
      </c>
      <c r="C4" s="6">
        <f t="shared" ref="C4:C57" si="0">SUM(B4+C3)</f>
        <v>0</v>
      </c>
      <c r="D4" s="6">
        <v>0</v>
      </c>
    </row>
    <row r="5" spans="1:4" x14ac:dyDescent="0.25">
      <c r="A5" s="1">
        <v>42202</v>
      </c>
      <c r="B5">
        <v>0</v>
      </c>
      <c r="C5" s="6">
        <f t="shared" si="0"/>
        <v>0</v>
      </c>
      <c r="D5" s="6">
        <v>0</v>
      </c>
    </row>
    <row r="6" spans="1:4" x14ac:dyDescent="0.25">
      <c r="A6" s="1">
        <v>42203</v>
      </c>
      <c r="B6">
        <v>10.916666666666666</v>
      </c>
      <c r="C6" s="6">
        <f t="shared" si="0"/>
        <v>10.916666666666666</v>
      </c>
      <c r="D6" s="6">
        <v>0</v>
      </c>
    </row>
    <row r="7" spans="1:4" x14ac:dyDescent="0.25">
      <c r="A7" s="1">
        <v>42204</v>
      </c>
      <c r="B7">
        <v>42</v>
      </c>
      <c r="C7" s="6">
        <f t="shared" si="0"/>
        <v>52.916666666666664</v>
      </c>
      <c r="D7" s="6">
        <v>1</v>
      </c>
    </row>
    <row r="8" spans="1:4" x14ac:dyDescent="0.25">
      <c r="A8" s="1">
        <v>42205</v>
      </c>
      <c r="B8">
        <v>0</v>
      </c>
      <c r="C8" s="6">
        <f t="shared" si="0"/>
        <v>52.916666666666664</v>
      </c>
      <c r="D8" s="6">
        <v>0</v>
      </c>
    </row>
    <row r="9" spans="1:4" x14ac:dyDescent="0.25">
      <c r="A9" s="1">
        <v>42206</v>
      </c>
      <c r="B9">
        <v>0</v>
      </c>
      <c r="C9" s="6">
        <f t="shared" si="0"/>
        <v>52.916666666666664</v>
      </c>
      <c r="D9" s="6">
        <v>0</v>
      </c>
    </row>
    <row r="10" spans="1:4" x14ac:dyDescent="0.25">
      <c r="A10" s="1">
        <v>42207</v>
      </c>
      <c r="B10">
        <v>79</v>
      </c>
      <c r="C10" s="6">
        <f t="shared" si="0"/>
        <v>131.91666666666666</v>
      </c>
      <c r="D10" s="6">
        <v>2</v>
      </c>
    </row>
    <row r="11" spans="1:4" x14ac:dyDescent="0.25">
      <c r="A11" s="1">
        <v>42208</v>
      </c>
      <c r="B11">
        <v>103.5</v>
      </c>
      <c r="C11" s="6">
        <f t="shared" si="0"/>
        <v>235.41666666666666</v>
      </c>
      <c r="D11" s="6">
        <v>1</v>
      </c>
    </row>
    <row r="12" spans="1:4" x14ac:dyDescent="0.25">
      <c r="A12" s="1">
        <v>42209</v>
      </c>
      <c r="B12">
        <v>41.53846153846154</v>
      </c>
      <c r="C12" s="6">
        <f t="shared" si="0"/>
        <v>276.95512820512818</v>
      </c>
      <c r="D12" s="6">
        <v>1</v>
      </c>
    </row>
    <row r="13" spans="1:4" x14ac:dyDescent="0.25">
      <c r="A13" s="1">
        <v>42210</v>
      </c>
      <c r="B13">
        <v>125</v>
      </c>
      <c r="C13" s="6">
        <f t="shared" si="0"/>
        <v>401.95512820512818</v>
      </c>
      <c r="D13" s="6">
        <v>1</v>
      </c>
    </row>
    <row r="14" spans="1:4" x14ac:dyDescent="0.25">
      <c r="A14" s="1">
        <v>42211</v>
      </c>
      <c r="B14">
        <v>13.333333333333332</v>
      </c>
      <c r="C14" s="6">
        <f t="shared" si="0"/>
        <v>415.28846153846149</v>
      </c>
      <c r="D14" s="6">
        <v>1</v>
      </c>
    </row>
    <row r="15" spans="1:4" x14ac:dyDescent="0.25">
      <c r="A15" s="1">
        <v>42212</v>
      </c>
      <c r="B15">
        <v>186.33333333333331</v>
      </c>
      <c r="C15" s="6">
        <f t="shared" si="0"/>
        <v>601.6217948717948</v>
      </c>
      <c r="D15" s="6">
        <v>2</v>
      </c>
    </row>
    <row r="16" spans="1:4" x14ac:dyDescent="0.25">
      <c r="A16" s="1">
        <v>42213</v>
      </c>
      <c r="B16">
        <v>139.875</v>
      </c>
      <c r="C16" s="6">
        <f t="shared" si="0"/>
        <v>741.4967948717948</v>
      </c>
      <c r="D16" s="6">
        <v>3</v>
      </c>
    </row>
    <row r="17" spans="1:4" x14ac:dyDescent="0.25">
      <c r="A17" s="1">
        <v>42214</v>
      </c>
      <c r="B17">
        <v>62.166666666666664</v>
      </c>
      <c r="C17" s="6">
        <f t="shared" si="0"/>
        <v>803.66346153846143</v>
      </c>
      <c r="D17" s="6">
        <v>1</v>
      </c>
    </row>
    <row r="18" spans="1:4" x14ac:dyDescent="0.25">
      <c r="A18" s="1">
        <v>42215</v>
      </c>
      <c r="B18">
        <v>171.07692307692309</v>
      </c>
      <c r="C18" s="6">
        <f t="shared" si="0"/>
        <v>974.74038461538453</v>
      </c>
      <c r="D18" s="6">
        <v>4</v>
      </c>
    </row>
    <row r="19" spans="1:4" x14ac:dyDescent="0.25">
      <c r="A19" s="1">
        <v>42216</v>
      </c>
      <c r="B19">
        <v>153.54545454545453</v>
      </c>
      <c r="C19" s="6">
        <f t="shared" si="0"/>
        <v>1128.285839160839</v>
      </c>
      <c r="D19" s="6">
        <v>3</v>
      </c>
    </row>
    <row r="20" spans="1:4" x14ac:dyDescent="0.25">
      <c r="A20" s="1">
        <v>42217</v>
      </c>
      <c r="B20">
        <v>222</v>
      </c>
      <c r="C20" s="6">
        <f t="shared" si="0"/>
        <v>1350.285839160839</v>
      </c>
      <c r="D20" s="6">
        <v>2</v>
      </c>
    </row>
    <row r="21" spans="1:4" x14ac:dyDescent="0.25">
      <c r="A21" s="1">
        <v>42218</v>
      </c>
      <c r="B21">
        <v>199.33333333333331</v>
      </c>
      <c r="C21" s="6">
        <f t="shared" si="0"/>
        <v>1549.6191724941723</v>
      </c>
      <c r="D21" s="6">
        <v>2</v>
      </c>
    </row>
    <row r="22" spans="1:4" x14ac:dyDescent="0.25">
      <c r="A22" s="1">
        <v>42219</v>
      </c>
      <c r="B22">
        <v>161.33333333333331</v>
      </c>
      <c r="C22" s="6">
        <f t="shared" si="0"/>
        <v>1710.9525058275055</v>
      </c>
      <c r="D22" s="6">
        <v>1</v>
      </c>
    </row>
    <row r="23" spans="1:4" x14ac:dyDescent="0.25">
      <c r="A23" s="1">
        <v>42220</v>
      </c>
      <c r="B23">
        <v>91.25</v>
      </c>
      <c r="C23" s="6">
        <f t="shared" si="0"/>
        <v>1802.2025058275055</v>
      </c>
      <c r="D23" s="6">
        <v>2</v>
      </c>
    </row>
    <row r="24" spans="1:4" x14ac:dyDescent="0.25">
      <c r="A24" s="1">
        <v>42221</v>
      </c>
      <c r="B24">
        <v>150.375</v>
      </c>
      <c r="C24" s="6">
        <f t="shared" si="0"/>
        <v>1952.5775058275055</v>
      </c>
      <c r="D24" s="6">
        <v>3</v>
      </c>
    </row>
    <row r="25" spans="1:4" x14ac:dyDescent="0.25">
      <c r="A25" s="1">
        <v>42222</v>
      </c>
      <c r="B25">
        <v>382.5</v>
      </c>
      <c r="C25" s="6">
        <f t="shared" si="0"/>
        <v>2335.0775058275058</v>
      </c>
      <c r="D25" s="6">
        <v>9</v>
      </c>
    </row>
    <row r="26" spans="1:4" x14ac:dyDescent="0.25">
      <c r="A26" s="1">
        <v>42223</v>
      </c>
      <c r="B26">
        <v>120.85714285714285</v>
      </c>
      <c r="C26" s="6">
        <f t="shared" si="0"/>
        <v>2455.9346486846484</v>
      </c>
      <c r="D26" s="6">
        <v>2</v>
      </c>
    </row>
    <row r="27" spans="1:4" x14ac:dyDescent="0.25">
      <c r="A27" s="1">
        <v>42224</v>
      </c>
      <c r="B27">
        <v>131.20000000000002</v>
      </c>
      <c r="C27" s="6">
        <f t="shared" si="0"/>
        <v>2587.1346486846483</v>
      </c>
      <c r="D27" s="6">
        <v>4</v>
      </c>
    </row>
    <row r="28" spans="1:4" x14ac:dyDescent="0.25">
      <c r="A28" s="1">
        <v>42225</v>
      </c>
      <c r="B28">
        <v>89</v>
      </c>
      <c r="C28" s="6">
        <f t="shared" si="0"/>
        <v>2676.1346486846483</v>
      </c>
      <c r="D28" s="6">
        <v>2</v>
      </c>
    </row>
    <row r="29" spans="1:4" x14ac:dyDescent="0.25">
      <c r="A29" s="1">
        <v>42226</v>
      </c>
      <c r="B29">
        <v>22.571428571428569</v>
      </c>
      <c r="C29" s="6">
        <f t="shared" si="0"/>
        <v>2698.7060772560767</v>
      </c>
      <c r="D29" s="6">
        <v>1</v>
      </c>
    </row>
    <row r="30" spans="1:4" x14ac:dyDescent="0.25">
      <c r="A30" s="1">
        <v>42227</v>
      </c>
      <c r="B30">
        <v>93.25</v>
      </c>
      <c r="C30" s="6">
        <f t="shared" si="0"/>
        <v>2791.9560772560767</v>
      </c>
      <c r="D30" s="6">
        <v>1</v>
      </c>
    </row>
    <row r="31" spans="1:4" x14ac:dyDescent="0.25">
      <c r="A31" s="1">
        <v>42228</v>
      </c>
      <c r="B31">
        <v>0</v>
      </c>
      <c r="C31" s="6">
        <f t="shared" si="0"/>
        <v>2791.9560772560767</v>
      </c>
      <c r="D31" s="6">
        <v>0</v>
      </c>
    </row>
    <row r="32" spans="1:4" x14ac:dyDescent="0.25">
      <c r="A32" s="1">
        <v>42229</v>
      </c>
      <c r="B32" s="4">
        <v>179</v>
      </c>
      <c r="C32" s="6">
        <f t="shared" si="0"/>
        <v>2970.9560772560767</v>
      </c>
      <c r="D32" s="6">
        <v>0</v>
      </c>
    </row>
    <row r="33" spans="1:4" x14ac:dyDescent="0.25">
      <c r="A33" s="1">
        <v>42230</v>
      </c>
      <c r="B33" s="4">
        <v>88</v>
      </c>
      <c r="C33" s="6">
        <f t="shared" si="0"/>
        <v>3058.9560772560767</v>
      </c>
      <c r="D33" s="6">
        <v>1</v>
      </c>
    </row>
    <row r="34" spans="1:4" x14ac:dyDescent="0.25">
      <c r="A34" s="1">
        <v>42231</v>
      </c>
      <c r="B34" s="4">
        <v>0</v>
      </c>
      <c r="C34" s="6">
        <f t="shared" si="0"/>
        <v>3058.9560772560767</v>
      </c>
      <c r="D34" s="6">
        <v>0</v>
      </c>
    </row>
    <row r="35" spans="1:4" x14ac:dyDescent="0.25">
      <c r="A35" s="1">
        <v>42232</v>
      </c>
      <c r="B35" s="4">
        <v>0</v>
      </c>
      <c r="C35" s="6">
        <f t="shared" si="0"/>
        <v>3058.9560772560767</v>
      </c>
      <c r="D35" s="6">
        <v>0</v>
      </c>
    </row>
    <row r="36" spans="1:4" x14ac:dyDescent="0.25">
      <c r="A36" s="1">
        <v>42233</v>
      </c>
      <c r="B36" s="4">
        <v>0</v>
      </c>
      <c r="C36" s="6">
        <f t="shared" si="0"/>
        <v>3058.9560772560767</v>
      </c>
      <c r="D36" s="6">
        <v>0</v>
      </c>
    </row>
    <row r="37" spans="1:4" x14ac:dyDescent="0.25">
      <c r="A37" s="1">
        <v>42234</v>
      </c>
      <c r="B37" s="4">
        <v>0</v>
      </c>
      <c r="C37" s="6">
        <f t="shared" si="0"/>
        <v>3058.9560772560767</v>
      </c>
      <c r="D37" s="6">
        <v>0</v>
      </c>
    </row>
    <row r="38" spans="1:4" x14ac:dyDescent="0.25">
      <c r="A38" s="1">
        <v>42235</v>
      </c>
      <c r="B38" s="4">
        <v>0</v>
      </c>
      <c r="C38" s="6">
        <f t="shared" si="0"/>
        <v>3058.9560772560767</v>
      </c>
      <c r="D38" s="6">
        <v>0</v>
      </c>
    </row>
    <row r="39" spans="1:4" x14ac:dyDescent="0.25">
      <c r="A39" s="1">
        <v>42236</v>
      </c>
      <c r="B39" s="4">
        <v>0</v>
      </c>
      <c r="C39" s="6">
        <f t="shared" si="0"/>
        <v>3058.9560772560767</v>
      </c>
      <c r="D39" s="6">
        <v>0</v>
      </c>
    </row>
    <row r="40" spans="1:4" x14ac:dyDescent="0.25">
      <c r="A40" s="1">
        <v>42237</v>
      </c>
      <c r="B40" s="4">
        <v>0</v>
      </c>
      <c r="C40" s="6">
        <f t="shared" si="0"/>
        <v>3058.9560772560767</v>
      </c>
      <c r="D40" s="6">
        <v>0</v>
      </c>
    </row>
    <row r="41" spans="1:4" x14ac:dyDescent="0.25">
      <c r="A41" s="1">
        <v>42238</v>
      </c>
      <c r="B41" s="4">
        <v>18</v>
      </c>
      <c r="C41" s="6">
        <f t="shared" si="0"/>
        <v>3076.9560772560767</v>
      </c>
      <c r="D41" s="6">
        <v>1</v>
      </c>
    </row>
    <row r="42" spans="1:4" x14ac:dyDescent="0.25">
      <c r="A42" s="1">
        <v>42239</v>
      </c>
      <c r="B42" s="4">
        <v>49.333333333333329</v>
      </c>
      <c r="C42" s="6">
        <f t="shared" si="0"/>
        <v>3126.2894105894102</v>
      </c>
      <c r="D42" s="6">
        <v>2</v>
      </c>
    </row>
    <row r="43" spans="1:4" x14ac:dyDescent="0.25">
      <c r="A43" s="1">
        <v>42240</v>
      </c>
      <c r="B43" s="4">
        <v>0</v>
      </c>
      <c r="C43" s="6">
        <f t="shared" si="0"/>
        <v>3126.2894105894102</v>
      </c>
      <c r="D43" s="6">
        <v>0</v>
      </c>
    </row>
    <row r="44" spans="1:4" x14ac:dyDescent="0.25">
      <c r="A44" s="1">
        <v>42241</v>
      </c>
      <c r="B44" s="4">
        <v>0</v>
      </c>
      <c r="C44" s="6">
        <f t="shared" si="0"/>
        <v>3126.2894105894102</v>
      </c>
      <c r="D44" s="6">
        <v>0</v>
      </c>
    </row>
    <row r="45" spans="1:4" x14ac:dyDescent="0.25">
      <c r="A45" s="1">
        <v>42242</v>
      </c>
      <c r="B45" s="4">
        <v>0</v>
      </c>
      <c r="C45" s="6">
        <f t="shared" si="0"/>
        <v>3126.2894105894102</v>
      </c>
      <c r="D45" s="6">
        <v>0</v>
      </c>
    </row>
    <row r="46" spans="1:4" x14ac:dyDescent="0.25">
      <c r="A46" s="1">
        <v>42243</v>
      </c>
      <c r="B46" s="4">
        <v>12</v>
      </c>
      <c r="C46" s="6">
        <f t="shared" si="0"/>
        <v>3138.2894105894102</v>
      </c>
      <c r="D46" s="6">
        <v>1</v>
      </c>
    </row>
    <row r="47" spans="1:4" x14ac:dyDescent="0.25">
      <c r="A47" s="1">
        <v>42244</v>
      </c>
      <c r="B47" s="4">
        <v>65</v>
      </c>
      <c r="C47" s="6">
        <f t="shared" si="0"/>
        <v>3203.2894105894102</v>
      </c>
      <c r="D47" s="6">
        <v>1</v>
      </c>
    </row>
    <row r="48" spans="1:4" x14ac:dyDescent="0.25">
      <c r="A48" s="1">
        <v>42245</v>
      </c>
      <c r="B48" s="4">
        <v>23.5</v>
      </c>
      <c r="C48" s="6">
        <f t="shared" si="0"/>
        <v>3226.7894105894102</v>
      </c>
      <c r="D48" s="6">
        <v>0</v>
      </c>
    </row>
    <row r="49" spans="1:4" x14ac:dyDescent="0.25">
      <c r="A49" s="1">
        <v>42246</v>
      </c>
      <c r="B49" s="4">
        <v>0</v>
      </c>
      <c r="C49" s="6">
        <f t="shared" si="0"/>
        <v>3226.7894105894102</v>
      </c>
      <c r="D49" s="6">
        <v>0</v>
      </c>
    </row>
    <row r="50" spans="1:4" x14ac:dyDescent="0.25">
      <c r="A50" s="1">
        <v>42247</v>
      </c>
      <c r="B50" s="4">
        <v>0</v>
      </c>
      <c r="C50" s="6">
        <f t="shared" si="0"/>
        <v>3226.7894105894102</v>
      </c>
      <c r="D50" s="6">
        <v>0</v>
      </c>
    </row>
    <row r="51" spans="1:4" x14ac:dyDescent="0.25">
      <c r="A51" s="1">
        <v>42248</v>
      </c>
      <c r="B51" s="4">
        <v>0</v>
      </c>
      <c r="C51" s="6">
        <f t="shared" si="0"/>
        <v>3226.7894105894102</v>
      </c>
      <c r="D51" s="6">
        <v>0</v>
      </c>
    </row>
    <row r="52" spans="1:4" x14ac:dyDescent="0.25">
      <c r="A52" s="1">
        <v>42249</v>
      </c>
      <c r="B52" s="4">
        <v>0</v>
      </c>
      <c r="C52" s="6">
        <f t="shared" si="0"/>
        <v>3226.7894105894102</v>
      </c>
      <c r="D52" s="6">
        <v>0</v>
      </c>
    </row>
    <row r="53" spans="1:4" x14ac:dyDescent="0.25">
      <c r="A53" s="1">
        <v>42250</v>
      </c>
      <c r="B53" s="4">
        <v>0</v>
      </c>
      <c r="C53" s="6">
        <f t="shared" si="0"/>
        <v>3226.7894105894102</v>
      </c>
      <c r="D53" s="6">
        <v>0</v>
      </c>
    </row>
    <row r="54" spans="1:4" x14ac:dyDescent="0.25">
      <c r="A54" s="1">
        <v>42251</v>
      </c>
      <c r="B54" s="4">
        <v>0</v>
      </c>
      <c r="C54" s="6">
        <f t="shared" si="0"/>
        <v>3226.7894105894102</v>
      </c>
      <c r="D54" s="6">
        <v>0</v>
      </c>
    </row>
    <row r="55" spans="1:4" x14ac:dyDescent="0.25">
      <c r="A55" s="1">
        <v>42252</v>
      </c>
      <c r="B55" s="4">
        <v>0</v>
      </c>
      <c r="C55" s="6">
        <f t="shared" si="0"/>
        <v>3226.7894105894102</v>
      </c>
      <c r="D55" s="6">
        <v>0</v>
      </c>
    </row>
    <row r="56" spans="1:4" x14ac:dyDescent="0.25">
      <c r="A56" s="1">
        <v>42253</v>
      </c>
      <c r="B56" s="4">
        <v>0</v>
      </c>
      <c r="C56" s="6">
        <f t="shared" si="0"/>
        <v>3226.7894105894102</v>
      </c>
      <c r="D56" s="6">
        <v>0</v>
      </c>
    </row>
    <row r="57" spans="1:4" x14ac:dyDescent="0.25">
      <c r="A57" s="1">
        <v>42254</v>
      </c>
      <c r="B57" s="4">
        <v>0</v>
      </c>
      <c r="C57" s="6">
        <f t="shared" si="0"/>
        <v>3226.7894105894102</v>
      </c>
      <c r="D57" s="6">
        <v>0</v>
      </c>
    </row>
    <row r="58" spans="1:4" x14ac:dyDescent="0.25">
      <c r="A58" s="2" t="s">
        <v>22</v>
      </c>
      <c r="B58" s="15">
        <f>SUM(B2:B57)</f>
        <v>3226.7894105894102</v>
      </c>
      <c r="C58" s="5"/>
      <c r="D58" s="5">
        <f>SUM(D2:D57)</f>
        <v>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A41" sqref="A41:XFD41"/>
    </sheetView>
  </sheetViews>
  <sheetFormatPr defaultRowHeight="15" x14ac:dyDescent="0.25"/>
  <cols>
    <col min="2" max="2" width="33.28515625" style="10" bestFit="1" customWidth="1"/>
    <col min="3" max="3" width="11.140625" bestFit="1" customWidth="1"/>
    <col min="4" max="4" width="25.85546875" style="6" bestFit="1" customWidth="1"/>
  </cols>
  <sheetData>
    <row r="1" spans="1:4" x14ac:dyDescent="0.25">
      <c r="A1" t="s">
        <v>2</v>
      </c>
      <c r="B1" s="10" t="s">
        <v>15</v>
      </c>
      <c r="C1" t="s">
        <v>19</v>
      </c>
      <c r="D1" s="6" t="s">
        <v>16</v>
      </c>
    </row>
    <row r="2" spans="1:4" x14ac:dyDescent="0.25">
      <c r="A2" s="1">
        <v>42204</v>
      </c>
      <c r="B2" s="10">
        <v>0</v>
      </c>
      <c r="D2" s="6">
        <v>0</v>
      </c>
    </row>
    <row r="3" spans="1:4" x14ac:dyDescent="0.25">
      <c r="A3" s="1">
        <v>42205</v>
      </c>
      <c r="B3" s="10">
        <v>0</v>
      </c>
      <c r="C3">
        <f>SUM(B3+C2)</f>
        <v>0</v>
      </c>
      <c r="D3" s="6">
        <v>0</v>
      </c>
    </row>
    <row r="4" spans="1:4" x14ac:dyDescent="0.25">
      <c r="A4" s="1">
        <v>42206</v>
      </c>
      <c r="B4" s="10">
        <v>0</v>
      </c>
      <c r="C4">
        <f t="shared" ref="C4:C47" si="0">SUM(B4+C3)</f>
        <v>0</v>
      </c>
      <c r="D4" s="6">
        <v>0</v>
      </c>
    </row>
    <row r="5" spans="1:4" x14ac:dyDescent="0.25">
      <c r="A5" s="1">
        <v>42207</v>
      </c>
      <c r="B5" s="10">
        <v>39.5</v>
      </c>
      <c r="C5">
        <f t="shared" si="0"/>
        <v>39.5</v>
      </c>
      <c r="D5" s="6">
        <v>1</v>
      </c>
    </row>
    <row r="6" spans="1:4" x14ac:dyDescent="0.25">
      <c r="A6" s="1">
        <v>42208</v>
      </c>
      <c r="B6" s="10">
        <v>310.5</v>
      </c>
      <c r="C6">
        <f t="shared" si="0"/>
        <v>350</v>
      </c>
      <c r="D6" s="6">
        <v>3</v>
      </c>
    </row>
    <row r="7" spans="1:4" x14ac:dyDescent="0.25">
      <c r="A7" s="1">
        <v>42209</v>
      </c>
      <c r="B7" s="10">
        <v>124.61538461538463</v>
      </c>
      <c r="C7">
        <f t="shared" si="0"/>
        <v>474.61538461538464</v>
      </c>
      <c r="D7" s="6">
        <v>3</v>
      </c>
    </row>
    <row r="8" spans="1:4" x14ac:dyDescent="0.25">
      <c r="A8" s="1">
        <v>42210</v>
      </c>
      <c r="B8" s="10">
        <v>0</v>
      </c>
      <c r="C8">
        <f t="shared" si="0"/>
        <v>474.61538461538464</v>
      </c>
      <c r="D8" s="6">
        <v>0</v>
      </c>
    </row>
    <row r="9" spans="1:4" x14ac:dyDescent="0.25">
      <c r="A9" s="1">
        <v>42211</v>
      </c>
      <c r="B9" s="10">
        <v>0</v>
      </c>
      <c r="C9">
        <f t="shared" si="0"/>
        <v>474.61538461538464</v>
      </c>
      <c r="D9" s="6">
        <v>0</v>
      </c>
    </row>
    <row r="10" spans="1:4" x14ac:dyDescent="0.25">
      <c r="A10" s="1">
        <v>42212</v>
      </c>
      <c r="B10" s="10">
        <v>0</v>
      </c>
      <c r="C10">
        <f t="shared" si="0"/>
        <v>474.61538461538464</v>
      </c>
      <c r="D10" s="6">
        <v>0</v>
      </c>
    </row>
    <row r="11" spans="1:4" x14ac:dyDescent="0.25">
      <c r="A11" s="1">
        <v>42213</v>
      </c>
      <c r="B11" s="10">
        <v>139.875</v>
      </c>
      <c r="C11">
        <f t="shared" si="0"/>
        <v>614.49038461538464</v>
      </c>
      <c r="D11" s="6">
        <v>3</v>
      </c>
    </row>
    <row r="12" spans="1:4" x14ac:dyDescent="0.25">
      <c r="A12" s="1">
        <v>42214</v>
      </c>
      <c r="B12" s="10">
        <v>124.33333333333333</v>
      </c>
      <c r="C12">
        <f t="shared" si="0"/>
        <v>738.82371794871801</v>
      </c>
      <c r="D12" s="6">
        <v>2</v>
      </c>
    </row>
    <row r="13" spans="1:4" x14ac:dyDescent="0.25">
      <c r="A13" s="1">
        <v>42215</v>
      </c>
      <c r="B13" s="10">
        <v>0</v>
      </c>
      <c r="C13">
        <f t="shared" si="0"/>
        <v>738.82371794871801</v>
      </c>
      <c r="D13" s="6">
        <v>0</v>
      </c>
    </row>
    <row r="14" spans="1:4" x14ac:dyDescent="0.25">
      <c r="A14" s="1">
        <v>42216</v>
      </c>
      <c r="B14" s="10">
        <v>204.72727272727272</v>
      </c>
      <c r="C14">
        <f t="shared" si="0"/>
        <v>943.55099067599076</v>
      </c>
      <c r="D14" s="6">
        <v>4</v>
      </c>
    </row>
    <row r="15" spans="1:4" x14ac:dyDescent="0.25">
      <c r="A15" s="1">
        <v>42217</v>
      </c>
      <c r="B15" s="10">
        <v>0</v>
      </c>
      <c r="C15">
        <f t="shared" si="0"/>
        <v>943.55099067599076</v>
      </c>
      <c r="D15" s="6">
        <v>0</v>
      </c>
    </row>
    <row r="16" spans="1:4" x14ac:dyDescent="0.25">
      <c r="A16" s="1">
        <v>42218</v>
      </c>
      <c r="B16" s="10">
        <v>0</v>
      </c>
      <c r="C16">
        <f t="shared" si="0"/>
        <v>943.55099067599076</v>
      </c>
      <c r="D16" s="6">
        <v>0</v>
      </c>
    </row>
    <row r="17" spans="1:4" x14ac:dyDescent="0.25">
      <c r="A17" s="1">
        <v>42219</v>
      </c>
      <c r="B17" s="10">
        <v>0</v>
      </c>
      <c r="C17">
        <f t="shared" si="0"/>
        <v>943.55099067599076</v>
      </c>
      <c r="D17" s="6">
        <v>0</v>
      </c>
    </row>
    <row r="18" spans="1:4" x14ac:dyDescent="0.25">
      <c r="A18" s="1">
        <v>42220</v>
      </c>
      <c r="B18" s="10">
        <v>182.5</v>
      </c>
      <c r="C18">
        <f t="shared" si="0"/>
        <v>1126.0509906759908</v>
      </c>
      <c r="D18" s="6">
        <v>4</v>
      </c>
    </row>
    <row r="19" spans="1:4" x14ac:dyDescent="0.25">
      <c r="A19" s="1">
        <v>42221</v>
      </c>
      <c r="B19" s="10">
        <v>200.5</v>
      </c>
      <c r="C19">
        <f t="shared" si="0"/>
        <v>1326.5509906759908</v>
      </c>
      <c r="D19" s="6">
        <v>4</v>
      </c>
    </row>
    <row r="20" spans="1:4" x14ac:dyDescent="0.25">
      <c r="A20" s="1">
        <v>42222</v>
      </c>
      <c r="B20" s="10">
        <v>0</v>
      </c>
      <c r="C20">
        <f t="shared" si="0"/>
        <v>1326.5509906759908</v>
      </c>
      <c r="D20" s="6">
        <v>0</v>
      </c>
    </row>
    <row r="21" spans="1:4" x14ac:dyDescent="0.25">
      <c r="A21" s="1">
        <v>42223</v>
      </c>
      <c r="B21" s="10">
        <v>241.71428571428569</v>
      </c>
      <c r="C21">
        <f t="shared" si="0"/>
        <v>1568.2652763902765</v>
      </c>
      <c r="D21" s="6">
        <v>4</v>
      </c>
    </row>
    <row r="22" spans="1:4" x14ac:dyDescent="0.25">
      <c r="A22" s="1">
        <v>42224</v>
      </c>
      <c r="B22" s="10">
        <v>0</v>
      </c>
      <c r="C22">
        <f t="shared" si="0"/>
        <v>1568.2652763902765</v>
      </c>
      <c r="D22" s="6">
        <v>0</v>
      </c>
    </row>
    <row r="23" spans="1:4" x14ac:dyDescent="0.25">
      <c r="A23" s="1">
        <v>42225</v>
      </c>
      <c r="B23" s="10">
        <v>44.5</v>
      </c>
      <c r="C23">
        <f>SUM(B23+C22)</f>
        <v>1612.7652763902765</v>
      </c>
      <c r="D23" s="6">
        <v>1</v>
      </c>
    </row>
    <row r="24" spans="1:4" x14ac:dyDescent="0.25">
      <c r="A24" s="1">
        <v>42226</v>
      </c>
      <c r="B24" s="10">
        <v>22.571428571428569</v>
      </c>
      <c r="C24">
        <f t="shared" si="0"/>
        <v>1635.3367049617052</v>
      </c>
      <c r="D24" s="6">
        <v>1</v>
      </c>
    </row>
    <row r="25" spans="1:4" x14ac:dyDescent="0.25">
      <c r="A25" s="1">
        <v>42227</v>
      </c>
      <c r="B25" s="10">
        <v>186.5</v>
      </c>
      <c r="C25">
        <f t="shared" si="0"/>
        <v>1821.8367049617052</v>
      </c>
      <c r="D25" s="6">
        <v>2</v>
      </c>
    </row>
    <row r="26" spans="1:4" x14ac:dyDescent="0.25">
      <c r="A26" s="1">
        <v>42228</v>
      </c>
      <c r="B26" s="10">
        <v>380</v>
      </c>
      <c r="C26">
        <f t="shared" si="0"/>
        <v>2201.8367049617054</v>
      </c>
      <c r="D26" s="6">
        <v>1</v>
      </c>
    </row>
    <row r="27" spans="1:4" x14ac:dyDescent="0.25">
      <c r="A27" s="1">
        <v>42229</v>
      </c>
      <c r="B27" s="10">
        <v>179</v>
      </c>
      <c r="C27">
        <f t="shared" si="0"/>
        <v>2380.8367049617054</v>
      </c>
      <c r="D27" s="6">
        <v>0</v>
      </c>
    </row>
    <row r="28" spans="1:4" x14ac:dyDescent="0.25">
      <c r="A28" s="1">
        <v>42230</v>
      </c>
      <c r="B28" s="10">
        <v>0</v>
      </c>
      <c r="C28">
        <f t="shared" si="0"/>
        <v>2380.8367049617054</v>
      </c>
      <c r="D28" s="6">
        <v>0</v>
      </c>
    </row>
    <row r="29" spans="1:4" x14ac:dyDescent="0.25">
      <c r="A29" s="1">
        <v>42231</v>
      </c>
      <c r="B29" s="10">
        <v>0</v>
      </c>
      <c r="C29">
        <f t="shared" si="0"/>
        <v>2380.8367049617054</v>
      </c>
      <c r="D29" s="6">
        <v>0</v>
      </c>
    </row>
    <row r="30" spans="1:4" x14ac:dyDescent="0.25">
      <c r="A30" s="1">
        <v>42232</v>
      </c>
      <c r="B30" s="10">
        <v>163</v>
      </c>
      <c r="C30">
        <f t="shared" si="0"/>
        <v>2543.8367049617054</v>
      </c>
      <c r="D30" s="6">
        <v>1</v>
      </c>
    </row>
    <row r="31" spans="1:4" x14ac:dyDescent="0.25">
      <c r="A31" s="1">
        <v>42233</v>
      </c>
      <c r="B31" s="10">
        <v>55.199999999999996</v>
      </c>
      <c r="C31">
        <f t="shared" si="0"/>
        <v>2599.0367049617053</v>
      </c>
      <c r="D31" s="6">
        <v>3</v>
      </c>
    </row>
    <row r="32" spans="1:4" x14ac:dyDescent="0.25">
      <c r="A32" s="1">
        <v>42234</v>
      </c>
      <c r="B32" s="10">
        <v>3</v>
      </c>
      <c r="C32">
        <f t="shared" si="0"/>
        <v>2602.0367049617053</v>
      </c>
      <c r="D32" s="6">
        <v>1</v>
      </c>
    </row>
    <row r="33" spans="1:4" x14ac:dyDescent="0.25">
      <c r="A33" s="1">
        <v>42235</v>
      </c>
      <c r="B33" s="10">
        <v>1.3333333333333333</v>
      </c>
      <c r="C33">
        <f t="shared" si="0"/>
        <v>2603.3700382950387</v>
      </c>
      <c r="D33" s="6">
        <v>1</v>
      </c>
    </row>
    <row r="34" spans="1:4" x14ac:dyDescent="0.25">
      <c r="A34" s="1">
        <v>42236</v>
      </c>
      <c r="B34" s="10">
        <v>72</v>
      </c>
      <c r="C34">
        <f t="shared" si="0"/>
        <v>2675.3700382950387</v>
      </c>
      <c r="D34" s="6">
        <v>2</v>
      </c>
    </row>
    <row r="35" spans="1:4" x14ac:dyDescent="0.25">
      <c r="A35" s="1">
        <v>42237</v>
      </c>
      <c r="B35" s="10">
        <v>58</v>
      </c>
      <c r="C35">
        <f t="shared" si="0"/>
        <v>2733.3700382950387</v>
      </c>
      <c r="D35" s="6">
        <v>1</v>
      </c>
    </row>
    <row r="36" spans="1:4" x14ac:dyDescent="0.25">
      <c r="A36" s="1">
        <v>42238</v>
      </c>
      <c r="B36" s="10">
        <v>18</v>
      </c>
      <c r="C36">
        <f>SUM(B36+C35)</f>
        <v>2751.3700382950387</v>
      </c>
      <c r="D36" s="6">
        <v>1</v>
      </c>
    </row>
    <row r="37" spans="1:4" x14ac:dyDescent="0.25">
      <c r="A37" s="1">
        <v>42239</v>
      </c>
      <c r="B37" s="10">
        <v>0</v>
      </c>
      <c r="C37">
        <f t="shared" si="0"/>
        <v>2751.3700382950387</v>
      </c>
      <c r="D37" s="6">
        <v>0</v>
      </c>
    </row>
    <row r="38" spans="1:4" x14ac:dyDescent="0.25">
      <c r="A38" s="1">
        <v>42240</v>
      </c>
      <c r="B38" s="10">
        <v>80</v>
      </c>
      <c r="C38">
        <f t="shared" si="0"/>
        <v>2831.3700382950387</v>
      </c>
      <c r="D38" s="6">
        <v>1</v>
      </c>
    </row>
    <row r="39" spans="1:4" x14ac:dyDescent="0.25">
      <c r="A39" s="1">
        <v>42241</v>
      </c>
      <c r="B39" s="10">
        <v>34.5</v>
      </c>
      <c r="C39">
        <f t="shared" si="0"/>
        <v>2865.8700382950387</v>
      </c>
      <c r="D39" s="6">
        <v>0</v>
      </c>
    </row>
    <row r="40" spans="1:4" x14ac:dyDescent="0.25">
      <c r="A40" s="1">
        <v>42242</v>
      </c>
      <c r="B40" s="10">
        <v>0</v>
      </c>
      <c r="C40">
        <f t="shared" si="0"/>
        <v>2865.8700382950387</v>
      </c>
      <c r="D40" s="6">
        <v>0</v>
      </c>
    </row>
    <row r="41" spans="1:4" x14ac:dyDescent="0.25">
      <c r="A41" s="1">
        <v>42243</v>
      </c>
      <c r="B41" s="10">
        <v>36</v>
      </c>
      <c r="C41">
        <f t="shared" si="0"/>
        <v>2901.8700382950387</v>
      </c>
      <c r="D41" s="6">
        <v>3</v>
      </c>
    </row>
    <row r="42" spans="1:4" x14ac:dyDescent="0.25">
      <c r="A42" s="1">
        <v>42244</v>
      </c>
      <c r="B42" s="10">
        <v>0</v>
      </c>
      <c r="C42">
        <f t="shared" si="0"/>
        <v>2901.8700382950387</v>
      </c>
      <c r="D42" s="6">
        <v>0</v>
      </c>
    </row>
    <row r="43" spans="1:4" x14ac:dyDescent="0.25">
      <c r="A43" s="1">
        <v>42245</v>
      </c>
      <c r="B43" s="10">
        <v>0</v>
      </c>
      <c r="C43">
        <f t="shared" si="0"/>
        <v>2901.8700382950387</v>
      </c>
      <c r="D43" s="6">
        <v>0</v>
      </c>
    </row>
    <row r="44" spans="1:4" x14ac:dyDescent="0.25">
      <c r="A44" s="1">
        <v>42246</v>
      </c>
      <c r="B44" s="10">
        <v>0</v>
      </c>
      <c r="C44">
        <f>SUM(B44+C43)</f>
        <v>2901.8700382950387</v>
      </c>
      <c r="D44" s="6">
        <v>0</v>
      </c>
    </row>
    <row r="45" spans="1:4" x14ac:dyDescent="0.25">
      <c r="A45" s="1">
        <v>42247</v>
      </c>
      <c r="B45" s="10">
        <v>0</v>
      </c>
      <c r="C45">
        <f t="shared" si="0"/>
        <v>2901.8700382950387</v>
      </c>
      <c r="D45" s="6">
        <v>0</v>
      </c>
    </row>
    <row r="46" spans="1:4" x14ac:dyDescent="0.25">
      <c r="A46" s="1">
        <v>42248</v>
      </c>
      <c r="B46" s="10">
        <v>0</v>
      </c>
      <c r="C46">
        <f t="shared" si="0"/>
        <v>2901.8700382950387</v>
      </c>
      <c r="D46" s="6">
        <v>0</v>
      </c>
    </row>
    <row r="47" spans="1:4" x14ac:dyDescent="0.25">
      <c r="A47" s="1">
        <v>42249</v>
      </c>
      <c r="B47" s="10">
        <v>0</v>
      </c>
      <c r="C47">
        <f t="shared" si="0"/>
        <v>2901.8700382950387</v>
      </c>
      <c r="D47" s="6">
        <v>0</v>
      </c>
    </row>
    <row r="48" spans="1:4" x14ac:dyDescent="0.25">
      <c r="A48" s="17" t="s">
        <v>8</v>
      </c>
      <c r="B48" s="16">
        <f>SUM(B2:B47)</f>
        <v>2901.8700382950387</v>
      </c>
      <c r="C48" s="2"/>
      <c r="D48" s="5">
        <f>SUM(D2:D47)</f>
        <v>47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D1" workbookViewId="0">
      <selection activeCell="D41" sqref="A41:D41"/>
    </sheetView>
  </sheetViews>
  <sheetFormatPr defaultRowHeight="15" x14ac:dyDescent="0.25"/>
  <cols>
    <col min="2" max="2" width="34.140625" style="6" bestFit="1" customWidth="1"/>
    <col min="3" max="3" width="34.140625" style="6" customWidth="1"/>
    <col min="4" max="4" width="26.5703125" style="6" bestFit="1" customWidth="1"/>
  </cols>
  <sheetData>
    <row r="1" spans="1:5" x14ac:dyDescent="0.25">
      <c r="A1" t="s">
        <v>2</v>
      </c>
      <c r="B1" s="6" t="s">
        <v>17</v>
      </c>
      <c r="C1" s="6" t="s">
        <v>19</v>
      </c>
      <c r="D1" s="6" t="s">
        <v>18</v>
      </c>
      <c r="E1" s="6"/>
    </row>
    <row r="2" spans="1:5" x14ac:dyDescent="0.25">
      <c r="A2" s="1">
        <v>42204</v>
      </c>
      <c r="B2" s="10">
        <v>0</v>
      </c>
      <c r="C2" s="10">
        <v>0</v>
      </c>
      <c r="D2" s="6">
        <v>0</v>
      </c>
    </row>
    <row r="3" spans="1:5" x14ac:dyDescent="0.25">
      <c r="A3" s="1">
        <v>42205</v>
      </c>
      <c r="B3" s="10">
        <v>0</v>
      </c>
      <c r="C3" s="10">
        <f>SUM(B3+C2)</f>
        <v>0</v>
      </c>
      <c r="D3" s="6">
        <v>0</v>
      </c>
    </row>
    <row r="4" spans="1:5" x14ac:dyDescent="0.25">
      <c r="A4" s="1">
        <v>42206</v>
      </c>
      <c r="B4" s="10">
        <v>37</v>
      </c>
      <c r="C4" s="10">
        <f t="shared" ref="C4:C63" si="0">SUM(B4+C3)</f>
        <v>37</v>
      </c>
      <c r="D4" s="6">
        <v>1</v>
      </c>
    </row>
    <row r="5" spans="1:5" x14ac:dyDescent="0.25">
      <c r="A5" s="1">
        <v>42207</v>
      </c>
      <c r="B5" s="10">
        <v>0</v>
      </c>
      <c r="C5" s="10">
        <f t="shared" si="0"/>
        <v>37</v>
      </c>
      <c r="D5" s="6">
        <v>0</v>
      </c>
    </row>
    <row r="6" spans="1:5" x14ac:dyDescent="0.25">
      <c r="A6" s="1">
        <v>42208</v>
      </c>
      <c r="B6" s="10">
        <v>0</v>
      </c>
      <c r="C6" s="10">
        <f t="shared" si="0"/>
        <v>37</v>
      </c>
      <c r="D6" s="6">
        <v>0</v>
      </c>
    </row>
    <row r="7" spans="1:5" x14ac:dyDescent="0.25">
      <c r="A7" s="1">
        <v>42209</v>
      </c>
      <c r="B7" s="10">
        <v>0</v>
      </c>
      <c r="C7" s="10">
        <f t="shared" si="0"/>
        <v>37</v>
      </c>
      <c r="D7" s="6">
        <v>0</v>
      </c>
    </row>
    <row r="8" spans="1:5" x14ac:dyDescent="0.25">
      <c r="A8" s="1">
        <v>42210</v>
      </c>
      <c r="B8" s="10">
        <v>125</v>
      </c>
      <c r="C8" s="10">
        <f t="shared" si="0"/>
        <v>162</v>
      </c>
      <c r="D8" s="6">
        <v>1</v>
      </c>
    </row>
    <row r="9" spans="1:5" x14ac:dyDescent="0.25">
      <c r="A9" s="1">
        <v>42211</v>
      </c>
      <c r="B9" s="10">
        <v>40</v>
      </c>
      <c r="C9" s="10">
        <f t="shared" si="0"/>
        <v>202</v>
      </c>
      <c r="D9" s="6">
        <v>3</v>
      </c>
    </row>
    <row r="10" spans="1:5" x14ac:dyDescent="0.25">
      <c r="A10" s="1">
        <v>42212</v>
      </c>
      <c r="B10" s="10">
        <v>93.166666666666657</v>
      </c>
      <c r="C10" s="10">
        <f t="shared" si="0"/>
        <v>295.16666666666663</v>
      </c>
      <c r="D10" s="6">
        <v>1</v>
      </c>
    </row>
    <row r="11" spans="1:5" x14ac:dyDescent="0.25">
      <c r="A11" s="1">
        <v>42213</v>
      </c>
      <c r="B11" s="10">
        <v>46.625</v>
      </c>
      <c r="C11" s="10">
        <f t="shared" si="0"/>
        <v>341.79166666666663</v>
      </c>
      <c r="D11" s="6">
        <v>1</v>
      </c>
    </row>
    <row r="12" spans="1:5" x14ac:dyDescent="0.25">
      <c r="A12" s="1">
        <v>42214</v>
      </c>
      <c r="B12" s="10">
        <v>62.166666666666664</v>
      </c>
      <c r="C12" s="10">
        <f t="shared" si="0"/>
        <v>403.95833333333331</v>
      </c>
      <c r="D12" s="6">
        <v>1</v>
      </c>
    </row>
    <row r="13" spans="1:5" x14ac:dyDescent="0.25">
      <c r="A13" s="1">
        <v>42215</v>
      </c>
      <c r="B13" s="10">
        <v>256.61538461538464</v>
      </c>
      <c r="C13" s="10">
        <f t="shared" si="0"/>
        <v>660.57371794871801</v>
      </c>
      <c r="D13" s="6">
        <v>6</v>
      </c>
    </row>
    <row r="14" spans="1:5" x14ac:dyDescent="0.25">
      <c r="A14" s="1">
        <v>42216</v>
      </c>
      <c r="B14" s="10">
        <v>102.36363636363636</v>
      </c>
      <c r="C14" s="10">
        <f t="shared" si="0"/>
        <v>762.93735431235439</v>
      </c>
      <c r="D14" s="6">
        <v>2</v>
      </c>
    </row>
    <row r="15" spans="1:5" x14ac:dyDescent="0.25">
      <c r="A15" s="1">
        <v>42217</v>
      </c>
      <c r="B15" s="10">
        <v>222</v>
      </c>
      <c r="C15" s="10">
        <f t="shared" si="0"/>
        <v>984.93735431235439</v>
      </c>
      <c r="D15" s="6">
        <v>2</v>
      </c>
    </row>
    <row r="16" spans="1:5" x14ac:dyDescent="0.25">
      <c r="A16" s="1">
        <v>42218</v>
      </c>
      <c r="B16" s="10">
        <v>0</v>
      </c>
      <c r="C16" s="10">
        <f t="shared" si="0"/>
        <v>984.93735431235439</v>
      </c>
      <c r="D16" s="6">
        <v>0</v>
      </c>
    </row>
    <row r="17" spans="1:4" x14ac:dyDescent="0.25">
      <c r="A17" s="1">
        <v>42219</v>
      </c>
      <c r="B17" s="10">
        <v>0</v>
      </c>
      <c r="C17" s="10">
        <f t="shared" si="0"/>
        <v>984.93735431235439</v>
      </c>
      <c r="D17" s="6">
        <v>0</v>
      </c>
    </row>
    <row r="18" spans="1:4" x14ac:dyDescent="0.25">
      <c r="A18" s="1">
        <v>42220</v>
      </c>
      <c r="B18" s="10">
        <v>45.625</v>
      </c>
      <c r="C18" s="10">
        <f t="shared" si="0"/>
        <v>1030.5623543123543</v>
      </c>
      <c r="D18" s="6">
        <v>1</v>
      </c>
    </row>
    <row r="19" spans="1:4" x14ac:dyDescent="0.25">
      <c r="A19" s="1">
        <v>42221</v>
      </c>
      <c r="B19" s="10">
        <v>50.125</v>
      </c>
      <c r="C19" s="10">
        <f t="shared" si="0"/>
        <v>1080.6873543123543</v>
      </c>
      <c r="D19" s="6">
        <v>1</v>
      </c>
    </row>
    <row r="20" spans="1:4" x14ac:dyDescent="0.25">
      <c r="A20" s="1">
        <v>42222</v>
      </c>
      <c r="B20" s="10">
        <v>42.5</v>
      </c>
      <c r="C20" s="10">
        <f t="shared" si="0"/>
        <v>1123.1873543123543</v>
      </c>
      <c r="D20" s="6">
        <v>1</v>
      </c>
    </row>
    <row r="21" spans="1:4" x14ac:dyDescent="0.25">
      <c r="A21" s="1">
        <v>42223</v>
      </c>
      <c r="B21" s="10">
        <v>60.428571428571423</v>
      </c>
      <c r="C21" s="10">
        <f t="shared" si="0"/>
        <v>1183.6159257409256</v>
      </c>
      <c r="D21" s="6">
        <v>1</v>
      </c>
    </row>
    <row r="22" spans="1:4" x14ac:dyDescent="0.25">
      <c r="A22" s="1">
        <v>42224</v>
      </c>
      <c r="B22" s="10">
        <v>65.600000000000009</v>
      </c>
      <c r="C22" s="10">
        <f t="shared" si="0"/>
        <v>1249.2159257409255</v>
      </c>
      <c r="D22" s="6">
        <v>2</v>
      </c>
    </row>
    <row r="23" spans="1:4" x14ac:dyDescent="0.25">
      <c r="A23" s="1">
        <v>42225</v>
      </c>
      <c r="B23" s="10">
        <v>44.5</v>
      </c>
      <c r="C23" s="10">
        <f t="shared" si="0"/>
        <v>1293.7159257409255</v>
      </c>
      <c r="D23" s="6">
        <v>1</v>
      </c>
    </row>
    <row r="24" spans="1:4" x14ac:dyDescent="0.25">
      <c r="A24" s="1">
        <v>42226</v>
      </c>
      <c r="B24" s="10">
        <v>90.285714285714278</v>
      </c>
      <c r="C24" s="10">
        <f t="shared" si="0"/>
        <v>1384.0016400266397</v>
      </c>
      <c r="D24" s="6">
        <v>4</v>
      </c>
    </row>
    <row r="25" spans="1:4" x14ac:dyDescent="0.25">
      <c r="A25" s="1">
        <v>42227</v>
      </c>
      <c r="B25" s="10">
        <v>0</v>
      </c>
      <c r="C25" s="10">
        <f t="shared" si="0"/>
        <v>1384.0016400266397</v>
      </c>
      <c r="D25" s="6">
        <v>0</v>
      </c>
    </row>
    <row r="26" spans="1:4" x14ac:dyDescent="0.25">
      <c r="A26" s="1">
        <v>42228</v>
      </c>
      <c r="B26" s="10">
        <v>0</v>
      </c>
      <c r="C26" s="10">
        <f t="shared" si="0"/>
        <v>1384.0016400266397</v>
      </c>
      <c r="D26" s="6">
        <v>0</v>
      </c>
    </row>
    <row r="27" spans="1:4" x14ac:dyDescent="0.25">
      <c r="A27" s="1">
        <v>42229</v>
      </c>
      <c r="B27" s="10">
        <v>0</v>
      </c>
      <c r="C27" s="10">
        <f t="shared" si="0"/>
        <v>1384.0016400266397</v>
      </c>
      <c r="D27" s="6">
        <v>0</v>
      </c>
    </row>
    <row r="28" spans="1:4" x14ac:dyDescent="0.25">
      <c r="A28" s="1">
        <v>42230</v>
      </c>
      <c r="B28" s="10">
        <v>0</v>
      </c>
      <c r="C28" s="10">
        <f t="shared" si="0"/>
        <v>1384.0016400266397</v>
      </c>
      <c r="D28" s="6">
        <v>0</v>
      </c>
    </row>
    <row r="29" spans="1:4" x14ac:dyDescent="0.25">
      <c r="A29" s="1">
        <v>42231</v>
      </c>
      <c r="B29" s="10">
        <v>227</v>
      </c>
      <c r="C29" s="10">
        <f t="shared" si="0"/>
        <v>1611.0016400266397</v>
      </c>
      <c r="D29" s="6">
        <v>1</v>
      </c>
    </row>
    <row r="30" spans="1:4" x14ac:dyDescent="0.25">
      <c r="A30" s="1">
        <v>42232</v>
      </c>
      <c r="B30" s="10">
        <v>0</v>
      </c>
      <c r="C30" s="10">
        <f t="shared" si="0"/>
        <v>1611.0016400266397</v>
      </c>
      <c r="D30" s="6">
        <v>0</v>
      </c>
    </row>
    <row r="31" spans="1:4" x14ac:dyDescent="0.25">
      <c r="A31" s="1">
        <v>42233</v>
      </c>
      <c r="B31" s="10">
        <v>36.800000000000004</v>
      </c>
      <c r="C31" s="10">
        <f t="shared" si="0"/>
        <v>1647.8016400266397</v>
      </c>
      <c r="D31" s="6">
        <v>2</v>
      </c>
    </row>
    <row r="32" spans="1:4" x14ac:dyDescent="0.25">
      <c r="A32" s="1">
        <v>42234</v>
      </c>
      <c r="B32" s="10">
        <v>0</v>
      </c>
      <c r="C32" s="10">
        <f t="shared" si="0"/>
        <v>1647.8016400266397</v>
      </c>
      <c r="D32" s="6">
        <v>0</v>
      </c>
    </row>
    <row r="33" spans="1:4" x14ac:dyDescent="0.25">
      <c r="A33" s="1">
        <v>42235</v>
      </c>
      <c r="B33" s="10">
        <v>1.3333333333333333</v>
      </c>
      <c r="C33" s="10">
        <f t="shared" si="0"/>
        <v>1649.1349733599729</v>
      </c>
      <c r="D33" s="6">
        <v>1</v>
      </c>
    </row>
    <row r="34" spans="1:4" x14ac:dyDescent="0.25">
      <c r="A34" s="1">
        <v>42236</v>
      </c>
      <c r="B34" s="10">
        <v>36</v>
      </c>
      <c r="C34" s="10">
        <f t="shared" si="0"/>
        <v>1685.1349733599729</v>
      </c>
      <c r="D34" s="6">
        <v>1</v>
      </c>
    </row>
    <row r="35" spans="1:4" x14ac:dyDescent="0.25">
      <c r="A35" s="1">
        <v>42237</v>
      </c>
      <c r="B35" s="10">
        <v>58</v>
      </c>
      <c r="C35" s="10">
        <f t="shared" si="0"/>
        <v>1743.1349733599729</v>
      </c>
      <c r="D35" s="6">
        <v>1</v>
      </c>
    </row>
    <row r="36" spans="1:4" x14ac:dyDescent="0.25">
      <c r="A36" s="1">
        <v>42238</v>
      </c>
      <c r="B36" s="10">
        <v>18</v>
      </c>
      <c r="C36" s="10">
        <f t="shared" si="0"/>
        <v>1761.1349733599729</v>
      </c>
      <c r="D36" s="6">
        <v>1</v>
      </c>
    </row>
    <row r="37" spans="1:4" x14ac:dyDescent="0.25">
      <c r="A37" s="1">
        <v>42239</v>
      </c>
      <c r="B37" s="10">
        <v>24.666666666666664</v>
      </c>
      <c r="C37" s="10">
        <f t="shared" si="0"/>
        <v>1785.8016400266397</v>
      </c>
      <c r="D37" s="6">
        <v>1</v>
      </c>
    </row>
    <row r="38" spans="1:4" x14ac:dyDescent="0.25">
      <c r="A38" s="1">
        <v>42240</v>
      </c>
      <c r="B38" s="10">
        <v>0</v>
      </c>
      <c r="C38" s="10">
        <f t="shared" si="0"/>
        <v>1785.8016400266397</v>
      </c>
      <c r="D38" s="6">
        <v>0</v>
      </c>
    </row>
    <row r="39" spans="1:4" x14ac:dyDescent="0.25">
      <c r="A39" s="1">
        <v>42241</v>
      </c>
      <c r="B39" s="10">
        <v>34.5</v>
      </c>
      <c r="C39" s="10">
        <f t="shared" si="0"/>
        <v>1820.3016400266397</v>
      </c>
      <c r="D39" s="6">
        <v>0</v>
      </c>
    </row>
    <row r="40" spans="1:4" x14ac:dyDescent="0.25">
      <c r="A40" s="1">
        <v>42242</v>
      </c>
      <c r="B40" s="10">
        <v>61</v>
      </c>
      <c r="C40" s="10">
        <f t="shared" si="0"/>
        <v>1881.3016400266397</v>
      </c>
      <c r="D40" s="6">
        <v>2</v>
      </c>
    </row>
    <row r="41" spans="1:4" x14ac:dyDescent="0.25">
      <c r="A41" s="1">
        <v>42243</v>
      </c>
      <c r="B41" s="10">
        <v>24</v>
      </c>
      <c r="C41" s="10">
        <f t="shared" si="0"/>
        <v>1905.3016400266397</v>
      </c>
      <c r="D41" s="6">
        <v>2</v>
      </c>
    </row>
    <row r="42" spans="1:4" x14ac:dyDescent="0.25">
      <c r="A42" s="1">
        <v>42244</v>
      </c>
      <c r="B42" s="10">
        <v>0</v>
      </c>
      <c r="C42" s="10">
        <f t="shared" si="0"/>
        <v>1905.3016400266397</v>
      </c>
      <c r="D42" s="6">
        <v>0</v>
      </c>
    </row>
    <row r="43" spans="1:4" x14ac:dyDescent="0.25">
      <c r="A43" s="1">
        <v>42245</v>
      </c>
      <c r="B43" s="10">
        <v>0</v>
      </c>
      <c r="C43" s="10">
        <f t="shared" si="0"/>
        <v>1905.3016400266397</v>
      </c>
      <c r="D43" s="6">
        <v>0</v>
      </c>
    </row>
    <row r="44" spans="1:4" x14ac:dyDescent="0.25">
      <c r="A44" s="1">
        <v>42246</v>
      </c>
      <c r="B44" s="10">
        <v>0</v>
      </c>
      <c r="C44" s="10">
        <f t="shared" si="0"/>
        <v>1905.3016400266397</v>
      </c>
      <c r="D44" s="6">
        <v>0</v>
      </c>
    </row>
    <row r="45" spans="1:4" x14ac:dyDescent="0.25">
      <c r="A45" s="1">
        <v>42247</v>
      </c>
      <c r="B45" s="10">
        <v>0</v>
      </c>
      <c r="C45" s="10">
        <f t="shared" si="0"/>
        <v>1905.3016400266397</v>
      </c>
      <c r="D45" s="6">
        <v>0</v>
      </c>
    </row>
    <row r="46" spans="1:4" x14ac:dyDescent="0.25">
      <c r="A46" s="1">
        <v>42248</v>
      </c>
      <c r="B46" s="10">
        <v>0</v>
      </c>
      <c r="C46" s="10">
        <f t="shared" si="0"/>
        <v>1905.3016400266397</v>
      </c>
      <c r="D46" s="6">
        <v>0</v>
      </c>
    </row>
    <row r="47" spans="1:4" x14ac:dyDescent="0.25">
      <c r="A47" s="1">
        <v>42249</v>
      </c>
      <c r="B47" s="10">
        <v>0</v>
      </c>
      <c r="C47" s="10">
        <f t="shared" si="0"/>
        <v>1905.3016400266397</v>
      </c>
      <c r="D47" s="6">
        <v>0</v>
      </c>
    </row>
    <row r="48" spans="1:4" x14ac:dyDescent="0.25">
      <c r="A48" s="1">
        <v>42250</v>
      </c>
      <c r="B48" s="10">
        <v>0</v>
      </c>
      <c r="C48" s="10">
        <f t="shared" si="0"/>
        <v>1905.3016400266397</v>
      </c>
      <c r="D48" s="6">
        <v>0</v>
      </c>
    </row>
    <row r="49" spans="1:4" x14ac:dyDescent="0.25">
      <c r="A49" s="1">
        <v>42251</v>
      </c>
      <c r="B49" s="10">
        <v>0</v>
      </c>
      <c r="C49" s="10">
        <f t="shared" si="0"/>
        <v>1905.3016400266397</v>
      </c>
      <c r="D49" s="6">
        <v>0</v>
      </c>
    </row>
    <row r="50" spans="1:4" x14ac:dyDescent="0.25">
      <c r="A50" s="1">
        <v>42252</v>
      </c>
      <c r="B50" s="10">
        <v>0</v>
      </c>
      <c r="C50" s="10">
        <f t="shared" si="0"/>
        <v>1905.3016400266397</v>
      </c>
      <c r="D50" s="6">
        <v>0</v>
      </c>
    </row>
    <row r="51" spans="1:4" x14ac:dyDescent="0.25">
      <c r="A51" s="1">
        <v>42253</v>
      </c>
      <c r="B51" s="10">
        <v>0</v>
      </c>
      <c r="C51" s="10">
        <f t="shared" si="0"/>
        <v>1905.3016400266397</v>
      </c>
      <c r="D51" s="6">
        <v>0</v>
      </c>
    </row>
    <row r="52" spans="1:4" x14ac:dyDescent="0.25">
      <c r="A52" s="1">
        <v>42254</v>
      </c>
      <c r="B52" s="10">
        <v>0</v>
      </c>
      <c r="C52" s="10">
        <f t="shared" si="0"/>
        <v>1905.3016400266397</v>
      </c>
      <c r="D52" s="6">
        <v>0</v>
      </c>
    </row>
    <row r="53" spans="1:4" x14ac:dyDescent="0.25">
      <c r="A53" s="1">
        <v>42255</v>
      </c>
      <c r="B53" s="10">
        <v>0</v>
      </c>
      <c r="C53" s="10">
        <f t="shared" si="0"/>
        <v>1905.3016400266397</v>
      </c>
      <c r="D53" s="6">
        <v>0</v>
      </c>
    </row>
    <row r="54" spans="1:4" x14ac:dyDescent="0.25">
      <c r="A54" s="1">
        <v>42256</v>
      </c>
      <c r="B54" s="10">
        <v>0</v>
      </c>
      <c r="C54" s="10">
        <f t="shared" si="0"/>
        <v>1905.3016400266397</v>
      </c>
      <c r="D54" s="6">
        <v>0</v>
      </c>
    </row>
    <row r="55" spans="1:4" x14ac:dyDescent="0.25">
      <c r="A55" s="1">
        <v>42257</v>
      </c>
      <c r="B55" s="10">
        <v>0</v>
      </c>
      <c r="C55" s="10">
        <f t="shared" si="0"/>
        <v>1905.3016400266397</v>
      </c>
      <c r="D55" s="6">
        <v>0</v>
      </c>
    </row>
    <row r="56" spans="1:4" x14ac:dyDescent="0.25">
      <c r="A56" s="1">
        <v>42258</v>
      </c>
      <c r="B56" s="10">
        <v>0</v>
      </c>
      <c r="C56" s="10">
        <f t="shared" si="0"/>
        <v>1905.3016400266397</v>
      </c>
      <c r="D56" s="6">
        <v>0</v>
      </c>
    </row>
    <row r="57" spans="1:4" x14ac:dyDescent="0.25">
      <c r="A57" s="1">
        <v>42259</v>
      </c>
      <c r="B57" s="10">
        <v>0</v>
      </c>
      <c r="C57" s="10">
        <f t="shared" si="0"/>
        <v>1905.3016400266397</v>
      </c>
      <c r="D57" s="6">
        <v>0</v>
      </c>
    </row>
    <row r="58" spans="1:4" x14ac:dyDescent="0.25">
      <c r="A58" s="1">
        <v>42260</v>
      </c>
      <c r="B58" s="10">
        <v>0</v>
      </c>
      <c r="C58" s="10">
        <f t="shared" si="0"/>
        <v>1905.3016400266397</v>
      </c>
      <c r="D58" s="6">
        <v>0</v>
      </c>
    </row>
    <row r="59" spans="1:4" x14ac:dyDescent="0.25">
      <c r="A59" s="1">
        <v>42261</v>
      </c>
      <c r="B59" s="10">
        <v>0</v>
      </c>
      <c r="C59" s="10">
        <f t="shared" si="0"/>
        <v>1905.3016400266397</v>
      </c>
      <c r="D59" s="6">
        <v>0</v>
      </c>
    </row>
    <row r="60" spans="1:4" x14ac:dyDescent="0.25">
      <c r="A60" s="1">
        <v>42262</v>
      </c>
      <c r="B60" s="10">
        <v>0</v>
      </c>
      <c r="C60" s="10">
        <f t="shared" si="0"/>
        <v>1905.3016400266397</v>
      </c>
      <c r="D60" s="6">
        <v>0</v>
      </c>
    </row>
    <row r="61" spans="1:4" x14ac:dyDescent="0.25">
      <c r="A61" s="1">
        <v>42263</v>
      </c>
      <c r="B61" s="10">
        <v>0</v>
      </c>
      <c r="C61" s="10">
        <f t="shared" si="0"/>
        <v>1905.3016400266397</v>
      </c>
      <c r="D61" s="6">
        <v>0</v>
      </c>
    </row>
    <row r="62" spans="1:4" x14ac:dyDescent="0.25">
      <c r="A62" s="1">
        <v>42264</v>
      </c>
      <c r="B62" s="10">
        <v>0</v>
      </c>
      <c r="C62" s="10">
        <f t="shared" si="0"/>
        <v>1905.3016400266397</v>
      </c>
      <c r="D62" s="6">
        <v>0</v>
      </c>
    </row>
    <row r="63" spans="1:4" x14ac:dyDescent="0.25">
      <c r="A63" s="1">
        <v>42265</v>
      </c>
      <c r="B63" s="10">
        <v>0</v>
      </c>
      <c r="C63" s="10">
        <f t="shared" si="0"/>
        <v>1905.3016400266397</v>
      </c>
      <c r="D63" s="6">
        <v>0</v>
      </c>
    </row>
    <row r="64" spans="1:4" x14ac:dyDescent="0.25">
      <c r="A64" s="2" t="s">
        <v>8</v>
      </c>
      <c r="B64" s="5">
        <f>SUM(B2:B63)</f>
        <v>1905.3016400266397</v>
      </c>
      <c r="C64" s="5"/>
      <c r="D64" s="5">
        <f>SUM(D2:D63)</f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Daily Fish Apportionment</vt:lpstr>
      <vt:lpstr>Seasonal Apportionment</vt:lpstr>
      <vt:lpstr>2015 Chinook Escapement &amp; Catch</vt:lpstr>
      <vt:lpstr>2015 Sockeye Escapement &amp; Catch</vt:lpstr>
      <vt:lpstr>2015 Chum Escapement &amp; Catch</vt:lpstr>
      <vt:lpstr>2015 Pink Escapement &amp; Catch</vt:lpstr>
      <vt:lpstr>2015 Coho Escapement &amp; Catch</vt:lpstr>
    </vt:vector>
  </TitlesOfParts>
  <Company>HDR,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 River Fish Wheel</dc:creator>
  <cp:lastModifiedBy>Jess Johnson</cp:lastModifiedBy>
  <cp:lastPrinted>2015-11-10T17:39:36Z</cp:lastPrinted>
  <dcterms:created xsi:type="dcterms:W3CDTF">2014-09-24T23:15:43Z</dcterms:created>
  <dcterms:modified xsi:type="dcterms:W3CDTF">2016-01-29T00:35:40Z</dcterms:modified>
</cp:coreProperties>
</file>