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165" yWindow="-75" windowWidth="12120" windowHeight="9120" firstSheet="14" activeTab="18"/>
  </bookViews>
  <sheets>
    <sheet name="88-07 Cumm" sheetId="5" r:id="rId1"/>
    <sheet name="2002 Sockeye chart" sheetId="6" r:id="rId2"/>
    <sheet name="Historical Comparison" sheetId="7" r:id="rId3"/>
    <sheet name="Bridge daily" sheetId="10" r:id="rId4"/>
    <sheet name="2001-2008 Cum Comparison" sheetId="11" r:id="rId5"/>
    <sheet name="Historical Counts" sheetId="1" r:id="rId6"/>
    <sheet name="Weir Summary Chart" sheetId="19" r:id="rId7"/>
    <sheet name="Weir Summary Counts" sheetId="2" r:id="rId8"/>
    <sheet name="Escapement 2001" sheetId="4" r:id="rId9"/>
    <sheet name="Escapement 2002" sheetId="3" r:id="rId10"/>
    <sheet name="Escapement 2003" sheetId="8" r:id="rId11"/>
    <sheet name="Escapement 2004" sheetId="13" r:id="rId12"/>
    <sheet name="Escapement 2005" sheetId="15" r:id="rId13"/>
    <sheet name="Escapement 2006" sheetId="17" r:id="rId14"/>
    <sheet name="Escapement 2007" sheetId="18" r:id="rId15"/>
    <sheet name="Escapement 2008" sheetId="20" r:id="rId16"/>
    <sheet name="Escapement 2009" sheetId="21" r:id="rId17"/>
    <sheet name="ASL 2009 " sheetId="22" r:id="rId18"/>
    <sheet name="Escapement 2010" sheetId="24" r:id="rId19"/>
    <sheet name="ASL 2010" sheetId="25" r:id="rId20"/>
    <sheet name="Pink Hist Esc" sheetId="23" r:id="rId21"/>
    <sheet name="Sheet1" sheetId="26" r:id="rId22"/>
  </sheets>
  <calcPr calcId="125725"/>
  <pivotCaches>
    <pivotCache cacheId="0" r:id="rId23"/>
    <pivotCache cacheId="1" r:id="rId24"/>
  </pivotCaches>
</workbook>
</file>

<file path=xl/calcChain.xml><?xml version="1.0" encoding="utf-8"?>
<calcChain xmlns="http://schemas.openxmlformats.org/spreadsheetml/2006/main">
  <c r="E84" i="24"/>
  <c r="C112" s="1"/>
  <c r="E85"/>
  <c r="C111" s="1"/>
  <c r="H18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B14" i="23"/>
  <c r="B32" i="2"/>
  <c r="C113" i="24"/>
  <c r="E87"/>
  <c r="B86"/>
  <c r="E82"/>
  <c r="D82"/>
  <c r="E86"/>
  <c r="C110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O23" i="22"/>
  <c r="P23"/>
  <c r="P24"/>
  <c r="Q23"/>
  <c r="R23"/>
  <c r="R24"/>
  <c r="S23"/>
  <c r="T23"/>
  <c r="T24"/>
  <c r="U23"/>
  <c r="V23"/>
  <c r="O24"/>
  <c r="N23"/>
  <c r="N24"/>
  <c r="C99" i="21"/>
  <c r="I18" i="22"/>
  <c r="O11"/>
  <c r="O10"/>
  <c r="O9"/>
  <c r="M6"/>
  <c r="N6"/>
  <c r="O6"/>
  <c r="M7"/>
  <c r="N7"/>
  <c r="E68" i="21"/>
  <c r="E70"/>
  <c r="C98"/>
  <c r="D68"/>
  <c r="E72"/>
  <c r="C96"/>
  <c r="E71"/>
  <c r="C97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BL37" i="1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C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S41"/>
  <c r="T41"/>
  <c r="BM24"/>
  <c r="C6" i="20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6"/>
  <c r="BM23" i="1"/>
  <c r="BM22"/>
  <c r="C6" i="17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6"/>
  <c r="C47"/>
  <c r="C48"/>
  <c r="C49"/>
  <c r="C50"/>
  <c r="C51"/>
  <c r="C52"/>
  <c r="C53"/>
  <c r="C45" i="1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S42"/>
  <c r="T42"/>
  <c r="C6" i="3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G26" i="1"/>
  <c r="BM14"/>
  <c r="BM15"/>
  <c r="BM16"/>
  <c r="BM17"/>
  <c r="BM18"/>
  <c r="BM35"/>
  <c r="BM19"/>
  <c r="BM20"/>
  <c r="BM21"/>
  <c r="B35"/>
  <c r="B37"/>
  <c r="C35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C26"/>
  <c r="D26"/>
  <c r="E26"/>
  <c r="F26"/>
  <c r="H26"/>
  <c r="I26"/>
  <c r="I27"/>
  <c r="J26"/>
  <c r="K26"/>
  <c r="L26"/>
  <c r="M26"/>
  <c r="N26"/>
  <c r="O26"/>
  <c r="P26"/>
  <c r="P27"/>
  <c r="Q26"/>
  <c r="R26"/>
  <c r="S26"/>
  <c r="T26"/>
  <c r="U26"/>
  <c r="V26"/>
  <c r="W26"/>
  <c r="W27"/>
  <c r="X26"/>
  <c r="Y26"/>
  <c r="Z26"/>
  <c r="AA26"/>
  <c r="AB26"/>
  <c r="AC26"/>
  <c r="AD26"/>
  <c r="AD27"/>
  <c r="AE26"/>
  <c r="AF26"/>
  <c r="AG26"/>
  <c r="AH26"/>
  <c r="AI26"/>
  <c r="AJ26"/>
  <c r="AK26"/>
  <c r="AK27"/>
  <c r="AL26"/>
  <c r="AM26"/>
  <c r="AN26"/>
  <c r="AO26"/>
  <c r="AP26"/>
  <c r="AQ26"/>
  <c r="AR26"/>
  <c r="AR27"/>
  <c r="AS26"/>
  <c r="AT26"/>
  <c r="AU26"/>
  <c r="AV26"/>
  <c r="AW26"/>
  <c r="AX26"/>
  <c r="AY26"/>
  <c r="AY27"/>
  <c r="AZ26"/>
  <c r="BA26"/>
  <c r="BB26"/>
  <c r="BC26"/>
  <c r="BD26"/>
  <c r="BE26"/>
  <c r="BF26"/>
  <c r="BF27"/>
  <c r="BG26"/>
  <c r="BH26"/>
  <c r="BI26"/>
  <c r="BJ26"/>
  <c r="BK26"/>
  <c r="BL26"/>
  <c r="BM5"/>
  <c r="BM6"/>
  <c r="BM7"/>
  <c r="BM8"/>
  <c r="BM9"/>
  <c r="BM10"/>
  <c r="BM11"/>
  <c r="BM12"/>
  <c r="BM26"/>
  <c r="BM13"/>
  <c r="B26"/>
  <c r="C6" i="1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8" i="4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6"/>
  <c r="C6" i="8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E65"/>
  <c r="C11" i="13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4"/>
  <c r="C55"/>
  <c r="C56"/>
  <c r="C57"/>
  <c r="C58"/>
  <c r="C59"/>
  <c r="C6"/>
  <c r="C7"/>
  <c r="C8"/>
  <c r="C9"/>
  <c r="U42" i="1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31"/>
  <c r="C31"/>
  <c r="D31"/>
  <c r="D33"/>
  <c r="BM31"/>
  <c r="BM33"/>
  <c r="B33"/>
  <c r="B32"/>
  <c r="B36"/>
  <c r="BM37"/>
  <c r="BM36"/>
  <c r="D35"/>
  <c r="C36"/>
  <c r="C37"/>
  <c r="D32"/>
  <c r="C33"/>
  <c r="C32"/>
  <c r="E31"/>
  <c r="BK27"/>
  <c r="BM27"/>
  <c r="U24" i="22"/>
  <c r="S24"/>
  <c r="Q24"/>
  <c r="E33" i="1"/>
  <c r="E32"/>
  <c r="F31"/>
  <c r="D37"/>
  <c r="E35"/>
  <c r="D36"/>
  <c r="F33"/>
  <c r="G31"/>
  <c r="F32"/>
  <c r="E37"/>
  <c r="F35"/>
  <c r="E36"/>
  <c r="F37"/>
  <c r="G35"/>
  <c r="F36"/>
  <c r="G33"/>
  <c r="G32"/>
  <c r="H31"/>
  <c r="H33"/>
  <c r="I31"/>
  <c r="H32"/>
  <c r="H35"/>
  <c r="G36"/>
  <c r="G37"/>
  <c r="H37"/>
  <c r="I35"/>
  <c r="H36"/>
  <c r="I33"/>
  <c r="I32"/>
  <c r="J31"/>
  <c r="J33"/>
  <c r="K31"/>
  <c r="J32"/>
  <c r="I37"/>
  <c r="J35"/>
  <c r="I36"/>
  <c r="J37"/>
  <c r="K35"/>
  <c r="J36"/>
  <c r="K33"/>
  <c r="K32"/>
  <c r="L31"/>
  <c r="L33"/>
  <c r="M31"/>
  <c r="L32"/>
  <c r="L35"/>
  <c r="K36"/>
  <c r="K37"/>
  <c r="L37"/>
  <c r="M35"/>
  <c r="L36"/>
  <c r="M33"/>
  <c r="M32"/>
  <c r="N31"/>
  <c r="N33"/>
  <c r="O31"/>
  <c r="N32"/>
  <c r="M37"/>
  <c r="N35"/>
  <c r="M36"/>
  <c r="N37"/>
  <c r="O35"/>
  <c r="N36"/>
  <c r="O33"/>
  <c r="O32"/>
  <c r="P31"/>
  <c r="P33"/>
  <c r="Q31"/>
  <c r="P32"/>
  <c r="P35"/>
  <c r="O36"/>
  <c r="O37"/>
  <c r="P37"/>
  <c r="Q35"/>
  <c r="P36"/>
  <c r="Q33"/>
  <c r="Q32"/>
  <c r="R31"/>
  <c r="R33"/>
  <c r="S31"/>
  <c r="R32"/>
  <c r="Q37"/>
  <c r="R35"/>
  <c r="Q36"/>
  <c r="R37"/>
  <c r="S35"/>
  <c r="R36"/>
  <c r="S33"/>
  <c r="S32"/>
  <c r="T31"/>
  <c r="T33"/>
  <c r="U31"/>
  <c r="T32"/>
  <c r="T35"/>
  <c r="S36"/>
  <c r="S37"/>
  <c r="T37"/>
  <c r="U35"/>
  <c r="T36"/>
  <c r="U33"/>
  <c r="U32"/>
  <c r="V31"/>
  <c r="V33"/>
  <c r="W31"/>
  <c r="V32"/>
  <c r="U37"/>
  <c r="V35"/>
  <c r="U36"/>
  <c r="V37"/>
  <c r="W35"/>
  <c r="V36"/>
  <c r="W33"/>
  <c r="W32"/>
  <c r="X31"/>
  <c r="X33"/>
  <c r="Y31"/>
  <c r="X32"/>
  <c r="X35"/>
  <c r="W36"/>
  <c r="W37"/>
  <c r="X37"/>
  <c r="Y35"/>
  <c r="X36"/>
  <c r="Y33"/>
  <c r="Y32"/>
  <c r="Z31"/>
  <c r="Z33"/>
  <c r="AA31"/>
  <c r="Z32"/>
  <c r="Y37"/>
  <c r="Z35"/>
  <c r="Y36"/>
  <c r="Z37"/>
  <c r="Z36"/>
  <c r="AA35"/>
  <c r="AA33"/>
  <c r="AA32"/>
  <c r="AB31"/>
  <c r="AB35"/>
  <c r="AA36"/>
  <c r="AA37"/>
  <c r="AB33"/>
  <c r="AC31"/>
  <c r="AB32"/>
  <c r="AB37"/>
  <c r="AC35"/>
  <c r="AB36"/>
  <c r="AC33"/>
  <c r="AC32"/>
  <c r="AD31"/>
  <c r="AD33"/>
  <c r="AE31"/>
  <c r="AD32"/>
  <c r="AC37"/>
  <c r="AD35"/>
  <c r="AC36"/>
  <c r="AD37"/>
  <c r="AE35"/>
  <c r="AD36"/>
  <c r="AE33"/>
  <c r="AE32"/>
  <c r="AF31"/>
  <c r="AF33"/>
  <c r="AG31"/>
  <c r="AF32"/>
  <c r="AF35"/>
  <c r="AE36"/>
  <c r="AE37"/>
  <c r="AF37"/>
  <c r="AG35"/>
  <c r="AF36"/>
  <c r="AG33"/>
  <c r="AG32"/>
  <c r="AH31"/>
  <c r="AH33"/>
  <c r="AI31"/>
  <c r="AH32"/>
  <c r="AG37"/>
  <c r="AH35"/>
  <c r="AG36"/>
  <c r="AH37"/>
  <c r="AH36"/>
  <c r="AI35"/>
  <c r="AI33"/>
  <c r="AI32"/>
  <c r="AJ31"/>
  <c r="AJ35"/>
  <c r="AI36"/>
  <c r="AI37"/>
  <c r="AJ33"/>
  <c r="AK31"/>
  <c r="AJ32"/>
  <c r="AK33"/>
  <c r="AK32"/>
  <c r="AL31"/>
  <c r="AJ37"/>
  <c r="AK35"/>
  <c r="AJ36"/>
  <c r="AK37"/>
  <c r="AL35"/>
  <c r="AK36"/>
  <c r="AL33"/>
  <c r="AM31"/>
  <c r="AL32"/>
  <c r="AM33"/>
  <c r="AM32"/>
  <c r="AN31"/>
  <c r="AL37"/>
  <c r="AM35"/>
  <c r="AL36"/>
  <c r="AN35"/>
  <c r="AM36"/>
  <c r="AM37"/>
  <c r="AN33"/>
  <c r="AO31"/>
  <c r="AN32"/>
  <c r="AO33"/>
  <c r="AO32"/>
  <c r="AP31"/>
  <c r="AN37"/>
  <c r="AO35"/>
  <c r="AN36"/>
  <c r="AO37"/>
  <c r="AP35"/>
  <c r="AO36"/>
  <c r="AP33"/>
  <c r="AQ31"/>
  <c r="AP32"/>
  <c r="AQ33"/>
  <c r="AQ32"/>
  <c r="AR31"/>
  <c r="AP37"/>
  <c r="AP36"/>
  <c r="AQ35"/>
  <c r="AR33"/>
  <c r="AS31"/>
  <c r="AR32"/>
  <c r="AR35"/>
  <c r="AQ36"/>
  <c r="AQ37"/>
  <c r="AR37"/>
  <c r="AS35"/>
  <c r="AR36"/>
  <c r="AS33"/>
  <c r="AS32"/>
  <c r="AT31"/>
  <c r="AT33"/>
  <c r="AU31"/>
  <c r="AT32"/>
  <c r="AS37"/>
  <c r="AT35"/>
  <c r="AS36"/>
  <c r="AT37"/>
  <c r="AU35"/>
  <c r="AT36"/>
  <c r="AU33"/>
  <c r="AU32"/>
  <c r="AV31"/>
  <c r="AV33"/>
  <c r="AW31"/>
  <c r="AV32"/>
  <c r="AV35"/>
  <c r="AU36"/>
  <c r="AU37"/>
  <c r="AV37"/>
  <c r="AW35"/>
  <c r="AV36"/>
  <c r="AW33"/>
  <c r="AW32"/>
  <c r="AX31"/>
  <c r="AX33"/>
  <c r="AY31"/>
  <c r="AX32"/>
  <c r="AW37"/>
  <c r="AX35"/>
  <c r="AW36"/>
  <c r="AX37"/>
  <c r="AY35"/>
  <c r="AX36"/>
  <c r="AY33"/>
  <c r="AY32"/>
  <c r="AZ31"/>
  <c r="AZ33"/>
  <c r="BA31"/>
  <c r="AZ32"/>
  <c r="AZ35"/>
  <c r="AY36"/>
  <c r="AY37"/>
  <c r="AZ37"/>
  <c r="BA35"/>
  <c r="AZ36"/>
  <c r="BA33"/>
  <c r="BA32"/>
  <c r="BB31"/>
  <c r="BB33"/>
  <c r="BC31"/>
  <c r="BB32"/>
  <c r="BA37"/>
  <c r="BB35"/>
  <c r="BA36"/>
  <c r="BB37"/>
  <c r="BC35"/>
  <c r="BB36"/>
  <c r="BC33"/>
  <c r="BC32"/>
  <c r="BD31"/>
  <c r="BD33"/>
  <c r="BE31"/>
  <c r="BD32"/>
  <c r="BD35"/>
  <c r="BC36"/>
  <c r="BC37"/>
  <c r="BD37"/>
  <c r="BE35"/>
  <c r="BD36"/>
  <c r="BE33"/>
  <c r="BE32"/>
  <c r="BF31"/>
  <c r="BF33"/>
  <c r="BG31"/>
  <c r="BF32"/>
  <c r="BE37"/>
  <c r="BF35"/>
  <c r="BE36"/>
  <c r="BF37"/>
  <c r="BG35"/>
  <c r="BF36"/>
  <c r="BG33"/>
  <c r="BG32"/>
  <c r="BH31"/>
  <c r="BH33"/>
  <c r="BI31"/>
  <c r="BH32"/>
  <c r="BH35"/>
  <c r="BG36"/>
  <c r="BG37"/>
  <c r="BH37"/>
  <c r="BI35"/>
  <c r="BH36"/>
  <c r="BI33"/>
  <c r="BI32"/>
  <c r="BJ31"/>
  <c r="BJ33"/>
  <c r="BK31"/>
  <c r="BJ32"/>
  <c r="BI37"/>
  <c r="BJ35"/>
  <c r="BI36"/>
  <c r="BJ37"/>
  <c r="BK35"/>
  <c r="BJ36"/>
  <c r="BK33"/>
  <c r="BK32"/>
  <c r="BK36"/>
  <c r="BK37"/>
</calcChain>
</file>

<file path=xl/sharedStrings.xml><?xml version="1.0" encoding="utf-8"?>
<sst xmlns="http://schemas.openxmlformats.org/spreadsheetml/2006/main" count="1321" uniqueCount="350">
  <si>
    <t>July</t>
  </si>
  <si>
    <t>Aug.</t>
  </si>
  <si>
    <t>Sep</t>
  </si>
  <si>
    <t>Daily Sum</t>
  </si>
  <si>
    <t>Weekly Total</t>
  </si>
  <si>
    <t>Elmendorf AFB</t>
  </si>
  <si>
    <t>Sixmile Weir</t>
  </si>
  <si>
    <t>Year</t>
  </si>
  <si>
    <t>Total Count</t>
  </si>
  <si>
    <t>Sixmile Lake Sockeye Salmon Escapement</t>
  </si>
  <si>
    <t>Summer 2001</t>
  </si>
  <si>
    <t>Date</t>
  </si>
  <si>
    <t># Sockeye</t>
  </si>
  <si>
    <t>Total</t>
  </si>
  <si>
    <t>Total escapement 2001</t>
  </si>
  <si>
    <t>Comments</t>
  </si>
  <si>
    <t>1 mort</t>
  </si>
  <si>
    <t>no fish released - 2 morts</t>
  </si>
  <si>
    <t>2 morts</t>
  </si>
  <si>
    <t>88-97 total cumulative</t>
  </si>
  <si>
    <t>percent-88-97</t>
  </si>
  <si>
    <t>Weir closed tight 5 July</t>
  </si>
  <si>
    <t>Last fish -Weir opened 5-Sept</t>
  </si>
  <si>
    <t>7 morts</t>
  </si>
  <si>
    <t>mean - 88-97</t>
  </si>
  <si>
    <t>Other</t>
  </si>
  <si>
    <t>Weir tight - No fish in stream</t>
  </si>
  <si>
    <t>Lots of fish reported at mouth</t>
  </si>
  <si>
    <t>Water temp 20.8C@ Weir, 17.5C @ culvert</t>
  </si>
  <si>
    <t>Cum 2002</t>
  </si>
  <si>
    <t>Water temp. 18.5C</t>
  </si>
  <si>
    <t>2 coho</t>
  </si>
  <si>
    <t>1 coho, 1 pink</t>
  </si>
  <si>
    <t>1 coho</t>
  </si>
  <si>
    <t>1 mortality</t>
  </si>
  <si>
    <t>Weir opened</t>
  </si>
  <si>
    <t>Stream Walk</t>
  </si>
  <si>
    <t>Stream walk results:  Griese &amp; Richmond</t>
  </si>
  <si>
    <t>Pinks</t>
  </si>
  <si>
    <t>Reds</t>
  </si>
  <si>
    <t>Silver</t>
  </si>
  <si>
    <t>Chums</t>
  </si>
  <si>
    <t>Silvers</t>
  </si>
  <si>
    <t>Chum</t>
  </si>
  <si>
    <t>Total 2003 Sixmile Creek Escapement:</t>
  </si>
  <si>
    <t>Cum 2003</t>
  </si>
  <si>
    <t>Summer 2003</t>
  </si>
  <si>
    <t>Elmendorf Fish Resources: Summary of 2002 Activities</t>
  </si>
  <si>
    <t>Six-mile Creek/Lake  Salmon Escapement</t>
  </si>
  <si>
    <t>Weir count data at Six-mile Lake outlet</t>
  </si>
  <si>
    <t>Number handled for length, sex and scale sample (26 Jul - 15 Aug)</t>
  </si>
  <si>
    <t>418 (383 scale samples successfully collected)</t>
  </si>
  <si>
    <t>Six-mile Creek Stream Walk - 26 August 2002 (Knik Arm to weir)</t>
  </si>
  <si>
    <t>H. Griese &amp; A. Richmond</t>
  </si>
  <si>
    <t>Salmon species (Including morts)</t>
  </si>
  <si>
    <t>Sockeye</t>
  </si>
  <si>
    <t>Pink</t>
  </si>
  <si>
    <t>Coho</t>
  </si>
  <si>
    <t>Estimated Total Escapement Six-mile Creek and Lake - 2002</t>
  </si>
  <si>
    <t>1400-1600 26 Aug 03</t>
  </si>
  <si>
    <t>Cumulative</t>
  </si>
  <si>
    <t>8 coho</t>
  </si>
  <si>
    <t>1 pink</t>
  </si>
  <si>
    <t>No fish in stream Water temp 21.5 C at Weir, 18.4C @ mouth</t>
  </si>
  <si>
    <t>Summer 2004</t>
  </si>
  <si>
    <t>Total 2004 Sixmile Creek Escapement:</t>
  </si>
  <si>
    <t>Upstream gate of weir not secure at corners</t>
  </si>
  <si>
    <t>1 Pink</t>
  </si>
  <si>
    <t>Water temp. 22°C @ weir; 20°C @ mouth; 18.4°C @ culvert</t>
  </si>
  <si>
    <t>Stream walk results:  H. Griese &amp; M. Weger</t>
  </si>
  <si>
    <t>Water temp. ranged from 20-22.5°C @ weir</t>
  </si>
  <si>
    <t>Water temp. ranged from 21-23°C @ weir</t>
  </si>
  <si>
    <t>Water temp. 22°C @ weir</t>
  </si>
  <si>
    <t>Water temp. ranged from 21-22°C @ weir</t>
  </si>
  <si>
    <t>Water temp. ranged from 22-23°C @ weir</t>
  </si>
  <si>
    <t>Water temp. ranged from 21-23.5°C @ weir</t>
  </si>
  <si>
    <t>Water temp. 21°C @ weir</t>
  </si>
  <si>
    <t>Water temp. ranged from 20-22°C @ weir</t>
  </si>
  <si>
    <t>Water temp. 20°C @ weir</t>
  </si>
  <si>
    <t>Water temp. 24°C @ weir</t>
  </si>
  <si>
    <t>Water temp. ranged from 19-21°C @ weir</t>
  </si>
  <si>
    <t>Water temp. ranged from 19-20°C @ weir</t>
  </si>
  <si>
    <t>Water temp.18°C @ weir</t>
  </si>
  <si>
    <t>Water temp.17°C @ weir</t>
  </si>
  <si>
    <t>Water temp.16°C @ weir</t>
  </si>
  <si>
    <t>1 Coho</t>
  </si>
  <si>
    <t>Weir opened @1325 - conducted stream walk</t>
  </si>
  <si>
    <t>1330-1600    8 SEPTEMBER 2004</t>
  </si>
  <si>
    <t>Stream walk Count</t>
  </si>
  <si>
    <t>Mortality Count</t>
  </si>
  <si>
    <t>Unknown</t>
  </si>
  <si>
    <t xml:space="preserve"> * Note:  2004 stream walk was conducted later than in previous years, and the large </t>
  </si>
  <si>
    <t>Cumulative Total</t>
  </si>
  <si>
    <t xml:space="preserve">              pink salmon run was likely underrepresented.</t>
  </si>
  <si>
    <t>Cum 2004</t>
  </si>
  <si>
    <t>Summer 2005</t>
  </si>
  <si>
    <t>1345-1600    18 August 2005</t>
  </si>
  <si>
    <t xml:space="preserve">            </t>
  </si>
  <si>
    <t>Silvers:       31</t>
  </si>
  <si>
    <t>Chum:        4</t>
  </si>
  <si>
    <t>Removed several dams downstream of weir</t>
  </si>
  <si>
    <t>1 Silver</t>
  </si>
  <si>
    <t>1 Mort</t>
  </si>
  <si>
    <t>1 Red stuck in fence, pushed thru</t>
  </si>
  <si>
    <t>No fish below ladder</t>
  </si>
  <si>
    <t>A fish got stuck in fence, bled some, but swam off</t>
  </si>
  <si>
    <t>5 Silvers</t>
  </si>
  <si>
    <t>Reds:          1353</t>
  </si>
  <si>
    <t>Many net scars on fish</t>
  </si>
  <si>
    <t>4 Silvers</t>
  </si>
  <si>
    <t>1 Mort in bottom of gate; 3 fish killed &amp; filleted- reported to SPs</t>
  </si>
  <si>
    <t>First streamwalk completed 1345-1600 Bob Morris/Mary Weger</t>
  </si>
  <si>
    <t>Broken thermometer removed</t>
  </si>
  <si>
    <t>Replaced thermometer</t>
  </si>
  <si>
    <t>2 Rainbow Trout</t>
  </si>
  <si>
    <t>1 Pink, 2 Silvers</t>
  </si>
  <si>
    <t>One fish had hump &amp; spots = pink</t>
  </si>
  <si>
    <t>1 Pink, 1 Silver, 1 Chum</t>
  </si>
  <si>
    <t>1400-1630    31 August 2005</t>
  </si>
  <si>
    <t>1 Mort; Pinks don't go into lake</t>
  </si>
  <si>
    <t>Second streamwalk completed 1400-1630 Herman Griese/Mary Weger</t>
  </si>
  <si>
    <t>Initial Streamwalk Results:  Bob Morris, Mary Weger, Ashley Jolliff (summer hire)</t>
  </si>
  <si>
    <t>Final Streamwalk Results:  Herman Griese &amp; Mary Weger</t>
  </si>
  <si>
    <t>18 August 05 Initial Streamwalk Count</t>
  </si>
  <si>
    <t>31 August 05 Final Streamwalk Count</t>
  </si>
  <si>
    <t>Cum 2005</t>
  </si>
  <si>
    <t>Cum 2006</t>
  </si>
  <si>
    <t>31 pinks misidentified - correctly added to sockeye count</t>
  </si>
  <si>
    <t xml:space="preserve">     Total 2005 Sixmile Creek Escapement:</t>
  </si>
  <si>
    <t>Other Fish</t>
  </si>
  <si>
    <t>Cum 2001</t>
  </si>
  <si>
    <t>Morts</t>
  </si>
  <si>
    <t>Streamwalk  6 Sept 2001</t>
  </si>
  <si>
    <t>Weir Totals</t>
  </si>
  <si>
    <t>Silvers: 16     Pinks:  2     Chums:  1     Rainbow Trout:  2</t>
  </si>
  <si>
    <t>Pinks:         820</t>
  </si>
  <si>
    <t>Weir found wide open - estimate loss @ 300 fish</t>
  </si>
  <si>
    <t>Summer 2006</t>
  </si>
  <si>
    <t>First streamwalk Herman Griese/Mary Weger @ 1355-1630</t>
  </si>
  <si>
    <t>Initial Streamwalk Count</t>
  </si>
  <si>
    <t>Final Streamwalk Count</t>
  </si>
  <si>
    <t xml:space="preserve">     Total 2006 Sixmile Creek Escapement:</t>
  </si>
  <si>
    <t xml:space="preserve">Reds:          </t>
  </si>
  <si>
    <t xml:space="preserve">Pinks:         </t>
  </si>
  <si>
    <t xml:space="preserve">Silvers:       </t>
  </si>
  <si>
    <t xml:space="preserve">Chum:        </t>
  </si>
  <si>
    <t>1-Silver</t>
  </si>
  <si>
    <t>Overcast</t>
  </si>
  <si>
    <t>Sunny</t>
  </si>
  <si>
    <t>Rain/Overcast</t>
  </si>
  <si>
    <t>Partly Cloudy</t>
  </si>
  <si>
    <t>Cloudy/Lite Rain</t>
  </si>
  <si>
    <t>Overcast/Rain</t>
  </si>
  <si>
    <t>Overcast/Lite Rain</t>
  </si>
  <si>
    <t>2-Silvers</t>
  </si>
  <si>
    <t>11-Silvers</t>
  </si>
  <si>
    <t>7-Silvers</t>
  </si>
  <si>
    <t>4-Silvers</t>
  </si>
  <si>
    <t>Broken Showers/Sun</t>
  </si>
  <si>
    <t>3-Silvers</t>
  </si>
  <si>
    <t>Cloudy/Rain</t>
  </si>
  <si>
    <t>5-Silvers</t>
  </si>
  <si>
    <t>Partly Cloudy/Sunny</t>
  </si>
  <si>
    <t>6-Silvers</t>
  </si>
  <si>
    <t>Overcast/Rainy</t>
  </si>
  <si>
    <t>Overcast/Rain/Partly Cloudy</t>
  </si>
  <si>
    <t>Clear/Sunny</t>
  </si>
  <si>
    <t>4-Silvers, 1-Chum</t>
  </si>
  <si>
    <t>Overcast/2nd Streamwalk Mary Weger/Greg Schmidt @ 1300-1450</t>
  </si>
  <si>
    <t>Silvers:  71    Pinks:  0    Chums:  1    Rainbow Trout:  0</t>
  </si>
  <si>
    <t>7/17/200</t>
  </si>
  <si>
    <t>Final Streamwalk Results:  Mary Weger &amp; Greg Schmidt @ 1300-1650   8-Sep-06</t>
  </si>
  <si>
    <t>Initial Streamwalk Results:  Herman Griese &amp; Mary Weger @ 1355-1630  17-Aug-06</t>
  </si>
  <si>
    <t>Summer 2007</t>
  </si>
  <si>
    <t xml:space="preserve">     Total 2007 Sixmile Creek Escapement:</t>
  </si>
  <si>
    <t>Streamwalk Results:  Herman Griese &amp; Mary Weger @ 1145-1445  24-Aug-07</t>
  </si>
  <si>
    <t>Cum 2007</t>
  </si>
  <si>
    <t>percent-98-07</t>
  </si>
  <si>
    <t>mean 98-07</t>
  </si>
  <si>
    <t>1 dead trout</t>
  </si>
  <si>
    <t>Overcast- light rain</t>
  </si>
  <si>
    <t>1 duck</t>
  </si>
  <si>
    <t>Clear</t>
  </si>
  <si>
    <t>Overcast/light rain</t>
  </si>
  <si>
    <t>Partly cloudy</t>
  </si>
  <si>
    <t>2 pniks</t>
  </si>
  <si>
    <t>10 pinks</t>
  </si>
  <si>
    <t>Overcast AM/Sunny PM/Clear EVE</t>
  </si>
  <si>
    <t>Sunny AM &amp; PM/partly cloudy EVE</t>
  </si>
  <si>
    <t>Overcast AM/partly cloudy PM</t>
  </si>
  <si>
    <t>Overcast/light rain EVE</t>
  </si>
  <si>
    <t>Partly cloudy AM &amp; PM/sunny EVE</t>
  </si>
  <si>
    <t>Cloudy AM/sunny EVE</t>
  </si>
  <si>
    <t>16 pinks, 1 silver</t>
  </si>
  <si>
    <t>23 pinks, 1 silver</t>
  </si>
  <si>
    <t>32 pinks</t>
  </si>
  <si>
    <t>Cloudy</t>
  </si>
  <si>
    <t>26 pinks</t>
  </si>
  <si>
    <t>6 pinks, 2 silvers</t>
  </si>
  <si>
    <t>Overcast AM/Sunny &amp; rainy EVE</t>
  </si>
  <si>
    <t>7 pinks, 1 silver</t>
  </si>
  <si>
    <t>Rain AM/overcast PM</t>
  </si>
  <si>
    <t>2 pinks, 2 silvers</t>
  </si>
  <si>
    <t>2 pinks</t>
  </si>
  <si>
    <t>Sunny AM/overcast PM/raining EVE</t>
  </si>
  <si>
    <t>4 silvers</t>
  </si>
  <si>
    <t>Rain AM &amp; PM/beaver brush on fence</t>
  </si>
  <si>
    <t>Rain</t>
  </si>
  <si>
    <t>2 silvers</t>
  </si>
  <si>
    <t xml:space="preserve">Overcast </t>
  </si>
  <si>
    <t>1 silver</t>
  </si>
  <si>
    <t>Removed a lot of brush</t>
  </si>
  <si>
    <t>Removed a lot of beaver debris</t>
  </si>
  <si>
    <t>Lots of debris cleared</t>
  </si>
  <si>
    <t>Cleared lots of beaver debris</t>
  </si>
  <si>
    <t>15" rainbow trout</t>
  </si>
  <si>
    <t>Overcast/rain</t>
  </si>
  <si>
    <t>Silvers:  17     Pinks:  138    Chums:  0      Rainbow Trout:  1</t>
  </si>
  <si>
    <t>Streamwalk Count</t>
  </si>
  <si>
    <t>Sockeye Escapement Counts</t>
  </si>
  <si>
    <t>Elmendorf Air Force Base Six-Mile Sockeye Salmon Escapemnt</t>
  </si>
  <si>
    <t>(Beaver dam) 1999</t>
  </si>
  <si>
    <t>Summer 2008</t>
  </si>
  <si>
    <t>Weir Closed at 11:00 AM</t>
  </si>
  <si>
    <t>overcast</t>
  </si>
  <si>
    <t>1 red mortality</t>
  </si>
  <si>
    <t>rain</t>
  </si>
  <si>
    <t>foggy</t>
  </si>
  <si>
    <t>ptly cloudy</t>
  </si>
  <si>
    <t>cloudy</t>
  </si>
  <si>
    <t>rain/cloudy</t>
  </si>
  <si>
    <t>sunny</t>
  </si>
  <si>
    <t>3 silver</t>
  </si>
  <si>
    <t>2 silver</t>
  </si>
  <si>
    <t>5 silver</t>
  </si>
  <si>
    <t>4 silver</t>
  </si>
  <si>
    <t>1silver</t>
  </si>
  <si>
    <t>2silver</t>
  </si>
  <si>
    <t>ptly sunny</t>
  </si>
  <si>
    <t>p5tly cloudy</t>
  </si>
  <si>
    <t>clear</t>
  </si>
  <si>
    <t>Silvers: 27    Pinks: 1      Chum: 0</t>
  </si>
  <si>
    <t>Initial Streamwalk Results:  Ron Gunderson &amp; Kyle Schwab @ 1100-1500 18 Aug. 2008</t>
  </si>
  <si>
    <t>Final Streamwalk Results:  Ron Gunderson &amp; John Pruitt @ 1030-1330 06 Sept. 2008</t>
  </si>
  <si>
    <t xml:space="preserve">     Total 2008 Sixmile Creek Escapement:</t>
  </si>
  <si>
    <t>cloudy   Genetic samples taken by ADFG</t>
  </si>
  <si>
    <t>sunny    Genetic samples taken by ADFG</t>
  </si>
  <si>
    <t>Fish taken by predators were not counted</t>
  </si>
  <si>
    <t>Temp</t>
  </si>
  <si>
    <t>Cum 2008</t>
  </si>
  <si>
    <t>Cum 2009</t>
  </si>
  <si>
    <t xml:space="preserve">Not Counted </t>
  </si>
  <si>
    <t>98-08 total cumulative</t>
  </si>
  <si>
    <t xml:space="preserve">Final Streamwalk Results:  </t>
  </si>
  <si>
    <t xml:space="preserve">     Total 2009 Sixmile Creek Escapement:</t>
  </si>
  <si>
    <t>Weir installed at 12 noon</t>
  </si>
  <si>
    <t>Temp C</t>
  </si>
  <si>
    <t>Crew</t>
  </si>
  <si>
    <t>CB</t>
  </si>
  <si>
    <t>CT, SM</t>
  </si>
  <si>
    <t>CB, CL</t>
  </si>
  <si>
    <t xml:space="preserve">Initial Streamwalk Results: </t>
  </si>
  <si>
    <t>Pinks:</t>
  </si>
  <si>
    <t>Chum:</t>
  </si>
  <si>
    <t xml:space="preserve">Species Totals: </t>
  </si>
  <si>
    <t>Silvers:</t>
  </si>
  <si>
    <t>Sockeye:</t>
  </si>
  <si>
    <t>Water level low</t>
  </si>
  <si>
    <t>CL</t>
  </si>
  <si>
    <t>fish rolling at the mouth</t>
  </si>
  <si>
    <t>Sockeye Salmon Age, Sex, and Length Data, Sixmile Creek, EAFB, 2009</t>
  </si>
  <si>
    <t>Number</t>
  </si>
  <si>
    <t>Age</t>
  </si>
  <si>
    <t>Length (mm)</t>
  </si>
  <si>
    <t>one red caught at mouth</t>
  </si>
  <si>
    <t>CL,CT, SM</t>
  </si>
  <si>
    <t>Sex (M=1, F=2)</t>
  </si>
  <si>
    <t xml:space="preserve">Species </t>
  </si>
  <si>
    <t>Species Codes</t>
  </si>
  <si>
    <t>Chinook-1</t>
  </si>
  <si>
    <t>Sockeye-2</t>
  </si>
  <si>
    <t>Coho-5</t>
  </si>
  <si>
    <t>Pink-3</t>
  </si>
  <si>
    <t>Chum-4</t>
  </si>
  <si>
    <t>CB, CT</t>
  </si>
  <si>
    <t>CL,CT</t>
  </si>
  <si>
    <t>cleaned fish below ladder</t>
  </si>
  <si>
    <t>CL,CB</t>
  </si>
  <si>
    <t># Coho</t>
  </si>
  <si>
    <t>Sixmile Lake Sockeye Salmon Escapement, 2009</t>
  </si>
  <si>
    <t>CL, CB</t>
  </si>
  <si>
    <t xml:space="preserve">CT </t>
  </si>
  <si>
    <t>CT</t>
  </si>
  <si>
    <t>CL, CT</t>
  </si>
  <si>
    <t>2 pinks passed into lake, a few hundred stacked below ladder</t>
  </si>
  <si>
    <t>CL, CT, SM</t>
  </si>
  <si>
    <t>1 pink passed</t>
  </si>
  <si>
    <t>Lots of pinks still below ladder,  5 people fishing at mouth</t>
  </si>
  <si>
    <t>CL,CT,SM</t>
  </si>
  <si>
    <t>CL,CT, Sm</t>
  </si>
  <si>
    <t>500 + pinks below ladder</t>
  </si>
  <si>
    <t>clarity good till half way then poor after beaver ponds</t>
  </si>
  <si>
    <t>Weather sunny</t>
  </si>
  <si>
    <t>2 coho 400 pinks</t>
  </si>
  <si>
    <t>weather cloudy</t>
  </si>
  <si>
    <t>clarity good</t>
  </si>
  <si>
    <t>Weir removed at 1200 hrs</t>
  </si>
  <si>
    <t>Sex</t>
  </si>
  <si>
    <t>M</t>
  </si>
  <si>
    <t>F</t>
  </si>
  <si>
    <t>Length</t>
  </si>
  <si>
    <t>Min</t>
  </si>
  <si>
    <t>Max</t>
  </si>
  <si>
    <t>Ave</t>
  </si>
  <si>
    <t>Percent</t>
  </si>
  <si>
    <t>Data</t>
  </si>
  <si>
    <t>Average of Length (mm)2</t>
  </si>
  <si>
    <t>Min of Length (mm)2</t>
  </si>
  <si>
    <t>Max of Length (mm)2</t>
  </si>
  <si>
    <t>Reabsorbed</t>
  </si>
  <si>
    <t>Wrong Species</t>
  </si>
  <si>
    <t>Otolith</t>
  </si>
  <si>
    <t>Inverted</t>
  </si>
  <si>
    <t>Regenerated</t>
  </si>
  <si>
    <t>Illegable</t>
  </si>
  <si>
    <t>Missing</t>
  </si>
  <si>
    <t>Error</t>
  </si>
  <si>
    <t>Grand Total</t>
  </si>
  <si>
    <t>Average of Length (mm)</t>
  </si>
  <si>
    <t>Min of Length (mm)</t>
  </si>
  <si>
    <t>Max of Length (mm)</t>
  </si>
  <si>
    <t>Count of Length (mm)</t>
  </si>
  <si>
    <t>Total Samples</t>
  </si>
  <si>
    <t>Sixmile Lake Sockeye Salmon Escapement, 2010</t>
  </si>
  <si>
    <t>Sockeye Salmon Age, Sex, and Length Data, Sixmile Creek, EAFB, 2010</t>
  </si>
  <si>
    <t>wier installed</t>
  </si>
  <si>
    <t>NO DATA</t>
  </si>
  <si>
    <t xml:space="preserve">No count </t>
  </si>
  <si>
    <t>No count</t>
  </si>
  <si>
    <t>Chicken Wire removed from lakeside gate</t>
  </si>
  <si>
    <t>Min. escape</t>
  </si>
  <si>
    <t>Conditions were ok, glare and sediment made visiblility difficult in flats area.</t>
  </si>
  <si>
    <t>Card Number</t>
  </si>
  <si>
    <t>COHO</t>
  </si>
  <si>
    <t>3 Sockeye Morts washed up on lakeside gate</t>
  </si>
  <si>
    <t xml:space="preserve">4 sockeye morts and 1 pink mort </t>
  </si>
  <si>
    <t>Count</t>
  </si>
  <si>
    <t>Sockeye Escapement</t>
  </si>
  <si>
    <t>Pink Salmon Escapement</t>
  </si>
  <si>
    <t>Avg</t>
  </si>
</sst>
</file>

<file path=xl/styles.xml><?xml version="1.0" encoding="utf-8"?>
<styleSheet xmlns="http://schemas.openxmlformats.org/spreadsheetml/2006/main">
  <numFmts count="3">
    <numFmt numFmtId="164" formatCode="m/d"/>
    <numFmt numFmtId="167" formatCode="m/d;@"/>
    <numFmt numFmtId="168" formatCode="0.0"/>
  </numFmts>
  <fonts count="1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6"/>
      <name val="Times New Roman"/>
      <family val="1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8"/>
      <name val="Arial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16" fontId="0" fillId="0" borderId="0" xfId="0" applyNumberFormat="1"/>
    <xf numFmtId="16" fontId="0" fillId="0" borderId="1" xfId="0" applyNumberFormat="1" applyBorder="1"/>
    <xf numFmtId="0" fontId="5" fillId="0" borderId="0" xfId="0" applyFont="1"/>
    <xf numFmtId="0" fontId="3" fillId="0" borderId="1" xfId="0" applyFont="1" applyBorder="1"/>
    <xf numFmtId="16" fontId="0" fillId="0" borderId="0" xfId="0" applyNumberFormat="1" applyAlignment="1">
      <alignment horizontal="right"/>
    </xf>
    <xf numFmtId="0" fontId="0" fillId="0" borderId="0" xfId="0" applyBorder="1"/>
    <xf numFmtId="16" fontId="0" fillId="0" borderId="1" xfId="0" applyNumberFormat="1" applyBorder="1" applyAlignment="1">
      <alignment horizontal="right"/>
    </xf>
    <xf numFmtId="16" fontId="1" fillId="0" borderId="0" xfId="0" applyNumberFormat="1" applyFont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4" fontId="1" fillId="0" borderId="0" xfId="0" applyNumberFormat="1" applyFont="1"/>
    <xf numFmtId="0" fontId="0" fillId="0" borderId="3" xfId="0" applyBorder="1"/>
    <xf numFmtId="0" fontId="4" fillId="0" borderId="1" xfId="0" applyFont="1" applyFill="1" applyBorder="1"/>
    <xf numFmtId="3" fontId="0" fillId="0" borderId="0" xfId="0" applyNumberFormat="1"/>
    <xf numFmtId="3" fontId="1" fillId="0" borderId="0" xfId="0" applyNumberFormat="1" applyFont="1"/>
    <xf numFmtId="0" fontId="1" fillId="0" borderId="1" xfId="0" applyFont="1" applyBorder="1"/>
    <xf numFmtId="0" fontId="0" fillId="0" borderId="1" xfId="0" applyFill="1" applyBorder="1"/>
    <xf numFmtId="0" fontId="7" fillId="0" borderId="0" xfId="0" applyFont="1" applyBorder="1"/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4" xfId="0" applyBorder="1"/>
    <xf numFmtId="0" fontId="6" fillId="0" borderId="0" xfId="0" applyFont="1" applyFill="1" applyBorder="1"/>
    <xf numFmtId="16" fontId="1" fillId="0" borderId="0" xfId="0" applyNumberFormat="1" applyFont="1"/>
    <xf numFmtId="16" fontId="6" fillId="0" borderId="0" xfId="0" applyNumberFormat="1" applyFont="1"/>
    <xf numFmtId="0" fontId="9" fillId="0" borderId="5" xfId="0" applyFont="1" applyBorder="1"/>
    <xf numFmtId="0" fontId="0" fillId="0" borderId="6" xfId="0" applyBorder="1"/>
    <xf numFmtId="0" fontId="0" fillId="0" borderId="7" xfId="0" applyBorder="1"/>
    <xf numFmtId="0" fontId="9" fillId="0" borderId="8" xfId="0" applyFont="1" applyBorder="1"/>
    <xf numFmtId="0" fontId="9" fillId="0" borderId="0" xfId="0" applyFont="1" applyBorder="1"/>
    <xf numFmtId="3" fontId="9" fillId="0" borderId="0" xfId="0" applyNumberFormat="1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" fontId="0" fillId="0" borderId="0" xfId="0" applyNumberFormat="1" applyAlignment="1"/>
    <xf numFmtId="16" fontId="1" fillId="0" borderId="0" xfId="0" applyNumberFormat="1" applyFont="1" applyAlignment="1"/>
    <xf numFmtId="16" fontId="6" fillId="0" borderId="0" xfId="0" applyNumberFormat="1" applyFont="1" applyAlignment="1"/>
    <xf numFmtId="0" fontId="0" fillId="0" borderId="0" xfId="0" applyAlignment="1"/>
    <xf numFmtId="0" fontId="9" fillId="0" borderId="5" xfId="0" applyFont="1" applyBorder="1" applyAlignment="1"/>
    <xf numFmtId="0" fontId="9" fillId="0" borderId="8" xfId="0" applyFont="1" applyBorder="1" applyAlignment="1"/>
    <xf numFmtId="0" fontId="9" fillId="0" borderId="10" xfId="0" applyFont="1" applyBorder="1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9" xfId="0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Fill="1" applyBorder="1"/>
    <xf numFmtId="16" fontId="1" fillId="0" borderId="0" xfId="0" applyNumberFormat="1" applyFont="1" applyAlignment="1">
      <alignment horizontal="center"/>
    </xf>
    <xf numFmtId="15" fontId="6" fillId="0" borderId="0" xfId="0" applyNumberFormat="1" applyFont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1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2" borderId="0" xfId="0" applyFont="1" applyFill="1"/>
    <xf numFmtId="0" fontId="0" fillId="2" borderId="0" xfId="0" applyFill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3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/>
    <xf numFmtId="0" fontId="0" fillId="0" borderId="6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8" xfId="0" applyBorder="1" applyAlignment="1"/>
    <xf numFmtId="0" fontId="9" fillId="0" borderId="0" xfId="0" applyFont="1" applyBorder="1" applyAlignment="1"/>
    <xf numFmtId="0" fontId="0" fillId="0" borderId="10" xfId="0" applyBorder="1" applyAlignment="1"/>
    <xf numFmtId="0" fontId="9" fillId="0" borderId="11" xfId="0" applyFont="1" applyBorder="1" applyAlignment="1"/>
    <xf numFmtId="0" fontId="0" fillId="0" borderId="12" xfId="0" applyBorder="1" applyAlignment="1"/>
    <xf numFmtId="168" fontId="0" fillId="0" borderId="11" xfId="0" applyNumberFormat="1" applyBorder="1" applyAlignment="1"/>
    <xf numFmtId="168" fontId="0" fillId="0" borderId="11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1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168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8" fontId="13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7" fontId="13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4" fillId="0" borderId="4" xfId="0" applyFont="1" applyBorder="1"/>
    <xf numFmtId="0" fontId="4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11" xfId="0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/>
    <xf numFmtId="0" fontId="1" fillId="0" borderId="16" xfId="0" applyFont="1" applyBorder="1" applyAlignment="1">
      <alignment horizontal="left"/>
    </xf>
    <xf numFmtId="3" fontId="1" fillId="0" borderId="0" xfId="0" applyNumberFormat="1" applyFont="1" applyAlignment="1">
      <alignment horizontal="right"/>
    </xf>
    <xf numFmtId="3" fontId="9" fillId="0" borderId="0" xfId="0" applyNumberFormat="1" applyFont="1" applyBorder="1" applyAlignment="1">
      <alignment horizontal="right"/>
    </xf>
    <xf numFmtId="16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18" xfId="0" pivotButton="1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1" fontId="0" fillId="0" borderId="19" xfId="0" applyNumberFormat="1" applyBorder="1"/>
    <xf numFmtId="1" fontId="0" fillId="0" borderId="22" xfId="0" applyNumberFormat="1" applyBorder="1"/>
    <xf numFmtId="0" fontId="0" fillId="0" borderId="23" xfId="0" applyBorder="1"/>
    <xf numFmtId="0" fontId="0" fillId="0" borderId="24" xfId="0" applyBorder="1"/>
    <xf numFmtId="1" fontId="0" fillId="0" borderId="25" xfId="0" applyNumberFormat="1" applyBorder="1"/>
    <xf numFmtId="1" fontId="5" fillId="0" borderId="0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Border="1"/>
    <xf numFmtId="0" fontId="14" fillId="0" borderId="1" xfId="0" applyFont="1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3" fontId="0" fillId="0" borderId="19" xfId="0" applyNumberFormat="1" applyBorder="1"/>
    <xf numFmtId="3" fontId="0" fillId="0" borderId="22" xfId="0" applyNumberFormat="1" applyBorder="1"/>
    <xf numFmtId="3" fontId="0" fillId="0" borderId="18" xfId="0" applyNumberFormat="1" applyBorder="1"/>
    <xf numFmtId="3" fontId="0" fillId="0" borderId="28" xfId="0" applyNumberFormat="1" applyBorder="1"/>
    <xf numFmtId="3" fontId="0" fillId="0" borderId="21" xfId="0" applyNumberFormat="1" applyBorder="1"/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0" borderId="24" xfId="0" applyNumberFormat="1" applyBorder="1"/>
    <xf numFmtId="3" fontId="0" fillId="0" borderId="29" xfId="0" applyNumberFormat="1" applyBorder="1"/>
    <xf numFmtId="3" fontId="0" fillId="0" borderId="25" xfId="0" applyNumberFormat="1" applyBorder="1"/>
    <xf numFmtId="2" fontId="0" fillId="0" borderId="0" xfId="0" applyNumberFormat="1"/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13" fillId="0" borderId="4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67" fontId="5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9" fillId="0" borderId="11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16" fontId="1" fillId="0" borderId="0" xfId="0" applyNumberFormat="1" applyFont="1" applyAlignment="1">
      <alignment horizontal="center"/>
    </xf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0" fillId="0" borderId="11" xfId="0" applyNumberFormat="1" applyBorder="1" applyAlignment="1"/>
    <xf numFmtId="1" fontId="4" fillId="0" borderId="3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0" fillId="0" borderId="7" xfId="0" applyBorder="1" applyAlignment="1"/>
    <xf numFmtId="1" fontId="0" fillId="0" borderId="0" xfId="0" applyNumberFormat="1" applyBorder="1" applyAlignment="1"/>
    <xf numFmtId="1" fontId="0" fillId="0" borderId="11" xfId="0" applyNumberFormat="1" applyBorder="1" applyAlignment="1">
      <alignment horizontal="center"/>
    </xf>
  </cellXfs>
  <cellStyles count="1">
    <cellStyle name="Normal" xfId="0" builtinId="0"/>
  </cellStyles>
  <dxfs count="2">
    <dxf>
      <numFmt numFmtId="3" formatCode="#,##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worksheet" Target="worksheets/sheet5.xml"/><Relationship Id="rId24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9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Sixmile Creek Sockeye Salmon Run Timing, 1988-2006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(Comparing weir site locations)</a:t>
            </a:r>
          </a:p>
        </c:rich>
      </c:tx>
      <c:layout>
        <c:manualLayout>
          <c:xMode val="edge"/>
          <c:yMode val="edge"/>
          <c:x val="0.15094338960138345"/>
          <c:y val="1.95758427086957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869034406215317"/>
          <c:y val="0.1598694942903752"/>
          <c:w val="0.6215316315205327"/>
          <c:h val="0.73735725938009788"/>
        </c:manualLayout>
      </c:layout>
      <c:lineChart>
        <c:grouping val="standard"/>
        <c:ser>
          <c:idx val="0"/>
          <c:order val="0"/>
          <c:tx>
            <c:v>98-07 Cumulative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Counts'!$B$36:$BL$36</c:f>
              <c:numCache>
                <c:formatCode>General</c:formatCode>
                <c:ptCount val="63"/>
                <c:pt idx="0">
                  <c:v>2.5255076270330339E-2</c:v>
                </c:pt>
                <c:pt idx="1">
                  <c:v>2.5255076270330339E-2</c:v>
                </c:pt>
                <c:pt idx="2">
                  <c:v>3.0306091524396402E-2</c:v>
                </c:pt>
                <c:pt idx="3">
                  <c:v>3.0306091524396402E-2</c:v>
                </c:pt>
                <c:pt idx="4">
                  <c:v>3.0306091524396402E-2</c:v>
                </c:pt>
                <c:pt idx="5">
                  <c:v>3.0306091524396402E-2</c:v>
                </c:pt>
                <c:pt idx="6">
                  <c:v>3.5357106778462474E-2</c:v>
                </c:pt>
                <c:pt idx="7">
                  <c:v>3.5357106778462474E-2</c:v>
                </c:pt>
                <c:pt idx="8">
                  <c:v>4.5459137286594606E-2</c:v>
                </c:pt>
                <c:pt idx="9">
                  <c:v>6.0612183048792803E-2</c:v>
                </c:pt>
                <c:pt idx="10">
                  <c:v>6.5663198302858869E-2</c:v>
                </c:pt>
                <c:pt idx="11">
                  <c:v>7.0714213556924949E-2</c:v>
                </c:pt>
                <c:pt idx="12">
                  <c:v>0.8384685321749672</c:v>
                </c:pt>
                <c:pt idx="13">
                  <c:v>1.6264269118092738</c:v>
                </c:pt>
                <c:pt idx="14">
                  <c:v>3.6973431659763611</c:v>
                </c:pt>
                <c:pt idx="15">
                  <c:v>8.5564198403879175</c:v>
                </c:pt>
                <c:pt idx="16">
                  <c:v>18.052328518032123</c:v>
                </c:pt>
                <c:pt idx="17">
                  <c:v>27.896757248206889</c:v>
                </c:pt>
                <c:pt idx="18">
                  <c:v>32.932619456510757</c:v>
                </c:pt>
                <c:pt idx="19">
                  <c:v>39.822204263056875</c:v>
                </c:pt>
                <c:pt idx="20">
                  <c:v>45.100515203555915</c:v>
                </c:pt>
                <c:pt idx="21">
                  <c:v>51.813314476209712</c:v>
                </c:pt>
                <c:pt idx="22">
                  <c:v>57.935144964137798</c:v>
                </c:pt>
                <c:pt idx="23">
                  <c:v>66.54712597232043</c:v>
                </c:pt>
                <c:pt idx="24">
                  <c:v>70.608142236589558</c:v>
                </c:pt>
                <c:pt idx="25">
                  <c:v>72.355793514496412</c:v>
                </c:pt>
                <c:pt idx="26">
                  <c:v>74.856046065259122</c:v>
                </c:pt>
                <c:pt idx="27">
                  <c:v>76.92696231942621</c:v>
                </c:pt>
                <c:pt idx="28">
                  <c:v>79.664612587130009</c:v>
                </c:pt>
                <c:pt idx="29">
                  <c:v>84.069097888675628</c:v>
                </c:pt>
                <c:pt idx="30">
                  <c:v>87.246186483483186</c:v>
                </c:pt>
                <c:pt idx="31">
                  <c:v>88.175573290231341</c:v>
                </c:pt>
                <c:pt idx="32">
                  <c:v>89.711081927467418</c:v>
                </c:pt>
                <c:pt idx="33">
                  <c:v>91.357712900292967</c:v>
                </c:pt>
                <c:pt idx="34">
                  <c:v>92.408324073138701</c:v>
                </c:pt>
                <c:pt idx="35">
                  <c:v>93.554904535811701</c:v>
                </c:pt>
                <c:pt idx="36">
                  <c:v>94.812607334074144</c:v>
                </c:pt>
                <c:pt idx="37">
                  <c:v>95.686432973027578</c:v>
                </c:pt>
                <c:pt idx="38">
                  <c:v>96.449136276391556</c:v>
                </c:pt>
                <c:pt idx="39">
                  <c:v>97.105768259420145</c:v>
                </c:pt>
                <c:pt idx="40">
                  <c:v>97.509849479745426</c:v>
                </c:pt>
                <c:pt idx="41">
                  <c:v>98.090716233963022</c:v>
                </c:pt>
                <c:pt idx="42">
                  <c:v>98.34326699666633</c:v>
                </c:pt>
                <c:pt idx="43">
                  <c:v>98.60591978987776</c:v>
                </c:pt>
                <c:pt idx="44">
                  <c:v>98.727144155975353</c:v>
                </c:pt>
                <c:pt idx="45">
                  <c:v>98.974643903424592</c:v>
                </c:pt>
                <c:pt idx="46">
                  <c:v>99.121123345792512</c:v>
                </c:pt>
                <c:pt idx="47">
                  <c:v>99.186786544095355</c:v>
                </c:pt>
                <c:pt idx="48">
                  <c:v>99.30295989493888</c:v>
                </c:pt>
                <c:pt idx="49">
                  <c:v>99.439337306798663</c:v>
                </c:pt>
                <c:pt idx="50">
                  <c:v>99.671684008485713</c:v>
                </c:pt>
                <c:pt idx="51">
                  <c:v>99.813112435599564</c:v>
                </c:pt>
                <c:pt idx="52">
                  <c:v>99.848469542378012</c:v>
                </c:pt>
                <c:pt idx="53">
                  <c:v>99.893928679664612</c:v>
                </c:pt>
                <c:pt idx="54">
                  <c:v>99.919183755934952</c:v>
                </c:pt>
                <c:pt idx="55">
                  <c:v>99.92423477118902</c:v>
                </c:pt>
                <c:pt idx="56">
                  <c:v>99.92423477118902</c:v>
                </c:pt>
                <c:pt idx="57">
                  <c:v>99.954540862713401</c:v>
                </c:pt>
                <c:pt idx="58">
                  <c:v>99.994948984745932</c:v>
                </c:pt>
                <c:pt idx="59">
                  <c:v>99.994948984745932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</c:ser>
        <c:ser>
          <c:idx val="1"/>
          <c:order val="1"/>
          <c:tx>
            <c:v>88-97 Cumulative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Counts'!$B$32:$BK$32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0.14759369564071476</c:v>
                </c:pt>
                <c:pt idx="13">
                  <c:v>0.28464498444994996</c:v>
                </c:pt>
                <c:pt idx="14">
                  <c:v>0.94354541141742665</c:v>
                </c:pt>
                <c:pt idx="15">
                  <c:v>2.6461441147013862</c:v>
                </c:pt>
                <c:pt idx="16">
                  <c:v>3.505350271466976</c:v>
                </c:pt>
                <c:pt idx="17">
                  <c:v>7.0686837805070901</c:v>
                </c:pt>
                <c:pt idx="18">
                  <c:v>9.1139107058141384</c:v>
                </c:pt>
                <c:pt idx="19">
                  <c:v>13.283432607664331</c:v>
                </c:pt>
                <c:pt idx="20">
                  <c:v>18.269991038954192</c:v>
                </c:pt>
                <c:pt idx="21">
                  <c:v>24.490011069527174</c:v>
                </c:pt>
                <c:pt idx="22">
                  <c:v>27.879394865847871</c:v>
                </c:pt>
                <c:pt idx="23">
                  <c:v>29.945706604817879</c:v>
                </c:pt>
                <c:pt idx="24">
                  <c:v>34.315534236466185</c:v>
                </c:pt>
                <c:pt idx="25">
                  <c:v>38.701175478361712</c:v>
                </c:pt>
                <c:pt idx="26">
                  <c:v>44.246481471719996</c:v>
                </c:pt>
                <c:pt idx="27">
                  <c:v>50.619366401349431</c:v>
                </c:pt>
                <c:pt idx="28">
                  <c:v>53.84007168836645</c:v>
                </c:pt>
                <c:pt idx="29">
                  <c:v>57.682778978440773</c:v>
                </c:pt>
                <c:pt idx="30">
                  <c:v>65.109904591218168</c:v>
                </c:pt>
                <c:pt idx="31">
                  <c:v>66.475146275894787</c:v>
                </c:pt>
                <c:pt idx="32">
                  <c:v>72.394707711770607</c:v>
                </c:pt>
                <c:pt idx="33">
                  <c:v>75.557429761214493</c:v>
                </c:pt>
                <c:pt idx="34">
                  <c:v>78.224658689578831</c:v>
                </c:pt>
                <c:pt idx="35">
                  <c:v>79.916714986031309</c:v>
                </c:pt>
                <c:pt idx="36">
                  <c:v>82.5101470665753</c:v>
                </c:pt>
                <c:pt idx="37">
                  <c:v>85.377681724737755</c:v>
                </c:pt>
                <c:pt idx="38">
                  <c:v>87.027568393864314</c:v>
                </c:pt>
                <c:pt idx="39">
                  <c:v>88.814506351800119</c:v>
                </c:pt>
                <c:pt idx="40">
                  <c:v>90.791207632702537</c:v>
                </c:pt>
                <c:pt idx="41">
                  <c:v>92.467450318907808</c:v>
                </c:pt>
                <c:pt idx="42">
                  <c:v>93.395182120078019</c:v>
                </c:pt>
                <c:pt idx="43">
                  <c:v>94.454694006641716</c:v>
                </c:pt>
                <c:pt idx="44">
                  <c:v>94.976543144799962</c:v>
                </c:pt>
                <c:pt idx="45">
                  <c:v>95.58273153761003</c:v>
                </c:pt>
                <c:pt idx="46">
                  <c:v>97.027041273522741</c:v>
                </c:pt>
                <c:pt idx="47">
                  <c:v>97.469822360444894</c:v>
                </c:pt>
                <c:pt idx="48">
                  <c:v>97.791365768805022</c:v>
                </c:pt>
                <c:pt idx="49">
                  <c:v>97.87570502345686</c:v>
                </c:pt>
                <c:pt idx="50">
                  <c:v>98.028569922513313</c:v>
                </c:pt>
                <c:pt idx="51">
                  <c:v>98.107637973749405</c:v>
                </c:pt>
                <c:pt idx="52">
                  <c:v>99.578303726740813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</c:ser>
        <c:marker val="1"/>
        <c:axId val="114438528"/>
        <c:axId val="114440448"/>
      </c:lineChart>
      <c:dateAx>
        <c:axId val="114438528"/>
        <c:scaling>
          <c:orientation val="minMax"/>
        </c:scaling>
        <c:axPos val="b"/>
        <c:numFmt formatCode="d\-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40448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114440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cumulative total</a:t>
                </a:r>
              </a:p>
            </c:rich>
          </c:tx>
          <c:layout>
            <c:manualLayout>
              <c:xMode val="edge"/>
              <c:yMode val="edge"/>
              <c:x val="9.8779191062655633E-2"/>
              <c:y val="0.375203852382609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38528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070234113712374"/>
          <c:y val="0.18494271685761046"/>
          <c:w val="0.19620958751393533"/>
          <c:h val="0.1325695581014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6503884338872353"/>
          <c:y val="1.957584270869578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2752497225305215"/>
          <c:y val="0.11745513866231648"/>
          <c:w val="0.62597114317425084"/>
          <c:h val="0.75530179445350731"/>
        </c:manualLayout>
      </c:layout>
      <c:lineChart>
        <c:grouping val="standard"/>
        <c:ser>
          <c:idx val="0"/>
          <c:order val="0"/>
          <c:tx>
            <c:v>2002 Sockeye run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</c:trendline>
          <c:cat>
            <c:numRef>
              <c:f>'Historical Counts'!$Q$4:$BD$4</c:f>
              <c:numCache>
                <c:formatCode>m/d</c:formatCode>
                <c:ptCount val="40"/>
                <c:pt idx="0">
                  <c:v>37460</c:v>
                </c:pt>
                <c:pt idx="1">
                  <c:v>37461</c:v>
                </c:pt>
                <c:pt idx="2">
                  <c:v>37462</c:v>
                </c:pt>
                <c:pt idx="3">
                  <c:v>37463</c:v>
                </c:pt>
                <c:pt idx="4">
                  <c:v>37464</c:v>
                </c:pt>
                <c:pt idx="5">
                  <c:v>37465</c:v>
                </c:pt>
                <c:pt idx="6">
                  <c:v>37466</c:v>
                </c:pt>
                <c:pt idx="7">
                  <c:v>37467</c:v>
                </c:pt>
                <c:pt idx="8">
                  <c:v>37468</c:v>
                </c:pt>
                <c:pt idx="9">
                  <c:v>37469</c:v>
                </c:pt>
                <c:pt idx="10">
                  <c:v>37470</c:v>
                </c:pt>
                <c:pt idx="11">
                  <c:v>37471</c:v>
                </c:pt>
                <c:pt idx="12">
                  <c:v>37472</c:v>
                </c:pt>
                <c:pt idx="13">
                  <c:v>37473</c:v>
                </c:pt>
                <c:pt idx="14">
                  <c:v>37474</c:v>
                </c:pt>
                <c:pt idx="15">
                  <c:v>37475</c:v>
                </c:pt>
                <c:pt idx="16">
                  <c:v>37476</c:v>
                </c:pt>
                <c:pt idx="17">
                  <c:v>37477</c:v>
                </c:pt>
                <c:pt idx="18">
                  <c:v>37478</c:v>
                </c:pt>
                <c:pt idx="19">
                  <c:v>37479</c:v>
                </c:pt>
                <c:pt idx="20">
                  <c:v>37480</c:v>
                </c:pt>
                <c:pt idx="21">
                  <c:v>37481</c:v>
                </c:pt>
                <c:pt idx="22">
                  <c:v>37482</c:v>
                </c:pt>
                <c:pt idx="23">
                  <c:v>37483</c:v>
                </c:pt>
                <c:pt idx="24">
                  <c:v>37484</c:v>
                </c:pt>
                <c:pt idx="25">
                  <c:v>37485</c:v>
                </c:pt>
                <c:pt idx="26">
                  <c:v>37486</c:v>
                </c:pt>
                <c:pt idx="27">
                  <c:v>37487</c:v>
                </c:pt>
                <c:pt idx="28">
                  <c:v>37488</c:v>
                </c:pt>
                <c:pt idx="29">
                  <c:v>37489</c:v>
                </c:pt>
                <c:pt idx="30">
                  <c:v>37490</c:v>
                </c:pt>
                <c:pt idx="31">
                  <c:v>37491</c:v>
                </c:pt>
                <c:pt idx="32">
                  <c:v>37492</c:v>
                </c:pt>
                <c:pt idx="33">
                  <c:v>37493</c:v>
                </c:pt>
                <c:pt idx="34">
                  <c:v>37494</c:v>
                </c:pt>
                <c:pt idx="35">
                  <c:v>37495</c:v>
                </c:pt>
                <c:pt idx="36">
                  <c:v>37496</c:v>
                </c:pt>
                <c:pt idx="37">
                  <c:v>37497</c:v>
                </c:pt>
                <c:pt idx="38">
                  <c:v>37498</c:v>
                </c:pt>
                <c:pt idx="39">
                  <c:v>37499</c:v>
                </c:pt>
              </c:numCache>
            </c:numRef>
          </c:cat>
          <c:val>
            <c:numRef>
              <c:f>'Historical Counts'!$Q$18:$BD$18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328</c:v>
                </c:pt>
                <c:pt idx="3">
                  <c:v>173</c:v>
                </c:pt>
                <c:pt idx="4">
                  <c:v>476</c:v>
                </c:pt>
                <c:pt idx="5">
                  <c:v>300</c:v>
                </c:pt>
                <c:pt idx="6">
                  <c:v>363</c:v>
                </c:pt>
                <c:pt idx="7">
                  <c:v>162</c:v>
                </c:pt>
                <c:pt idx="8">
                  <c:v>59</c:v>
                </c:pt>
                <c:pt idx="9">
                  <c:v>91</c:v>
                </c:pt>
                <c:pt idx="10">
                  <c:v>40</c:v>
                </c:pt>
                <c:pt idx="11">
                  <c:v>86</c:v>
                </c:pt>
                <c:pt idx="12">
                  <c:v>76</c:v>
                </c:pt>
                <c:pt idx="13">
                  <c:v>65</c:v>
                </c:pt>
                <c:pt idx="14">
                  <c:v>49</c:v>
                </c:pt>
                <c:pt idx="15">
                  <c:v>67</c:v>
                </c:pt>
                <c:pt idx="17">
                  <c:v>62</c:v>
                </c:pt>
                <c:pt idx="18">
                  <c:v>28</c:v>
                </c:pt>
                <c:pt idx="19">
                  <c:v>30</c:v>
                </c:pt>
                <c:pt idx="21">
                  <c:v>42</c:v>
                </c:pt>
                <c:pt idx="23">
                  <c:v>36</c:v>
                </c:pt>
                <c:pt idx="26">
                  <c:v>11</c:v>
                </c:pt>
                <c:pt idx="28">
                  <c:v>19</c:v>
                </c:pt>
                <c:pt idx="30">
                  <c:v>15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</c:ser>
        <c:marker val="1"/>
        <c:axId val="112990848"/>
        <c:axId val="113004928"/>
      </c:lineChart>
      <c:dateAx>
        <c:axId val="112990848"/>
        <c:scaling>
          <c:orientation val="minMax"/>
        </c:scaling>
        <c:axPos val="b"/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049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13004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90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61538461538464"/>
          <c:y val="0.14893617021276595"/>
          <c:w val="0.27759197324414714"/>
          <c:h val="7.201309328968902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Sixmile Creek Historical Sockeye Escapement</a:t>
            </a:r>
          </a:p>
        </c:rich>
      </c:tx>
      <c:layout>
        <c:manualLayout>
          <c:xMode val="edge"/>
          <c:yMode val="edge"/>
          <c:x val="0.25527190372106495"/>
          <c:y val="9.6247878998758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087680355160932"/>
          <c:y val="0.21533442088091354"/>
          <c:w val="0.65149833518312983"/>
          <c:h val="0.61174551386623166"/>
        </c:manualLayout>
      </c:layout>
      <c:lineChart>
        <c:grouping val="standard"/>
        <c:ser>
          <c:idx val="0"/>
          <c:order val="0"/>
          <c:tx>
            <c:v>Mean 88-97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'Historical Counts'!$B$39:$BM$39</c:f>
              <c:numCache>
                <c:formatCode>m/d</c:formatCode>
                <c:ptCount val="64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Counts'!$B$33:$BM$33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</c:v>
                </c:pt>
                <c:pt idx="13">
                  <c:v>5.4</c:v>
                </c:pt>
                <c:pt idx="14">
                  <c:v>17.899999999999999</c:v>
                </c:pt>
                <c:pt idx="15">
                  <c:v>50.2</c:v>
                </c:pt>
                <c:pt idx="16">
                  <c:v>66.5</c:v>
                </c:pt>
                <c:pt idx="17">
                  <c:v>134.1</c:v>
                </c:pt>
                <c:pt idx="18">
                  <c:v>172.9</c:v>
                </c:pt>
                <c:pt idx="19">
                  <c:v>252</c:v>
                </c:pt>
                <c:pt idx="20">
                  <c:v>346.6</c:v>
                </c:pt>
                <c:pt idx="21">
                  <c:v>464.6</c:v>
                </c:pt>
                <c:pt idx="22">
                  <c:v>528.9</c:v>
                </c:pt>
                <c:pt idx="23">
                  <c:v>568.1</c:v>
                </c:pt>
                <c:pt idx="24">
                  <c:v>651</c:v>
                </c:pt>
                <c:pt idx="25">
                  <c:v>734.2</c:v>
                </c:pt>
                <c:pt idx="26">
                  <c:v>839.4</c:v>
                </c:pt>
                <c:pt idx="27">
                  <c:v>960.3</c:v>
                </c:pt>
                <c:pt idx="28">
                  <c:v>1021.4</c:v>
                </c:pt>
                <c:pt idx="29">
                  <c:v>1094.3</c:v>
                </c:pt>
                <c:pt idx="30">
                  <c:v>1235.2</c:v>
                </c:pt>
                <c:pt idx="31">
                  <c:v>1261.0999999999999</c:v>
                </c:pt>
                <c:pt idx="32">
                  <c:v>1373.4</c:v>
                </c:pt>
                <c:pt idx="33">
                  <c:v>1433.4</c:v>
                </c:pt>
                <c:pt idx="34">
                  <c:v>1484</c:v>
                </c:pt>
                <c:pt idx="35">
                  <c:v>1516.1</c:v>
                </c:pt>
                <c:pt idx="36">
                  <c:v>1565.3</c:v>
                </c:pt>
                <c:pt idx="37">
                  <c:v>1619.7</c:v>
                </c:pt>
                <c:pt idx="38">
                  <c:v>1651</c:v>
                </c:pt>
                <c:pt idx="39">
                  <c:v>1684.9</c:v>
                </c:pt>
                <c:pt idx="40">
                  <c:v>1722.4</c:v>
                </c:pt>
                <c:pt idx="41">
                  <c:v>1754.2</c:v>
                </c:pt>
                <c:pt idx="42">
                  <c:v>1771.8</c:v>
                </c:pt>
                <c:pt idx="43">
                  <c:v>1791.9</c:v>
                </c:pt>
                <c:pt idx="44">
                  <c:v>1801.8</c:v>
                </c:pt>
                <c:pt idx="45">
                  <c:v>1813.3</c:v>
                </c:pt>
                <c:pt idx="46">
                  <c:v>1840.7</c:v>
                </c:pt>
                <c:pt idx="47">
                  <c:v>1849.1</c:v>
                </c:pt>
                <c:pt idx="48">
                  <c:v>1855.2</c:v>
                </c:pt>
                <c:pt idx="49">
                  <c:v>1856.8</c:v>
                </c:pt>
                <c:pt idx="50">
                  <c:v>1859.7</c:v>
                </c:pt>
                <c:pt idx="51">
                  <c:v>1861.2</c:v>
                </c:pt>
                <c:pt idx="52">
                  <c:v>1889.1</c:v>
                </c:pt>
                <c:pt idx="53">
                  <c:v>1897.1</c:v>
                </c:pt>
                <c:pt idx="54">
                  <c:v>1897.1</c:v>
                </c:pt>
                <c:pt idx="55">
                  <c:v>1897.1</c:v>
                </c:pt>
                <c:pt idx="56">
                  <c:v>1897.1</c:v>
                </c:pt>
                <c:pt idx="57">
                  <c:v>1897.1</c:v>
                </c:pt>
                <c:pt idx="58">
                  <c:v>1897.1</c:v>
                </c:pt>
                <c:pt idx="59">
                  <c:v>1897.1</c:v>
                </c:pt>
                <c:pt idx="60">
                  <c:v>1897.1</c:v>
                </c:pt>
                <c:pt idx="61">
                  <c:v>1897.1</c:v>
                </c:pt>
                <c:pt idx="63">
                  <c:v>1897.1</c:v>
                </c:pt>
              </c:numCache>
            </c:numRef>
          </c:val>
        </c:ser>
        <c:ser>
          <c:idx val="1"/>
          <c:order val="1"/>
          <c:tx>
            <c:v>Mean 98-07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'Historical Counts'!$B$39:$BM$39</c:f>
              <c:numCache>
                <c:formatCode>m/d</c:formatCode>
                <c:ptCount val="64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Counts'!$B$37:$BM$37</c:f>
              <c:numCache>
                <c:formatCode>General</c:formatCode>
                <c:ptCount val="64"/>
                <c:pt idx="0">
                  <c:v>0.45454545454545453</c:v>
                </c:pt>
                <c:pt idx="1">
                  <c:v>0.45454545454545453</c:v>
                </c:pt>
                <c:pt idx="2">
                  <c:v>0.54545454545454541</c:v>
                </c:pt>
                <c:pt idx="3">
                  <c:v>0.54545454545454541</c:v>
                </c:pt>
                <c:pt idx="4">
                  <c:v>0.54545454545454541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0.63636363636363635</c:v>
                </c:pt>
                <c:pt idx="8">
                  <c:v>0.81818181818181823</c:v>
                </c:pt>
                <c:pt idx="9">
                  <c:v>1.0909090909090908</c:v>
                </c:pt>
                <c:pt idx="10">
                  <c:v>1.1818181818181819</c:v>
                </c:pt>
                <c:pt idx="11">
                  <c:v>1.2727272727272727</c:v>
                </c:pt>
                <c:pt idx="12">
                  <c:v>15.090909090909092</c:v>
                </c:pt>
                <c:pt idx="13">
                  <c:v>29.272727272727273</c:v>
                </c:pt>
                <c:pt idx="14">
                  <c:v>66.545454545454547</c:v>
                </c:pt>
                <c:pt idx="15">
                  <c:v>154</c:v>
                </c:pt>
                <c:pt idx="16">
                  <c:v>324.90909090909093</c:v>
                </c:pt>
                <c:pt idx="17">
                  <c:v>502.09090909090907</c:v>
                </c:pt>
                <c:pt idx="18">
                  <c:v>592.72727272727275</c:v>
                </c:pt>
                <c:pt idx="19">
                  <c:v>716.72727272727275</c:v>
                </c:pt>
                <c:pt idx="20">
                  <c:v>811.72727272727275</c:v>
                </c:pt>
                <c:pt idx="21">
                  <c:v>932.5454545454545</c:v>
                </c:pt>
                <c:pt idx="22">
                  <c:v>1042.7272727272727</c:v>
                </c:pt>
                <c:pt idx="23">
                  <c:v>1197.7272727272727</c:v>
                </c:pt>
                <c:pt idx="24">
                  <c:v>1270.8181818181818</c:v>
                </c:pt>
                <c:pt idx="25">
                  <c:v>1302.2727272727273</c:v>
                </c:pt>
                <c:pt idx="26">
                  <c:v>1347.2727272727273</c:v>
                </c:pt>
                <c:pt idx="27">
                  <c:v>1384.5454545454545</c:v>
                </c:pt>
                <c:pt idx="28">
                  <c:v>1433.8181818181818</c:v>
                </c:pt>
                <c:pt idx="29">
                  <c:v>1513.090909090909</c:v>
                </c:pt>
                <c:pt idx="30">
                  <c:v>1570.2727272727273</c:v>
                </c:pt>
                <c:pt idx="31">
                  <c:v>1587</c:v>
                </c:pt>
                <c:pt idx="32">
                  <c:v>1614.6363636363637</c:v>
                </c:pt>
                <c:pt idx="33">
                  <c:v>1644.2727272727273</c:v>
                </c:pt>
                <c:pt idx="34">
                  <c:v>1663.1818181818182</c:v>
                </c:pt>
                <c:pt idx="35">
                  <c:v>1683.8181818181818</c:v>
                </c:pt>
                <c:pt idx="36">
                  <c:v>1706.4545454545455</c:v>
                </c:pt>
                <c:pt idx="37">
                  <c:v>1722.1818181818182</c:v>
                </c:pt>
                <c:pt idx="38">
                  <c:v>1735.909090909091</c:v>
                </c:pt>
                <c:pt idx="39">
                  <c:v>1747.7272727272727</c:v>
                </c:pt>
                <c:pt idx="40">
                  <c:v>1755</c:v>
                </c:pt>
                <c:pt idx="41">
                  <c:v>1765.4545454545455</c:v>
                </c:pt>
                <c:pt idx="42">
                  <c:v>1770</c:v>
                </c:pt>
                <c:pt idx="43">
                  <c:v>1774.7272727272727</c:v>
                </c:pt>
                <c:pt idx="44">
                  <c:v>1776.909090909091</c:v>
                </c:pt>
                <c:pt idx="45">
                  <c:v>1781.3636363636363</c:v>
                </c:pt>
                <c:pt idx="46">
                  <c:v>1784</c:v>
                </c:pt>
                <c:pt idx="47">
                  <c:v>1785.1818181818182</c:v>
                </c:pt>
                <c:pt idx="48">
                  <c:v>1787.2727272727273</c:v>
                </c:pt>
                <c:pt idx="49">
                  <c:v>1789.7272727272727</c:v>
                </c:pt>
                <c:pt idx="50">
                  <c:v>1793.909090909091</c:v>
                </c:pt>
                <c:pt idx="51">
                  <c:v>1796.4545454545455</c:v>
                </c:pt>
                <c:pt idx="52">
                  <c:v>1797.090909090909</c:v>
                </c:pt>
                <c:pt idx="53">
                  <c:v>1797.909090909091</c:v>
                </c:pt>
                <c:pt idx="54">
                  <c:v>1798.3636363636363</c:v>
                </c:pt>
                <c:pt idx="55">
                  <c:v>1798.4545454545455</c:v>
                </c:pt>
                <c:pt idx="56">
                  <c:v>1798.4545454545455</c:v>
                </c:pt>
                <c:pt idx="57">
                  <c:v>1799</c:v>
                </c:pt>
                <c:pt idx="58">
                  <c:v>1799.7272727272727</c:v>
                </c:pt>
                <c:pt idx="59">
                  <c:v>1799.7272727272727</c:v>
                </c:pt>
                <c:pt idx="60">
                  <c:v>1799.8181818181818</c:v>
                </c:pt>
                <c:pt idx="61">
                  <c:v>1799.8181818181818</c:v>
                </c:pt>
                <c:pt idx="62">
                  <c:v>0</c:v>
                </c:pt>
                <c:pt idx="63">
                  <c:v>1799.8181818181818</c:v>
                </c:pt>
              </c:numCache>
            </c:numRef>
          </c:val>
        </c:ser>
        <c:ser>
          <c:idx val="2"/>
          <c:order val="2"/>
          <c:tx>
            <c:v>2003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'Historical Counts'!$B$39:$BM$39</c:f>
              <c:numCache>
                <c:formatCode>m/d</c:formatCode>
                <c:ptCount val="64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Counts'!$B$42:$BM$42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  <c:pt idx="62">
                  <c:v>2778</c:v>
                </c:pt>
              </c:numCache>
            </c:numRef>
          </c:val>
        </c:ser>
        <c:ser>
          <c:idx val="3"/>
          <c:order val="3"/>
          <c:tx>
            <c:v>2004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'Historical Counts'!$B$43:$BM$43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</c:ser>
        <c:ser>
          <c:idx val="4"/>
          <c:order val="4"/>
          <c:tx>
            <c:v>2005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'Historical Counts'!$B$44:$BM$44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</c:ser>
        <c:ser>
          <c:idx val="5"/>
          <c:order val="5"/>
          <c:tx>
            <c:v>2006</c:v>
          </c:tx>
          <c:spPr>
            <a:ln w="38100">
              <a:solidFill>
                <a:srgbClr val="92D05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92D050"/>
              </a:solidFill>
              <a:ln w="9525">
                <a:noFill/>
              </a:ln>
            </c:spPr>
          </c:marker>
          <c:val>
            <c:numRef>
              <c:f>'Historical Counts'!$B$45:$BM$45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</c:ser>
        <c:ser>
          <c:idx val="6"/>
          <c:order val="6"/>
          <c:tx>
            <c:v>2007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'Historical Counts'!$B$46:$BM$46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</c:ser>
        <c:marker val="1"/>
        <c:axId val="114532352"/>
        <c:axId val="114534656"/>
      </c:lineChart>
      <c:dateAx>
        <c:axId val="11453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87342468479069"/>
              <c:y val="0.94290380641863303"/>
            </c:manualLayout>
          </c:layout>
          <c:spPr>
            <a:noFill/>
            <a:ln w="25400">
              <a:noFill/>
            </a:ln>
          </c:spPr>
        </c:title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46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14534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count</a:t>
                </a:r>
              </a:p>
            </c:rich>
          </c:tx>
          <c:layout>
            <c:manualLayout>
              <c:xMode val="edge"/>
              <c:yMode val="edge"/>
              <c:x val="0.11098774860500298"/>
              <c:y val="0.406199036904347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2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306577480490522"/>
          <c:y val="0.22585924713584288"/>
          <c:w val="0.1326644370122631"/>
          <c:h val="0.276595744680851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9933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199778024417314"/>
          <c:y val="3.4257748776508973E-2"/>
          <c:w val="0.70699223085460594"/>
          <c:h val="0.81892332789559541"/>
        </c:manualLayout>
      </c:layout>
      <c:barChart>
        <c:barDir val="col"/>
        <c:grouping val="clustered"/>
        <c:ser>
          <c:idx val="0"/>
          <c:order val="0"/>
          <c:tx>
            <c:strRef>
              <c:f>'Historical Counts'!$A$14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Counts'!$B$14:$BK$14</c:f>
              <c:numCache>
                <c:formatCode>General</c:formatCode>
                <c:ptCount val="62"/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17</c:v>
                </c:pt>
                <c:pt idx="14">
                  <c:v>17</c:v>
                </c:pt>
                <c:pt idx="15">
                  <c:v>43</c:v>
                </c:pt>
                <c:pt idx="16">
                  <c:v>487</c:v>
                </c:pt>
                <c:pt idx="17">
                  <c:v>184</c:v>
                </c:pt>
                <c:pt idx="18">
                  <c:v>56</c:v>
                </c:pt>
                <c:pt idx="19">
                  <c:v>48</c:v>
                </c:pt>
                <c:pt idx="20">
                  <c:v>4</c:v>
                </c:pt>
                <c:pt idx="21">
                  <c:v>154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0</c:v>
                </c:pt>
                <c:pt idx="26">
                  <c:v>138</c:v>
                </c:pt>
                <c:pt idx="27">
                  <c:v>48</c:v>
                </c:pt>
                <c:pt idx="28">
                  <c:v>0</c:v>
                </c:pt>
                <c:pt idx="29">
                  <c:v>115</c:v>
                </c:pt>
                <c:pt idx="30">
                  <c:v>56</c:v>
                </c:pt>
                <c:pt idx="31">
                  <c:v>0</c:v>
                </c:pt>
                <c:pt idx="32">
                  <c:v>56</c:v>
                </c:pt>
                <c:pt idx="33">
                  <c:v>40</c:v>
                </c:pt>
                <c:pt idx="34">
                  <c:v>29</c:v>
                </c:pt>
                <c:pt idx="35">
                  <c:v>25</c:v>
                </c:pt>
                <c:pt idx="36">
                  <c:v>24</c:v>
                </c:pt>
                <c:pt idx="37">
                  <c:v>17</c:v>
                </c:pt>
                <c:pt idx="38">
                  <c:v>13</c:v>
                </c:pt>
                <c:pt idx="39">
                  <c:v>9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'Historical Counts'!$A$15</c:f>
              <c:strCache>
                <c:ptCount val="1"/>
                <c:pt idx="0">
                  <c:v>(Beaver dam) 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Counts'!$B$15:$BK$15</c:f>
              <c:numCache>
                <c:formatCode>General</c:formatCode>
                <c:ptCount val="62"/>
                <c:pt idx="29">
                  <c:v>386</c:v>
                </c:pt>
                <c:pt idx="30">
                  <c:v>206</c:v>
                </c:pt>
                <c:pt idx="31">
                  <c:v>1</c:v>
                </c:pt>
                <c:pt idx="32">
                  <c:v>7</c:v>
                </c:pt>
                <c:pt idx="35">
                  <c:v>4</c:v>
                </c:pt>
                <c:pt idx="36">
                  <c:v>14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1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9">
                  <c:v>7</c:v>
                </c:pt>
                <c:pt idx="50">
                  <c:v>2</c:v>
                </c:pt>
                <c:pt idx="51">
                  <c:v>6</c:v>
                </c:pt>
                <c:pt idx="57">
                  <c:v>3</c:v>
                </c:pt>
                <c:pt idx="58">
                  <c:v>7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'Historical Counts'!$A$16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Counts'!$B$16:$BK$16</c:f>
              <c:numCache>
                <c:formatCode>General</c:formatCode>
                <c:ptCount val="62"/>
                <c:pt idx="15">
                  <c:v>518</c:v>
                </c:pt>
                <c:pt idx="16">
                  <c:v>178</c:v>
                </c:pt>
                <c:pt idx="17">
                  <c:v>78</c:v>
                </c:pt>
                <c:pt idx="18">
                  <c:v>21</c:v>
                </c:pt>
                <c:pt idx="19">
                  <c:v>3</c:v>
                </c:pt>
                <c:pt idx="21">
                  <c:v>200</c:v>
                </c:pt>
                <c:pt idx="22">
                  <c:v>180</c:v>
                </c:pt>
                <c:pt idx="23">
                  <c:v>133</c:v>
                </c:pt>
                <c:pt idx="24">
                  <c:v>44</c:v>
                </c:pt>
                <c:pt idx="25">
                  <c:v>38</c:v>
                </c:pt>
                <c:pt idx="26">
                  <c:v>24</c:v>
                </c:pt>
                <c:pt idx="27">
                  <c:v>5</c:v>
                </c:pt>
                <c:pt idx="28">
                  <c:v>33</c:v>
                </c:pt>
                <c:pt idx="30">
                  <c:v>48</c:v>
                </c:pt>
                <c:pt idx="31">
                  <c:v>17</c:v>
                </c:pt>
                <c:pt idx="32">
                  <c:v>3</c:v>
                </c:pt>
                <c:pt idx="33">
                  <c:v>30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40">
                  <c:v>3</c:v>
                </c:pt>
                <c:pt idx="41">
                  <c:v>5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ser>
          <c:idx val="3"/>
          <c:order val="3"/>
          <c:tx>
            <c:strRef>
              <c:f>'Historical Counts'!$A$17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Counts'!$B$17:$BK$17</c:f>
              <c:numCache>
                <c:formatCode>General</c:formatCode>
                <c:ptCount val="62"/>
                <c:pt idx="0">
                  <c:v>4</c:v>
                </c:pt>
                <c:pt idx="2">
                  <c:v>1</c:v>
                </c:pt>
                <c:pt idx="12">
                  <c:v>149</c:v>
                </c:pt>
                <c:pt idx="13">
                  <c:v>133</c:v>
                </c:pt>
                <c:pt idx="14">
                  <c:v>285</c:v>
                </c:pt>
                <c:pt idx="15">
                  <c:v>300</c:v>
                </c:pt>
                <c:pt idx="16">
                  <c:v>1188</c:v>
                </c:pt>
                <c:pt idx="17">
                  <c:v>405</c:v>
                </c:pt>
                <c:pt idx="18">
                  <c:v>26</c:v>
                </c:pt>
                <c:pt idx="19">
                  <c:v>130</c:v>
                </c:pt>
                <c:pt idx="20">
                  <c:v>286</c:v>
                </c:pt>
                <c:pt idx="21">
                  <c:v>297</c:v>
                </c:pt>
                <c:pt idx="22">
                  <c:v>91</c:v>
                </c:pt>
                <c:pt idx="23">
                  <c:v>305</c:v>
                </c:pt>
                <c:pt idx="24">
                  <c:v>151</c:v>
                </c:pt>
                <c:pt idx="25">
                  <c:v>59</c:v>
                </c:pt>
                <c:pt idx="26">
                  <c:v>45</c:v>
                </c:pt>
                <c:pt idx="27">
                  <c:v>70</c:v>
                </c:pt>
                <c:pt idx="28">
                  <c:v>26</c:v>
                </c:pt>
                <c:pt idx="29">
                  <c:v>11</c:v>
                </c:pt>
                <c:pt idx="30">
                  <c:v>16</c:v>
                </c:pt>
                <c:pt idx="32">
                  <c:v>13</c:v>
                </c:pt>
                <c:pt idx="34">
                  <c:v>9</c:v>
                </c:pt>
                <c:pt idx="35">
                  <c:v>2</c:v>
                </c:pt>
                <c:pt idx="39">
                  <c:v>23</c:v>
                </c:pt>
                <c:pt idx="41">
                  <c:v>4</c:v>
                </c:pt>
                <c:pt idx="42">
                  <c:v>5</c:v>
                </c:pt>
              </c:numCache>
            </c:numRef>
          </c:val>
        </c:ser>
        <c:ser>
          <c:idx val="4"/>
          <c:order val="4"/>
          <c:tx>
            <c:strRef>
              <c:f>'Historical Counts'!$A$18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Counts'!$B$18:$BK$18</c:f>
              <c:numCache>
                <c:formatCode>General</c:formatCode>
                <c:ptCount val="62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173</c:v>
                </c:pt>
                <c:pt idx="19">
                  <c:v>476</c:v>
                </c:pt>
                <c:pt idx="20">
                  <c:v>300</c:v>
                </c:pt>
                <c:pt idx="21">
                  <c:v>363</c:v>
                </c:pt>
                <c:pt idx="22">
                  <c:v>162</c:v>
                </c:pt>
                <c:pt idx="23">
                  <c:v>59</c:v>
                </c:pt>
                <c:pt idx="24">
                  <c:v>91</c:v>
                </c:pt>
                <c:pt idx="25">
                  <c:v>40</c:v>
                </c:pt>
                <c:pt idx="26">
                  <c:v>86</c:v>
                </c:pt>
                <c:pt idx="27">
                  <c:v>76</c:v>
                </c:pt>
                <c:pt idx="28">
                  <c:v>65</c:v>
                </c:pt>
                <c:pt idx="29">
                  <c:v>49</c:v>
                </c:pt>
                <c:pt idx="30">
                  <c:v>67</c:v>
                </c:pt>
                <c:pt idx="32">
                  <c:v>62</c:v>
                </c:pt>
                <c:pt idx="33">
                  <c:v>28</c:v>
                </c:pt>
                <c:pt idx="34">
                  <c:v>30</c:v>
                </c:pt>
                <c:pt idx="36">
                  <c:v>42</c:v>
                </c:pt>
                <c:pt idx="38">
                  <c:v>36</c:v>
                </c:pt>
                <c:pt idx="41">
                  <c:v>11</c:v>
                </c:pt>
                <c:pt idx="43">
                  <c:v>19</c:v>
                </c:pt>
                <c:pt idx="45">
                  <c:v>15</c:v>
                </c:pt>
                <c:pt idx="47">
                  <c:v>1</c:v>
                </c:pt>
                <c:pt idx="51">
                  <c:v>1</c:v>
                </c:pt>
              </c:numCache>
            </c:numRef>
          </c:val>
        </c:ser>
        <c:ser>
          <c:idx val="6"/>
          <c:order val="5"/>
          <c:tx>
            <c:strRef>
              <c:f>'Historical Counts'!$A$19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Counts'!$B$19:$BK$19</c:f>
              <c:numCache>
                <c:formatCode>General</c:formatCode>
                <c:ptCount val="62"/>
                <c:pt idx="17">
                  <c:v>158</c:v>
                </c:pt>
                <c:pt idx="18">
                  <c:v>251</c:v>
                </c:pt>
                <c:pt idx="19">
                  <c:v>364</c:v>
                </c:pt>
                <c:pt idx="20">
                  <c:v>394</c:v>
                </c:pt>
                <c:pt idx="21">
                  <c:v>279</c:v>
                </c:pt>
                <c:pt idx="22">
                  <c:v>132</c:v>
                </c:pt>
                <c:pt idx="23">
                  <c:v>176</c:v>
                </c:pt>
                <c:pt idx="24">
                  <c:v>95</c:v>
                </c:pt>
                <c:pt idx="25">
                  <c:v>44</c:v>
                </c:pt>
                <c:pt idx="26">
                  <c:v>88</c:v>
                </c:pt>
                <c:pt idx="27">
                  <c:v>86</c:v>
                </c:pt>
                <c:pt idx="28">
                  <c:v>128</c:v>
                </c:pt>
                <c:pt idx="29">
                  <c:v>70</c:v>
                </c:pt>
                <c:pt idx="30">
                  <c:v>83</c:v>
                </c:pt>
                <c:pt idx="31">
                  <c:v>34</c:v>
                </c:pt>
                <c:pt idx="32">
                  <c:v>58</c:v>
                </c:pt>
                <c:pt idx="33">
                  <c:v>18</c:v>
                </c:pt>
                <c:pt idx="34">
                  <c:v>11</c:v>
                </c:pt>
                <c:pt idx="35">
                  <c:v>82</c:v>
                </c:pt>
                <c:pt idx="36">
                  <c:v>22</c:v>
                </c:pt>
                <c:pt idx="37">
                  <c:v>40</c:v>
                </c:pt>
                <c:pt idx="38">
                  <c:v>41</c:v>
                </c:pt>
                <c:pt idx="39">
                  <c:v>44</c:v>
                </c:pt>
                <c:pt idx="40">
                  <c:v>32</c:v>
                </c:pt>
                <c:pt idx="41">
                  <c:v>15</c:v>
                </c:pt>
                <c:pt idx="42">
                  <c:v>9</c:v>
                </c:pt>
                <c:pt idx="43">
                  <c:v>3</c:v>
                </c:pt>
                <c:pt idx="45">
                  <c:v>2</c:v>
                </c:pt>
                <c:pt idx="48">
                  <c:v>10</c:v>
                </c:pt>
                <c:pt idx="50">
                  <c:v>9</c:v>
                </c:pt>
              </c:numCache>
            </c:numRef>
          </c:val>
        </c:ser>
        <c:ser>
          <c:idx val="5"/>
          <c:order val="6"/>
          <c:tx>
            <c:strRef>
              <c:f>'Historical Counts'!$A$20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Counts'!$B$20:$BL$20</c:f>
              <c:numCache>
                <c:formatCode>General</c:formatCode>
                <c:ptCount val="63"/>
                <c:pt idx="6">
                  <c:v>1</c:v>
                </c:pt>
                <c:pt idx="13">
                  <c:v>5</c:v>
                </c:pt>
                <c:pt idx="14">
                  <c:v>107</c:v>
                </c:pt>
                <c:pt idx="15">
                  <c:v>100</c:v>
                </c:pt>
                <c:pt idx="16">
                  <c:v>18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13</c:v>
                </c:pt>
                <c:pt idx="21">
                  <c:v>24</c:v>
                </c:pt>
                <c:pt idx="22">
                  <c:v>321</c:v>
                </c:pt>
                <c:pt idx="23">
                  <c:v>301</c:v>
                </c:pt>
                <c:pt idx="24">
                  <c:v>43</c:v>
                </c:pt>
                <c:pt idx="25">
                  <c:v>26</c:v>
                </c:pt>
                <c:pt idx="26">
                  <c:v>41</c:v>
                </c:pt>
                <c:pt idx="27">
                  <c:v>59</c:v>
                </c:pt>
                <c:pt idx="28">
                  <c:v>30</c:v>
                </c:pt>
                <c:pt idx="29">
                  <c:v>9</c:v>
                </c:pt>
                <c:pt idx="30">
                  <c:v>17</c:v>
                </c:pt>
                <c:pt idx="31">
                  <c:v>62</c:v>
                </c:pt>
                <c:pt idx="32">
                  <c:v>39</c:v>
                </c:pt>
                <c:pt idx="33">
                  <c:v>147</c:v>
                </c:pt>
                <c:pt idx="34">
                  <c:v>38</c:v>
                </c:pt>
                <c:pt idx="35">
                  <c:v>22</c:v>
                </c:pt>
                <c:pt idx="36">
                  <c:v>31</c:v>
                </c:pt>
                <c:pt idx="37">
                  <c:v>12</c:v>
                </c:pt>
                <c:pt idx="38">
                  <c:v>21</c:v>
                </c:pt>
                <c:pt idx="39">
                  <c:v>9</c:v>
                </c:pt>
                <c:pt idx="40">
                  <c:v>14</c:v>
                </c:pt>
                <c:pt idx="41">
                  <c:v>6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13</c:v>
                </c:pt>
                <c:pt idx="50">
                  <c:v>28</c:v>
                </c:pt>
                <c:pt idx="51">
                  <c:v>15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7"/>
          <c:order val="7"/>
          <c:tx>
            <c:strRef>
              <c:f>'Historical Counts'!$A$21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Counts'!$B$21:$BL$21</c:f>
              <c:numCache>
                <c:formatCode>General</c:formatCode>
                <c:ptCount val="63"/>
                <c:pt idx="17">
                  <c:v>276</c:v>
                </c:pt>
                <c:pt idx="18">
                  <c:v>124</c:v>
                </c:pt>
                <c:pt idx="19">
                  <c:v>22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160</c:v>
                </c:pt>
                <c:pt idx="24">
                  <c:v>92</c:v>
                </c:pt>
                <c:pt idx="25">
                  <c:v>72</c:v>
                </c:pt>
                <c:pt idx="26">
                  <c:v>40</c:v>
                </c:pt>
                <c:pt idx="27">
                  <c:v>35</c:v>
                </c:pt>
                <c:pt idx="28">
                  <c:v>50</c:v>
                </c:pt>
                <c:pt idx="29">
                  <c:v>21</c:v>
                </c:pt>
                <c:pt idx="30">
                  <c:v>51</c:v>
                </c:pt>
                <c:pt idx="31">
                  <c:v>14</c:v>
                </c:pt>
                <c:pt idx="32">
                  <c:v>28</c:v>
                </c:pt>
                <c:pt idx="33">
                  <c:v>37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65</c:v>
                </c:pt>
                <c:pt idx="38">
                  <c:v>18</c:v>
                </c:pt>
                <c:pt idx="39">
                  <c:v>18</c:v>
                </c:pt>
                <c:pt idx="40">
                  <c:v>7</c:v>
                </c:pt>
                <c:pt idx="41">
                  <c:v>41</c:v>
                </c:pt>
                <c:pt idx="42">
                  <c:v>17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12</c:v>
                </c:pt>
                <c:pt idx="47">
                  <c:v>3</c:v>
                </c:pt>
                <c:pt idx="48">
                  <c:v>10</c:v>
                </c:pt>
                <c:pt idx="49">
                  <c:v>6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</c:numCache>
            </c:numRef>
          </c:val>
        </c:ser>
        <c:ser>
          <c:idx val="8"/>
          <c:order val="8"/>
          <c:tx>
            <c:strRef>
              <c:f>'Historical Counts'!$A$22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Counts'!$B$22:$BL$22</c:f>
              <c:numCache>
                <c:formatCode>General</c:formatCode>
                <c:ptCount val="63"/>
                <c:pt idx="22">
                  <c:v>205</c:v>
                </c:pt>
                <c:pt idx="23">
                  <c:v>359</c:v>
                </c:pt>
                <c:pt idx="24">
                  <c:v>50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154</c:v>
                </c:pt>
                <c:pt idx="29">
                  <c:v>84</c:v>
                </c:pt>
                <c:pt idx="30">
                  <c:v>39</c:v>
                </c:pt>
                <c:pt idx="31">
                  <c:v>41</c:v>
                </c:pt>
                <c:pt idx="32">
                  <c:v>18</c:v>
                </c:pt>
                <c:pt idx="33">
                  <c:v>12</c:v>
                </c:pt>
                <c:pt idx="34">
                  <c:v>33</c:v>
                </c:pt>
                <c:pt idx="35">
                  <c:v>15</c:v>
                </c:pt>
                <c:pt idx="36">
                  <c:v>70</c:v>
                </c:pt>
                <c:pt idx="37">
                  <c:v>7</c:v>
                </c:pt>
                <c:pt idx="38">
                  <c:v>5</c:v>
                </c:pt>
                <c:pt idx="39">
                  <c:v>16</c:v>
                </c:pt>
                <c:pt idx="40">
                  <c:v>8</c:v>
                </c:pt>
                <c:pt idx="41">
                  <c:v>11</c:v>
                </c:pt>
                <c:pt idx="42">
                  <c:v>16</c:v>
                </c:pt>
                <c:pt idx="43">
                  <c:v>9</c:v>
                </c:pt>
                <c:pt idx="44">
                  <c:v>6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9"/>
          <c:order val="9"/>
          <c:tx>
            <c:strRef>
              <c:f>'Historical Counts'!$A$23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'Historical Counts'!$B$23:$BL$23</c:f>
              <c:numCache>
                <c:formatCode>General</c:formatCode>
                <c:ptCount val="63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9">
                  <c:v>219</c:v>
                </c:pt>
                <c:pt idx="20">
                  <c:v>14</c:v>
                </c:pt>
                <c:pt idx="21">
                  <c:v>1</c:v>
                </c:pt>
                <c:pt idx="22">
                  <c:v>3</c:v>
                </c:pt>
                <c:pt idx="23">
                  <c:v>80</c:v>
                </c:pt>
                <c:pt idx="24">
                  <c:v>171</c:v>
                </c:pt>
                <c:pt idx="25">
                  <c:v>34</c:v>
                </c:pt>
                <c:pt idx="26">
                  <c:v>13</c:v>
                </c:pt>
                <c:pt idx="27">
                  <c:v>7</c:v>
                </c:pt>
                <c:pt idx="28">
                  <c:v>36</c:v>
                </c:pt>
                <c:pt idx="29">
                  <c:v>125</c:v>
                </c:pt>
                <c:pt idx="30">
                  <c:v>37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22</c:v>
                </c:pt>
                <c:pt idx="35">
                  <c:v>48</c:v>
                </c:pt>
                <c:pt idx="36">
                  <c:v>6</c:v>
                </c:pt>
                <c:pt idx="37">
                  <c:v>10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3">
                  <c:v>4</c:v>
                </c:pt>
                <c:pt idx="44">
                  <c:v>2</c:v>
                </c:pt>
                <c:pt idx="45">
                  <c:v>8</c:v>
                </c:pt>
                <c:pt idx="46">
                  <c:v>8</c:v>
                </c:pt>
                <c:pt idx="47">
                  <c:v>1</c:v>
                </c:pt>
                <c:pt idx="51">
                  <c:v>2</c:v>
                </c:pt>
              </c:numCache>
            </c:numRef>
          </c:val>
        </c:ser>
        <c:axId val="113879296"/>
        <c:axId val="113889280"/>
      </c:barChart>
      <c:dateAx>
        <c:axId val="113879296"/>
        <c:scaling>
          <c:orientation val="minMax"/>
        </c:scaling>
        <c:axPos val="b"/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892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13889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79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95763656633217"/>
          <c:y val="0.27004909983633391"/>
          <c:w val="0.14269788182831666"/>
          <c:h val="0.346972176759410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2001-2007 Cumulative Escapement Comparison</a:t>
            </a:r>
          </a:p>
        </c:rich>
      </c:tx>
      <c:layout>
        <c:manualLayout>
          <c:xMode val="edge"/>
          <c:yMode val="edge"/>
          <c:x val="0.29078801604648918"/>
          <c:y val="1.95758427086957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6748057713651496"/>
          <c:y val="0.14518760195758565"/>
          <c:w val="0.62264150943396224"/>
          <c:h val="0.59869494290375203"/>
        </c:manualLayout>
      </c:layout>
      <c:lineChart>
        <c:grouping val="standard"/>
        <c:ser>
          <c:idx val="0"/>
          <c:order val="0"/>
          <c:tx>
            <c:strRef>
              <c:f>'Historical Counts'!$A$28</c:f>
              <c:strCache>
                <c:ptCount val="1"/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Counts'!$B$28:$BK$28</c:f>
              <c:numCache>
                <c:formatCode>General</c:formatCode>
                <c:ptCount val="62"/>
              </c:numCache>
            </c:numRef>
          </c:val>
        </c:ser>
        <c:ser>
          <c:idx val="1"/>
          <c:order val="1"/>
          <c:tx>
            <c:strRef>
              <c:f>'Historical Counts'!$A$42</c:f>
              <c:strCache>
                <c:ptCount val="1"/>
                <c:pt idx="0">
                  <c:v>Cum 2003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Counts'!$B$42:$BK$42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</c:numCache>
            </c:numRef>
          </c:val>
        </c:ser>
        <c:ser>
          <c:idx val="2"/>
          <c:order val="2"/>
          <c:tx>
            <c:strRef>
              <c:f>'Historical Counts'!$A$43</c:f>
              <c:strCache>
                <c:ptCount val="1"/>
                <c:pt idx="0">
                  <c:v>Cum 2004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Counts'!$B$43:$BL$43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</c:ser>
        <c:ser>
          <c:idx val="3"/>
          <c:order val="3"/>
          <c:tx>
            <c:strRef>
              <c:f>'Historical Counts'!$A$44</c:f>
              <c:strCache>
                <c:ptCount val="1"/>
                <c:pt idx="0">
                  <c:v>Cum 2005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'Historical Counts'!$B$44:$BL$44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</c:ser>
        <c:ser>
          <c:idx val="4"/>
          <c:order val="4"/>
          <c:tx>
            <c:strRef>
              <c:f>'Historical Counts'!$A$40</c:f>
              <c:strCache>
                <c:ptCount val="1"/>
                <c:pt idx="0">
                  <c:v>Cum 2001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'Historical Counts'!$B$40:$BK$40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154</c:v>
                </c:pt>
                <c:pt idx="13">
                  <c:v>287</c:v>
                </c:pt>
                <c:pt idx="14">
                  <c:v>572</c:v>
                </c:pt>
                <c:pt idx="15">
                  <c:v>872</c:v>
                </c:pt>
                <c:pt idx="16">
                  <c:v>2060</c:v>
                </c:pt>
                <c:pt idx="17">
                  <c:v>2465</c:v>
                </c:pt>
                <c:pt idx="18">
                  <c:v>2491</c:v>
                </c:pt>
                <c:pt idx="19">
                  <c:v>2621</c:v>
                </c:pt>
                <c:pt idx="20">
                  <c:v>2907</c:v>
                </c:pt>
                <c:pt idx="21">
                  <c:v>3204</c:v>
                </c:pt>
                <c:pt idx="22">
                  <c:v>3295</c:v>
                </c:pt>
                <c:pt idx="23">
                  <c:v>3600</c:v>
                </c:pt>
                <c:pt idx="24">
                  <c:v>3751</c:v>
                </c:pt>
                <c:pt idx="25">
                  <c:v>3810</c:v>
                </c:pt>
                <c:pt idx="26">
                  <c:v>3855</c:v>
                </c:pt>
                <c:pt idx="27">
                  <c:v>3925</c:v>
                </c:pt>
                <c:pt idx="28">
                  <c:v>3951</c:v>
                </c:pt>
                <c:pt idx="29">
                  <c:v>3962</c:v>
                </c:pt>
                <c:pt idx="30">
                  <c:v>3978</c:v>
                </c:pt>
                <c:pt idx="31">
                  <c:v>3978</c:v>
                </c:pt>
                <c:pt idx="32">
                  <c:v>3991</c:v>
                </c:pt>
                <c:pt idx="33">
                  <c:v>3991</c:v>
                </c:pt>
                <c:pt idx="34">
                  <c:v>4000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4025</c:v>
                </c:pt>
                <c:pt idx="40">
                  <c:v>4025</c:v>
                </c:pt>
                <c:pt idx="41">
                  <c:v>4029</c:v>
                </c:pt>
                <c:pt idx="42">
                  <c:v>4034</c:v>
                </c:pt>
                <c:pt idx="43">
                  <c:v>4034</c:v>
                </c:pt>
                <c:pt idx="44">
                  <c:v>4034</c:v>
                </c:pt>
                <c:pt idx="45">
                  <c:v>4034</c:v>
                </c:pt>
                <c:pt idx="46">
                  <c:v>4034</c:v>
                </c:pt>
                <c:pt idx="47">
                  <c:v>4034</c:v>
                </c:pt>
                <c:pt idx="48">
                  <c:v>4034</c:v>
                </c:pt>
                <c:pt idx="49">
                  <c:v>4034</c:v>
                </c:pt>
                <c:pt idx="50">
                  <c:v>4034</c:v>
                </c:pt>
                <c:pt idx="51">
                  <c:v>4034</c:v>
                </c:pt>
                <c:pt idx="52">
                  <c:v>4034</c:v>
                </c:pt>
                <c:pt idx="53">
                  <c:v>4034</c:v>
                </c:pt>
                <c:pt idx="54">
                  <c:v>4034</c:v>
                </c:pt>
                <c:pt idx="55">
                  <c:v>4034</c:v>
                </c:pt>
                <c:pt idx="56">
                  <c:v>4034</c:v>
                </c:pt>
                <c:pt idx="57">
                  <c:v>4034</c:v>
                </c:pt>
                <c:pt idx="58">
                  <c:v>4034</c:v>
                </c:pt>
                <c:pt idx="59">
                  <c:v>4034</c:v>
                </c:pt>
                <c:pt idx="60">
                  <c:v>4034</c:v>
                </c:pt>
                <c:pt idx="61">
                  <c:v>4034</c:v>
                </c:pt>
              </c:numCache>
            </c:numRef>
          </c:val>
        </c:ser>
        <c:ser>
          <c:idx val="5"/>
          <c:order val="5"/>
          <c:tx>
            <c:strRef>
              <c:f>'Historical Counts'!$A$45</c:f>
              <c:strCache>
                <c:ptCount val="1"/>
                <c:pt idx="0">
                  <c:v>Cum 2006</c:v>
                </c:pt>
              </c:strCache>
            </c:strRef>
          </c:tx>
          <c:spPr>
            <a:ln w="38100">
              <a:solidFill>
                <a:srgbClr val="CC99FF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CC99FF"/>
              </a:solidFill>
              <a:ln w="9525">
                <a:noFill/>
              </a:ln>
            </c:spPr>
          </c:marker>
          <c:val>
            <c:numRef>
              <c:f>'Historical Counts'!$B$45:$BL$45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</c:ser>
        <c:ser>
          <c:idx val="6"/>
          <c:order val="6"/>
          <c:tx>
            <c:strRef>
              <c:f>'Historical Counts'!$A$46</c:f>
              <c:strCache>
                <c:ptCount val="1"/>
                <c:pt idx="0">
                  <c:v>Cum 2007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'Historical Counts'!$B$46:$BL$46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</c:ser>
        <c:ser>
          <c:idx val="7"/>
          <c:order val="7"/>
          <c:tx>
            <c:strRef>
              <c:f>'Historical Counts'!$A$47</c:f>
              <c:strCache>
                <c:ptCount val="1"/>
                <c:pt idx="0">
                  <c:v>Cum 2008</c:v>
                </c:pt>
              </c:strCache>
            </c:strRef>
          </c:tx>
          <c:val>
            <c:numRef>
              <c:f>'Historical Counts'!$B$47:$BL$47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527</c:v>
                </c:pt>
                <c:pt idx="18">
                  <c:v>871</c:v>
                </c:pt>
                <c:pt idx="19">
                  <c:v>971</c:v>
                </c:pt>
                <c:pt idx="20">
                  <c:v>1003</c:v>
                </c:pt>
                <c:pt idx="21">
                  <c:v>1012</c:v>
                </c:pt>
                <c:pt idx="22">
                  <c:v>1079</c:v>
                </c:pt>
                <c:pt idx="23">
                  <c:v>1191</c:v>
                </c:pt>
                <c:pt idx="24">
                  <c:v>1237</c:v>
                </c:pt>
                <c:pt idx="25">
                  <c:v>1268</c:v>
                </c:pt>
                <c:pt idx="26">
                  <c:v>1285</c:v>
                </c:pt>
                <c:pt idx="27">
                  <c:v>1306</c:v>
                </c:pt>
                <c:pt idx="28">
                  <c:v>1326</c:v>
                </c:pt>
                <c:pt idx="29">
                  <c:v>1328</c:v>
                </c:pt>
                <c:pt idx="30">
                  <c:v>1337</c:v>
                </c:pt>
                <c:pt idx="31">
                  <c:v>1351</c:v>
                </c:pt>
                <c:pt idx="32">
                  <c:v>1366</c:v>
                </c:pt>
                <c:pt idx="33">
                  <c:v>1371</c:v>
                </c:pt>
                <c:pt idx="34">
                  <c:v>1393</c:v>
                </c:pt>
                <c:pt idx="35">
                  <c:v>1402</c:v>
                </c:pt>
                <c:pt idx="36">
                  <c:v>1423</c:v>
                </c:pt>
                <c:pt idx="37">
                  <c:v>1441</c:v>
                </c:pt>
                <c:pt idx="38">
                  <c:v>1444</c:v>
                </c:pt>
                <c:pt idx="39">
                  <c:v>1447</c:v>
                </c:pt>
                <c:pt idx="40">
                  <c:v>1447</c:v>
                </c:pt>
                <c:pt idx="41">
                  <c:v>1456</c:v>
                </c:pt>
                <c:pt idx="42">
                  <c:v>1458</c:v>
                </c:pt>
                <c:pt idx="43">
                  <c:v>1459</c:v>
                </c:pt>
                <c:pt idx="44">
                  <c:v>1460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1462</c:v>
                </c:pt>
                <c:pt idx="49">
                  <c:v>1462</c:v>
                </c:pt>
                <c:pt idx="50">
                  <c:v>1463</c:v>
                </c:pt>
                <c:pt idx="51">
                  <c:v>1463</c:v>
                </c:pt>
                <c:pt idx="52">
                  <c:v>1463</c:v>
                </c:pt>
                <c:pt idx="53">
                  <c:v>1463</c:v>
                </c:pt>
                <c:pt idx="54">
                  <c:v>1463</c:v>
                </c:pt>
                <c:pt idx="55">
                  <c:v>1463</c:v>
                </c:pt>
                <c:pt idx="56">
                  <c:v>1463</c:v>
                </c:pt>
                <c:pt idx="57">
                  <c:v>1463</c:v>
                </c:pt>
                <c:pt idx="58">
                  <c:v>1463</c:v>
                </c:pt>
                <c:pt idx="59">
                  <c:v>1463</c:v>
                </c:pt>
                <c:pt idx="60">
                  <c:v>1463</c:v>
                </c:pt>
                <c:pt idx="61">
                  <c:v>1463</c:v>
                </c:pt>
                <c:pt idx="62">
                  <c:v>1463</c:v>
                </c:pt>
              </c:numCache>
            </c:numRef>
          </c:val>
        </c:ser>
        <c:marker val="1"/>
        <c:axId val="112749952"/>
        <c:axId val="112764416"/>
      </c:lineChart>
      <c:dateAx>
        <c:axId val="112749952"/>
        <c:scaling>
          <c:orientation val="minMax"/>
        </c:scaling>
        <c:axPos val="b"/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644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12764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9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4931252322556672E-2"/>
          <c:y val="7.4195308237861426E-2"/>
          <c:w val="0.12151616499442586"/>
          <c:h val="0.315875613747954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Weir Summary</a:t>
            </a:r>
          </a:p>
        </c:rich>
      </c:tx>
      <c:layout>
        <c:manualLayout>
          <c:xMode val="edge"/>
          <c:yMode val="edge"/>
          <c:x val="0.43507217116255115"/>
          <c:y val="1.95758427086957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4688E-2"/>
          <c:y val="0.12234910277324633"/>
          <c:w val="0.90677025527192012"/>
          <c:h val="0.771615008156606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4"/>
              <c:layout>
                <c:manualLayout>
                  <c:x val="2.9078218718775759E-3"/>
                  <c:y val="1.727059810835205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3.692135597367772E-3"/>
                  <c:y val="2.315020573488685E-3"/>
                </c:manualLayout>
              </c:layout>
              <c:dLblPos val="outEnd"/>
              <c:showVal val="1"/>
            </c:dLbl>
            <c:dLbl>
              <c:idx val="14"/>
              <c:layout>
                <c:manualLayout>
                  <c:x val="2.5822576839382039E-3"/>
                  <c:y val="2.17286868505217E-3"/>
                </c:manualLayout>
              </c:layout>
              <c:dLblPos val="outEnd"/>
              <c:showVal val="1"/>
            </c:dLbl>
            <c:dLbl>
              <c:idx val="16"/>
              <c:layout>
                <c:manualLayout>
                  <c:x val="2.5822576839381957E-3"/>
                  <c:y val="1.0256686919029116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val>
            <c:numRef>
              <c:f>'Weir Summary Counts'!$B$7:$B$26</c:f>
              <c:numCache>
                <c:formatCode>#,##0</c:formatCode>
                <c:ptCount val="20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</c:numCache>
            </c:numRef>
          </c:val>
        </c:ser>
        <c:dLbls>
          <c:showVal val="1"/>
        </c:dLbls>
        <c:axId val="114608384"/>
        <c:axId val="114618752"/>
      </c:barChart>
      <c:catAx>
        <c:axId val="11460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20315896967728"/>
              <c:y val="0.944535140963353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18752"/>
        <c:crosses val="autoZero"/>
        <c:auto val="1"/>
        <c:lblAlgn val="ctr"/>
        <c:lblOffset val="100"/>
        <c:tickLblSkip val="1"/>
        <c:tickMarkSkip val="1"/>
      </c:catAx>
      <c:valAx>
        <c:axId val="114618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Sockeye Count</a:t>
                </a:r>
              </a:p>
            </c:rich>
          </c:tx>
          <c:layout>
            <c:manualLayout>
              <c:xMode val="edge"/>
              <c:yMode val="edge"/>
              <c:x val="1.220867458457325E-2"/>
              <c:y val="0.42740621415776386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0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376780252895738"/>
          <c:y val="9.8591607584321658E-2"/>
        </c:manualLayout>
      </c:layout>
    </c:title>
    <c:plotArea>
      <c:layout>
        <c:manualLayout>
          <c:layoutTarget val="inner"/>
          <c:xMode val="edge"/>
          <c:yMode val="edge"/>
          <c:x val="0.11874999999999999"/>
          <c:y val="0.19649846586078148"/>
          <c:w val="0.85041553566487949"/>
          <c:h val="0.61252929651399213"/>
        </c:manualLayout>
      </c:layout>
      <c:barChart>
        <c:barDir val="col"/>
        <c:grouping val="stacked"/>
        <c:ser>
          <c:idx val="1"/>
          <c:order val="0"/>
          <c:tx>
            <c:v>Sockeye escapement</c:v>
          </c:tx>
          <c:cat>
            <c:numRef>
              <c:f>'Weir Summary Counts'!$A$7:$A$28</c:f>
              <c:numCache>
                <c:formatCode>General</c:formatCode>
                <c:ptCount val="2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</c:numCache>
            </c:numRef>
          </c:cat>
          <c:val>
            <c:numRef>
              <c:f>'Weir Summary Counts'!$B$7:$B$28</c:f>
              <c:numCache>
                <c:formatCode>#,##0</c:formatCode>
                <c:ptCount val="22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  <c:pt idx="20">
                  <c:v>3334</c:v>
                </c:pt>
                <c:pt idx="21">
                  <c:v>2533</c:v>
                </c:pt>
              </c:numCache>
            </c:numRef>
          </c:val>
        </c:ser>
        <c:overlap val="100"/>
        <c:axId val="114648576"/>
        <c:axId val="114650112"/>
      </c:barChart>
      <c:catAx>
        <c:axId val="114648576"/>
        <c:scaling>
          <c:orientation val="minMax"/>
        </c:scaling>
        <c:axPos val="b"/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114650112"/>
        <c:crosses val="autoZero"/>
        <c:auto val="1"/>
        <c:lblAlgn val="ctr"/>
        <c:lblOffset val="100"/>
      </c:catAx>
      <c:valAx>
        <c:axId val="114650112"/>
        <c:scaling>
          <c:orientation val="minMax"/>
        </c:scaling>
        <c:axPos val="l"/>
        <c:majorGridlines/>
        <c:numFmt formatCode="#,##0" sourceLinked="1"/>
        <c:tickLblPos val="nextTo"/>
        <c:crossAx val="11464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551517598761694"/>
          <c:y val="0.10274860870606942"/>
          <c:w val="0.1938642498747486"/>
          <c:h val="5.0021890417224824E-2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 i="0" baseline="0"/>
              <a:t>Pink and Sockeye Salmon Escapements </a:t>
            </a:r>
          </a:p>
          <a:p>
            <a:pPr>
              <a:defRPr/>
            </a:pPr>
            <a:r>
              <a:rPr lang="en-US" sz="1400" b="0" i="0" baseline="0"/>
              <a:t>for Sixmile Creek EAFB</a:t>
            </a:r>
          </a:p>
        </c:rich>
      </c:tx>
      <c:layout>
        <c:manualLayout>
          <c:xMode val="edge"/>
          <c:yMode val="edge"/>
          <c:x val="0.29001429436705028"/>
          <c:y val="1.9607843137254902E-2"/>
        </c:manualLayout>
      </c:layout>
    </c:title>
    <c:plotArea>
      <c:layout>
        <c:manualLayout>
          <c:layoutTarget val="inner"/>
          <c:xMode val="edge"/>
          <c:yMode val="edge"/>
          <c:x val="8.8309469008681613E-2"/>
          <c:y val="0.15205187586845761"/>
          <c:w val="0.87768124369069256"/>
          <c:h val="0.75696530580736232"/>
        </c:manualLayout>
      </c:layout>
      <c:barChart>
        <c:barDir val="col"/>
        <c:grouping val="clustered"/>
        <c:ser>
          <c:idx val="0"/>
          <c:order val="0"/>
          <c:tx>
            <c:strRef>
              <c:f>'Pink Hist Esc'!$A$1</c:f>
              <c:strCache>
                <c:ptCount val="1"/>
                <c:pt idx="0">
                  <c:v>Pink Salmon Escapement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'Pink Hist Esc'!$A$4:$A$13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'Pink Hist Esc'!$B$4:$B$13</c:f>
              <c:numCache>
                <c:formatCode>#,##0</c:formatCode>
                <c:ptCount val="10"/>
                <c:pt idx="0">
                  <c:v>951</c:v>
                </c:pt>
                <c:pt idx="1">
                  <c:v>1900</c:v>
                </c:pt>
                <c:pt idx="2">
                  <c:v>1341</c:v>
                </c:pt>
                <c:pt idx="3">
                  <c:v>291</c:v>
                </c:pt>
                <c:pt idx="4">
                  <c:v>820</c:v>
                </c:pt>
                <c:pt idx="5">
                  <c:v>1654</c:v>
                </c:pt>
                <c:pt idx="6">
                  <c:v>1733</c:v>
                </c:pt>
                <c:pt idx="7">
                  <c:v>2355</c:v>
                </c:pt>
                <c:pt idx="8">
                  <c:v>3075</c:v>
                </c:pt>
                <c:pt idx="9">
                  <c:v>477</c:v>
                </c:pt>
              </c:numCache>
            </c:numRef>
          </c:val>
        </c:ser>
        <c:ser>
          <c:idx val="1"/>
          <c:order val="1"/>
          <c:tx>
            <c:strRef>
              <c:f>'Pink Hist Esc'!$A$15</c:f>
              <c:strCache>
                <c:ptCount val="1"/>
                <c:pt idx="0">
                  <c:v>Sockeye Escapement</c:v>
                </c:pt>
              </c:strCache>
            </c:strRef>
          </c:tx>
          <c:spPr>
            <a:solidFill>
              <a:srgbClr val="00B0F0"/>
            </a:solidFill>
          </c:spPr>
          <c:val>
            <c:numRef>
              <c:f>'Pink Hist Esc'!$B$17:$B$26</c:f>
              <c:numCache>
                <c:formatCode>#,##0</c:formatCode>
                <c:ptCount val="10"/>
                <c:pt idx="0">
                  <c:v>4034</c:v>
                </c:pt>
                <c:pt idx="1">
                  <c:v>2580</c:v>
                </c:pt>
                <c:pt idx="2">
                  <c:v>2778</c:v>
                </c:pt>
                <c:pt idx="3">
                  <c:v>1611</c:v>
                </c:pt>
                <c:pt idx="4">
                  <c:v>1341</c:v>
                </c:pt>
                <c:pt idx="5">
                  <c:v>1192</c:v>
                </c:pt>
                <c:pt idx="6">
                  <c:v>903</c:v>
                </c:pt>
                <c:pt idx="7">
                  <c:v>1463</c:v>
                </c:pt>
                <c:pt idx="8">
                  <c:v>3334</c:v>
                </c:pt>
                <c:pt idx="9">
                  <c:v>2533</c:v>
                </c:pt>
              </c:numCache>
            </c:numRef>
          </c:val>
        </c:ser>
        <c:axId val="114564480"/>
        <c:axId val="114586752"/>
      </c:barChart>
      <c:catAx>
        <c:axId val="114564480"/>
        <c:scaling>
          <c:orientation val="minMax"/>
        </c:scaling>
        <c:axPos val="b"/>
        <c:numFmt formatCode="General" sourceLinked="1"/>
        <c:tickLblPos val="nextTo"/>
        <c:crossAx val="114586752"/>
        <c:crosses val="autoZero"/>
        <c:auto val="1"/>
        <c:lblAlgn val="ctr"/>
        <c:lblOffset val="100"/>
      </c:catAx>
      <c:valAx>
        <c:axId val="114586752"/>
        <c:scaling>
          <c:orientation val="minMax"/>
        </c:scaling>
        <c:axPos val="l"/>
        <c:majorGridlines/>
        <c:numFmt formatCode="#,##0" sourceLinked="1"/>
        <c:tickLblPos val="nextTo"/>
        <c:crossAx val="11456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45225116091251"/>
          <c:y val="3.643441628619952E-2"/>
          <c:w val="0.24324005653139513"/>
          <c:h val="0.10130483689538806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0.50925</cdr:x>
      <cdr:y>0.47225</cdr:y>
    </cdr:from>
    <cdr:to>
      <cdr:x>0.744</cdr:x>
      <cdr:y>0.5165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2542" y="2750087"/>
          <a:ext cx="2021067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Marsh location 1988-1997</a:t>
          </a:r>
        </a:p>
      </cdr:txBody>
    </cdr:sp>
  </cdr:relSizeAnchor>
  <cdr:relSizeAnchor xmlns:cdr="http://schemas.openxmlformats.org/drawingml/2006/chartDrawing">
    <cdr:from>
      <cdr:x>0.20375</cdr:x>
      <cdr:y>0.36675</cdr:y>
    </cdr:from>
    <cdr:to>
      <cdr:x>0.44725</cdr:x>
      <cdr:y>0.4125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8402" y="2135550"/>
          <a:ext cx="2154088" cy="267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Bridge location 1998-2007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114300</xdr:rowOff>
    </xdr:from>
    <xdr:to>
      <xdr:col>13</xdr:col>
      <xdr:colOff>19050</xdr:colOff>
      <xdr:row>32</xdr:row>
      <xdr:rowOff>9525</xdr:rowOff>
    </xdr:to>
    <xdr:graphicFrame macro="">
      <xdr:nvGraphicFramePr>
        <xdr:cNvPr id="399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57150</xdr:rowOff>
    </xdr:from>
    <xdr:to>
      <xdr:col>13</xdr:col>
      <xdr:colOff>571500</xdr:colOff>
      <xdr:row>28</xdr:row>
      <xdr:rowOff>57150</xdr:rowOff>
    </xdr:to>
    <xdr:graphicFrame macro="">
      <xdr:nvGraphicFramePr>
        <xdr:cNvPr id="542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brazil" refreshedDate="40058.637112500001" createdVersion="1" refreshedVersion="2" recordCount="360" upgradeOnRefresh="1">
  <cacheSource type="worksheet">
    <worksheetSource ref="A3:G363" sheet="ASL 2009 "/>
  </cacheSource>
  <cacheFields count="7">
    <cacheField name="Date" numFmtId="0">
      <sharedItems containsSemiMixedTypes="0" containsNonDate="0" containsDate="1" containsString="0" minDate="2009-07-24T00:00:00" maxDate="2009-08-22T00:00:00" count="27">
        <d v="2009-07-24T00:00:00"/>
        <d v="2009-07-25T00:00:00"/>
        <d v="2009-07-26T00:00:00"/>
        <d v="2009-07-27T00:00:00"/>
        <d v="2009-07-28T00:00:00"/>
        <d v="2009-07-29T00:00:00"/>
        <d v="2009-07-3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</sharedItems>
    </cacheField>
    <cacheField name="Number" numFmtId="0">
      <sharedItems containsSemiMixedTypes="0" containsString="0" containsNumber="1" containsInteger="1" minValue="1" maxValue="360"/>
    </cacheField>
    <cacheField name="Species " numFmtId="0">
      <sharedItems containsSemiMixedTypes="0" containsString="0" containsNumber="1" containsInteger="1" minValue="2" maxValue="2" count="1">
        <n v="2"/>
      </sharedItems>
    </cacheField>
    <cacheField name="Age" numFmtId="0">
      <sharedItems containsString="0" containsBlank="1" count="1">
        <m/>
      </sharedItems>
    </cacheField>
    <cacheField name="Sex (M=1, F=2)" numFmtId="0">
      <sharedItems containsSemiMixedTypes="0" containsString="0" containsNumber="1" containsInteger="1" minValue="1" maxValue="2" count="2">
        <n v="1"/>
        <n v="2"/>
      </sharedItems>
    </cacheField>
    <cacheField name="Length (mm)" numFmtId="0">
      <sharedItems containsSemiMixedTypes="0" containsString="0" containsNumber="1" containsInteger="1" minValue="300" maxValue="625"/>
    </cacheField>
    <cacheField name="Comments" numFmtId="0">
      <sharedItems containsBlank="1" count="2">
        <m/>
        <s v="No Scal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brazil" refreshedDate="40106.422085879633" createdVersion="1" refreshedVersion="2" recordCount="355" upgradeOnRefresh="1">
  <cacheSource type="worksheet">
    <worksheetSource ref="B3:G358" sheet="ASL 2009 "/>
  </cacheSource>
  <cacheFields count="6">
    <cacheField name="Number" numFmtId="0">
      <sharedItems containsSemiMixedTypes="0" containsString="0" containsNumber="1" containsInteger="1" minValue="1" maxValue="360"/>
    </cacheField>
    <cacheField name="Species " numFmtId="0">
      <sharedItems containsSemiMixedTypes="0" containsString="0" containsNumber="1" containsInteger="1" minValue="2" maxValue="2" count="1">
        <n v="2"/>
      </sharedItems>
    </cacheField>
    <cacheField name="Age" numFmtId="0">
      <sharedItems containsSemiMixedTypes="0" containsString="0" containsNumber="1" containsInteger="1" minValue="2" maxValue="22" count="8">
        <n v="12"/>
        <n v="11"/>
        <n v="13"/>
        <n v="2"/>
        <n v="3"/>
        <n v="4"/>
        <n v="5"/>
        <n v="22"/>
      </sharedItems>
    </cacheField>
    <cacheField name="Sex (M=1, F=2)" numFmtId="0">
      <sharedItems containsSemiMixedTypes="0" containsString="0" containsNumber="1" containsInteger="1" minValue="1" maxValue="2" count="2">
        <n v="1"/>
        <n v="2"/>
      </sharedItems>
    </cacheField>
    <cacheField name="Length (mm)" numFmtId="0">
      <sharedItems containsSemiMixedTypes="0" containsString="0" containsNumber="1" containsInteger="1" minValue="300" maxValue="625"/>
    </cacheField>
    <cacheField name="Comments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x v="0"/>
    <n v="1"/>
    <x v="0"/>
    <x v="0"/>
    <x v="0"/>
    <n v="430"/>
    <x v="0"/>
  </r>
  <r>
    <x v="0"/>
    <n v="2"/>
    <x v="0"/>
    <x v="0"/>
    <x v="0"/>
    <n v="510"/>
    <x v="0"/>
  </r>
  <r>
    <x v="0"/>
    <n v="3"/>
    <x v="0"/>
    <x v="0"/>
    <x v="0"/>
    <n v="540"/>
    <x v="0"/>
  </r>
  <r>
    <x v="0"/>
    <n v="4"/>
    <x v="0"/>
    <x v="0"/>
    <x v="1"/>
    <n v="420"/>
    <x v="0"/>
  </r>
  <r>
    <x v="0"/>
    <n v="5"/>
    <x v="0"/>
    <x v="0"/>
    <x v="1"/>
    <n v="490"/>
    <x v="0"/>
  </r>
  <r>
    <x v="0"/>
    <n v="6"/>
    <x v="0"/>
    <x v="0"/>
    <x v="0"/>
    <n v="480"/>
    <x v="0"/>
  </r>
  <r>
    <x v="0"/>
    <n v="7"/>
    <x v="0"/>
    <x v="0"/>
    <x v="0"/>
    <n v="505"/>
    <x v="0"/>
  </r>
  <r>
    <x v="0"/>
    <n v="8"/>
    <x v="0"/>
    <x v="0"/>
    <x v="1"/>
    <n v="460"/>
    <x v="0"/>
  </r>
  <r>
    <x v="0"/>
    <n v="9"/>
    <x v="0"/>
    <x v="0"/>
    <x v="0"/>
    <n v="505"/>
    <x v="0"/>
  </r>
  <r>
    <x v="0"/>
    <n v="10"/>
    <x v="0"/>
    <x v="0"/>
    <x v="1"/>
    <n v="480"/>
    <x v="0"/>
  </r>
  <r>
    <x v="0"/>
    <n v="11"/>
    <x v="0"/>
    <x v="0"/>
    <x v="1"/>
    <n v="420"/>
    <x v="0"/>
  </r>
  <r>
    <x v="0"/>
    <n v="12"/>
    <x v="0"/>
    <x v="0"/>
    <x v="0"/>
    <n v="440"/>
    <x v="0"/>
  </r>
  <r>
    <x v="0"/>
    <n v="13"/>
    <x v="0"/>
    <x v="0"/>
    <x v="1"/>
    <n v="440"/>
    <x v="0"/>
  </r>
  <r>
    <x v="0"/>
    <n v="14"/>
    <x v="0"/>
    <x v="0"/>
    <x v="0"/>
    <n v="525"/>
    <x v="0"/>
  </r>
  <r>
    <x v="0"/>
    <n v="15"/>
    <x v="0"/>
    <x v="0"/>
    <x v="1"/>
    <n v="480"/>
    <x v="0"/>
  </r>
  <r>
    <x v="0"/>
    <n v="16"/>
    <x v="0"/>
    <x v="0"/>
    <x v="1"/>
    <n v="470"/>
    <x v="0"/>
  </r>
  <r>
    <x v="0"/>
    <n v="17"/>
    <x v="0"/>
    <x v="0"/>
    <x v="1"/>
    <n v="440"/>
    <x v="0"/>
  </r>
  <r>
    <x v="0"/>
    <n v="18"/>
    <x v="0"/>
    <x v="0"/>
    <x v="1"/>
    <n v="470"/>
    <x v="0"/>
  </r>
  <r>
    <x v="0"/>
    <n v="19"/>
    <x v="0"/>
    <x v="0"/>
    <x v="0"/>
    <n v="410"/>
    <x v="0"/>
  </r>
  <r>
    <x v="0"/>
    <n v="20"/>
    <x v="0"/>
    <x v="0"/>
    <x v="0"/>
    <n v="450"/>
    <x v="0"/>
  </r>
  <r>
    <x v="1"/>
    <n v="21"/>
    <x v="0"/>
    <x v="0"/>
    <x v="1"/>
    <n v="450"/>
    <x v="0"/>
  </r>
  <r>
    <x v="1"/>
    <n v="22"/>
    <x v="0"/>
    <x v="0"/>
    <x v="0"/>
    <n v="475"/>
    <x v="0"/>
  </r>
  <r>
    <x v="1"/>
    <n v="23"/>
    <x v="0"/>
    <x v="0"/>
    <x v="0"/>
    <n v="435"/>
    <x v="0"/>
  </r>
  <r>
    <x v="1"/>
    <n v="24"/>
    <x v="0"/>
    <x v="0"/>
    <x v="0"/>
    <n v="400"/>
    <x v="0"/>
  </r>
  <r>
    <x v="1"/>
    <n v="25"/>
    <x v="0"/>
    <x v="0"/>
    <x v="0"/>
    <n v="420"/>
    <x v="0"/>
  </r>
  <r>
    <x v="1"/>
    <n v="26"/>
    <x v="0"/>
    <x v="0"/>
    <x v="1"/>
    <n v="440"/>
    <x v="0"/>
  </r>
  <r>
    <x v="1"/>
    <n v="27"/>
    <x v="0"/>
    <x v="0"/>
    <x v="0"/>
    <n v="455"/>
    <x v="0"/>
  </r>
  <r>
    <x v="1"/>
    <n v="28"/>
    <x v="0"/>
    <x v="0"/>
    <x v="0"/>
    <n v="475"/>
    <x v="0"/>
  </r>
  <r>
    <x v="1"/>
    <n v="29"/>
    <x v="0"/>
    <x v="0"/>
    <x v="0"/>
    <n v="450"/>
    <x v="0"/>
  </r>
  <r>
    <x v="1"/>
    <n v="30"/>
    <x v="0"/>
    <x v="0"/>
    <x v="1"/>
    <n v="475"/>
    <x v="0"/>
  </r>
  <r>
    <x v="1"/>
    <n v="31"/>
    <x v="0"/>
    <x v="0"/>
    <x v="0"/>
    <n v="450"/>
    <x v="0"/>
  </r>
  <r>
    <x v="1"/>
    <n v="32"/>
    <x v="0"/>
    <x v="0"/>
    <x v="0"/>
    <n v="455"/>
    <x v="0"/>
  </r>
  <r>
    <x v="1"/>
    <n v="33"/>
    <x v="0"/>
    <x v="0"/>
    <x v="1"/>
    <n v="485"/>
    <x v="0"/>
  </r>
  <r>
    <x v="1"/>
    <n v="34"/>
    <x v="0"/>
    <x v="0"/>
    <x v="1"/>
    <n v="520"/>
    <x v="0"/>
  </r>
  <r>
    <x v="1"/>
    <n v="35"/>
    <x v="0"/>
    <x v="0"/>
    <x v="1"/>
    <n v="510"/>
    <x v="0"/>
  </r>
  <r>
    <x v="1"/>
    <n v="36"/>
    <x v="0"/>
    <x v="0"/>
    <x v="1"/>
    <n v="475"/>
    <x v="0"/>
  </r>
  <r>
    <x v="1"/>
    <n v="37"/>
    <x v="0"/>
    <x v="0"/>
    <x v="1"/>
    <n v="530"/>
    <x v="0"/>
  </r>
  <r>
    <x v="1"/>
    <n v="38"/>
    <x v="0"/>
    <x v="0"/>
    <x v="0"/>
    <n v="435"/>
    <x v="0"/>
  </r>
  <r>
    <x v="1"/>
    <n v="39"/>
    <x v="0"/>
    <x v="0"/>
    <x v="1"/>
    <n v="520"/>
    <x v="0"/>
  </r>
  <r>
    <x v="1"/>
    <n v="40"/>
    <x v="0"/>
    <x v="0"/>
    <x v="1"/>
    <n v="455"/>
    <x v="0"/>
  </r>
  <r>
    <x v="2"/>
    <n v="41"/>
    <x v="0"/>
    <x v="0"/>
    <x v="1"/>
    <n v="480"/>
    <x v="0"/>
  </r>
  <r>
    <x v="2"/>
    <n v="42"/>
    <x v="0"/>
    <x v="0"/>
    <x v="1"/>
    <n v="475"/>
    <x v="0"/>
  </r>
  <r>
    <x v="2"/>
    <n v="43"/>
    <x v="0"/>
    <x v="0"/>
    <x v="1"/>
    <n v="530"/>
    <x v="0"/>
  </r>
  <r>
    <x v="2"/>
    <n v="44"/>
    <x v="0"/>
    <x v="0"/>
    <x v="1"/>
    <n v="570"/>
    <x v="0"/>
  </r>
  <r>
    <x v="2"/>
    <n v="45"/>
    <x v="0"/>
    <x v="0"/>
    <x v="1"/>
    <n v="540"/>
    <x v="0"/>
  </r>
  <r>
    <x v="2"/>
    <n v="46"/>
    <x v="0"/>
    <x v="0"/>
    <x v="1"/>
    <n v="540"/>
    <x v="0"/>
  </r>
  <r>
    <x v="2"/>
    <n v="47"/>
    <x v="0"/>
    <x v="0"/>
    <x v="0"/>
    <n v="405"/>
    <x v="0"/>
  </r>
  <r>
    <x v="2"/>
    <n v="48"/>
    <x v="0"/>
    <x v="0"/>
    <x v="0"/>
    <n v="410"/>
    <x v="0"/>
  </r>
  <r>
    <x v="2"/>
    <n v="49"/>
    <x v="0"/>
    <x v="0"/>
    <x v="0"/>
    <n v="430"/>
    <x v="0"/>
  </r>
  <r>
    <x v="2"/>
    <n v="50"/>
    <x v="0"/>
    <x v="0"/>
    <x v="1"/>
    <n v="480"/>
    <x v="0"/>
  </r>
  <r>
    <x v="2"/>
    <n v="51"/>
    <x v="0"/>
    <x v="0"/>
    <x v="0"/>
    <n v="470"/>
    <x v="0"/>
  </r>
  <r>
    <x v="2"/>
    <n v="52"/>
    <x v="0"/>
    <x v="0"/>
    <x v="0"/>
    <n v="500"/>
    <x v="0"/>
  </r>
  <r>
    <x v="2"/>
    <n v="53"/>
    <x v="0"/>
    <x v="0"/>
    <x v="0"/>
    <n v="430"/>
    <x v="0"/>
  </r>
  <r>
    <x v="2"/>
    <n v="54"/>
    <x v="0"/>
    <x v="0"/>
    <x v="1"/>
    <n v="400"/>
    <x v="0"/>
  </r>
  <r>
    <x v="2"/>
    <n v="55"/>
    <x v="0"/>
    <x v="0"/>
    <x v="1"/>
    <n v="520"/>
    <x v="0"/>
  </r>
  <r>
    <x v="2"/>
    <n v="56"/>
    <x v="0"/>
    <x v="0"/>
    <x v="1"/>
    <n v="480"/>
    <x v="0"/>
  </r>
  <r>
    <x v="2"/>
    <n v="57"/>
    <x v="0"/>
    <x v="0"/>
    <x v="1"/>
    <n v="460"/>
    <x v="0"/>
  </r>
  <r>
    <x v="2"/>
    <n v="58"/>
    <x v="0"/>
    <x v="0"/>
    <x v="1"/>
    <n v="560"/>
    <x v="0"/>
  </r>
  <r>
    <x v="2"/>
    <n v="59"/>
    <x v="0"/>
    <x v="0"/>
    <x v="1"/>
    <n v="550"/>
    <x v="0"/>
  </r>
  <r>
    <x v="2"/>
    <n v="60"/>
    <x v="0"/>
    <x v="0"/>
    <x v="1"/>
    <n v="520"/>
    <x v="0"/>
  </r>
  <r>
    <x v="3"/>
    <n v="61"/>
    <x v="0"/>
    <x v="0"/>
    <x v="1"/>
    <n v="500"/>
    <x v="0"/>
  </r>
  <r>
    <x v="3"/>
    <n v="62"/>
    <x v="0"/>
    <x v="0"/>
    <x v="1"/>
    <n v="475"/>
    <x v="0"/>
  </r>
  <r>
    <x v="3"/>
    <n v="63"/>
    <x v="0"/>
    <x v="0"/>
    <x v="0"/>
    <n v="400"/>
    <x v="0"/>
  </r>
  <r>
    <x v="3"/>
    <n v="64"/>
    <x v="0"/>
    <x v="0"/>
    <x v="0"/>
    <n v="430"/>
    <x v="0"/>
  </r>
  <r>
    <x v="3"/>
    <n v="65"/>
    <x v="0"/>
    <x v="0"/>
    <x v="1"/>
    <n v="480"/>
    <x v="1"/>
  </r>
  <r>
    <x v="3"/>
    <n v="66"/>
    <x v="0"/>
    <x v="0"/>
    <x v="0"/>
    <n v="475"/>
    <x v="0"/>
  </r>
  <r>
    <x v="3"/>
    <n v="67"/>
    <x v="0"/>
    <x v="0"/>
    <x v="0"/>
    <n v="420"/>
    <x v="0"/>
  </r>
  <r>
    <x v="3"/>
    <n v="68"/>
    <x v="0"/>
    <x v="0"/>
    <x v="0"/>
    <n v="395"/>
    <x v="0"/>
  </r>
  <r>
    <x v="3"/>
    <n v="69"/>
    <x v="0"/>
    <x v="0"/>
    <x v="0"/>
    <n v="420"/>
    <x v="1"/>
  </r>
  <r>
    <x v="3"/>
    <n v="70"/>
    <x v="0"/>
    <x v="0"/>
    <x v="1"/>
    <n v="490"/>
    <x v="0"/>
  </r>
  <r>
    <x v="3"/>
    <n v="71"/>
    <x v="0"/>
    <x v="0"/>
    <x v="0"/>
    <n v="405"/>
    <x v="1"/>
  </r>
  <r>
    <x v="3"/>
    <n v="72"/>
    <x v="0"/>
    <x v="0"/>
    <x v="1"/>
    <n v="450"/>
    <x v="0"/>
  </r>
  <r>
    <x v="3"/>
    <n v="73"/>
    <x v="0"/>
    <x v="0"/>
    <x v="0"/>
    <n v="495"/>
    <x v="1"/>
  </r>
  <r>
    <x v="3"/>
    <n v="74"/>
    <x v="0"/>
    <x v="0"/>
    <x v="1"/>
    <n v="480"/>
    <x v="0"/>
  </r>
  <r>
    <x v="3"/>
    <n v="75"/>
    <x v="0"/>
    <x v="0"/>
    <x v="0"/>
    <n v="460"/>
    <x v="0"/>
  </r>
  <r>
    <x v="3"/>
    <n v="76"/>
    <x v="0"/>
    <x v="0"/>
    <x v="0"/>
    <n v="435"/>
    <x v="0"/>
  </r>
  <r>
    <x v="3"/>
    <n v="77"/>
    <x v="0"/>
    <x v="0"/>
    <x v="0"/>
    <n v="470"/>
    <x v="0"/>
  </r>
  <r>
    <x v="3"/>
    <n v="78"/>
    <x v="0"/>
    <x v="0"/>
    <x v="0"/>
    <n v="430"/>
    <x v="1"/>
  </r>
  <r>
    <x v="3"/>
    <n v="79"/>
    <x v="0"/>
    <x v="0"/>
    <x v="0"/>
    <n v="540"/>
    <x v="0"/>
  </r>
  <r>
    <x v="3"/>
    <n v="80"/>
    <x v="0"/>
    <x v="0"/>
    <x v="1"/>
    <n v="480"/>
    <x v="0"/>
  </r>
  <r>
    <x v="3"/>
    <n v="81"/>
    <x v="0"/>
    <x v="0"/>
    <x v="1"/>
    <n v="450"/>
    <x v="0"/>
  </r>
  <r>
    <x v="3"/>
    <n v="82"/>
    <x v="0"/>
    <x v="0"/>
    <x v="1"/>
    <n v="450"/>
    <x v="0"/>
  </r>
  <r>
    <x v="3"/>
    <n v="83"/>
    <x v="0"/>
    <x v="0"/>
    <x v="1"/>
    <n v="440"/>
    <x v="0"/>
  </r>
  <r>
    <x v="3"/>
    <n v="84"/>
    <x v="0"/>
    <x v="0"/>
    <x v="0"/>
    <n v="415"/>
    <x v="0"/>
  </r>
  <r>
    <x v="3"/>
    <n v="85"/>
    <x v="0"/>
    <x v="0"/>
    <x v="0"/>
    <n v="450"/>
    <x v="0"/>
  </r>
  <r>
    <x v="3"/>
    <n v="86"/>
    <x v="0"/>
    <x v="0"/>
    <x v="0"/>
    <n v="460"/>
    <x v="1"/>
  </r>
  <r>
    <x v="3"/>
    <n v="87"/>
    <x v="0"/>
    <x v="0"/>
    <x v="1"/>
    <n v="490"/>
    <x v="0"/>
  </r>
  <r>
    <x v="3"/>
    <n v="88"/>
    <x v="0"/>
    <x v="0"/>
    <x v="0"/>
    <n v="625"/>
    <x v="0"/>
  </r>
  <r>
    <x v="3"/>
    <n v="89"/>
    <x v="0"/>
    <x v="0"/>
    <x v="0"/>
    <n v="410"/>
    <x v="0"/>
  </r>
  <r>
    <x v="3"/>
    <n v="90"/>
    <x v="0"/>
    <x v="0"/>
    <x v="1"/>
    <n v="460"/>
    <x v="0"/>
  </r>
  <r>
    <x v="3"/>
    <n v="91"/>
    <x v="0"/>
    <x v="0"/>
    <x v="1"/>
    <n v="550"/>
    <x v="0"/>
  </r>
  <r>
    <x v="3"/>
    <n v="92"/>
    <x v="0"/>
    <x v="0"/>
    <x v="1"/>
    <n v="470"/>
    <x v="0"/>
  </r>
  <r>
    <x v="3"/>
    <n v="93"/>
    <x v="0"/>
    <x v="0"/>
    <x v="1"/>
    <n v="460"/>
    <x v="0"/>
  </r>
  <r>
    <x v="3"/>
    <n v="94"/>
    <x v="0"/>
    <x v="0"/>
    <x v="1"/>
    <n v="510"/>
    <x v="0"/>
  </r>
  <r>
    <x v="3"/>
    <n v="95"/>
    <x v="0"/>
    <x v="0"/>
    <x v="1"/>
    <n v="530"/>
    <x v="0"/>
  </r>
  <r>
    <x v="3"/>
    <n v="96"/>
    <x v="0"/>
    <x v="0"/>
    <x v="1"/>
    <n v="500"/>
    <x v="0"/>
  </r>
  <r>
    <x v="3"/>
    <n v="97"/>
    <x v="0"/>
    <x v="0"/>
    <x v="1"/>
    <n v="480"/>
    <x v="0"/>
  </r>
  <r>
    <x v="3"/>
    <n v="98"/>
    <x v="0"/>
    <x v="0"/>
    <x v="1"/>
    <n v="490"/>
    <x v="0"/>
  </r>
  <r>
    <x v="3"/>
    <n v="99"/>
    <x v="0"/>
    <x v="0"/>
    <x v="0"/>
    <n v="400"/>
    <x v="0"/>
  </r>
  <r>
    <x v="3"/>
    <n v="100"/>
    <x v="0"/>
    <x v="0"/>
    <x v="0"/>
    <n v="410"/>
    <x v="0"/>
  </r>
  <r>
    <x v="4"/>
    <n v="101"/>
    <x v="0"/>
    <x v="0"/>
    <x v="1"/>
    <n v="480"/>
    <x v="0"/>
  </r>
  <r>
    <x v="4"/>
    <n v="102"/>
    <x v="0"/>
    <x v="0"/>
    <x v="1"/>
    <n v="450"/>
    <x v="0"/>
  </r>
  <r>
    <x v="4"/>
    <n v="103"/>
    <x v="0"/>
    <x v="0"/>
    <x v="0"/>
    <n v="410"/>
    <x v="0"/>
  </r>
  <r>
    <x v="4"/>
    <n v="104"/>
    <x v="0"/>
    <x v="0"/>
    <x v="0"/>
    <n v="480"/>
    <x v="0"/>
  </r>
  <r>
    <x v="4"/>
    <n v="105"/>
    <x v="0"/>
    <x v="0"/>
    <x v="0"/>
    <n v="390"/>
    <x v="0"/>
  </r>
  <r>
    <x v="4"/>
    <n v="106"/>
    <x v="0"/>
    <x v="0"/>
    <x v="0"/>
    <n v="435"/>
    <x v="0"/>
  </r>
  <r>
    <x v="4"/>
    <n v="107"/>
    <x v="0"/>
    <x v="0"/>
    <x v="0"/>
    <n v="410"/>
    <x v="0"/>
  </r>
  <r>
    <x v="4"/>
    <n v="108"/>
    <x v="0"/>
    <x v="0"/>
    <x v="0"/>
    <n v="430"/>
    <x v="0"/>
  </r>
  <r>
    <x v="4"/>
    <n v="109"/>
    <x v="0"/>
    <x v="0"/>
    <x v="1"/>
    <n v="410"/>
    <x v="0"/>
  </r>
  <r>
    <x v="4"/>
    <n v="110"/>
    <x v="0"/>
    <x v="0"/>
    <x v="1"/>
    <n v="485"/>
    <x v="0"/>
  </r>
  <r>
    <x v="4"/>
    <n v="111"/>
    <x v="0"/>
    <x v="0"/>
    <x v="1"/>
    <n v="530"/>
    <x v="0"/>
  </r>
  <r>
    <x v="4"/>
    <n v="112"/>
    <x v="0"/>
    <x v="0"/>
    <x v="1"/>
    <n v="510"/>
    <x v="0"/>
  </r>
  <r>
    <x v="4"/>
    <n v="113"/>
    <x v="0"/>
    <x v="0"/>
    <x v="0"/>
    <n v="460"/>
    <x v="0"/>
  </r>
  <r>
    <x v="4"/>
    <n v="114"/>
    <x v="0"/>
    <x v="0"/>
    <x v="0"/>
    <n v="480"/>
    <x v="0"/>
  </r>
  <r>
    <x v="4"/>
    <n v="115"/>
    <x v="0"/>
    <x v="0"/>
    <x v="0"/>
    <n v="415"/>
    <x v="0"/>
  </r>
  <r>
    <x v="4"/>
    <n v="116"/>
    <x v="0"/>
    <x v="0"/>
    <x v="0"/>
    <n v="410"/>
    <x v="0"/>
  </r>
  <r>
    <x v="4"/>
    <n v="117"/>
    <x v="0"/>
    <x v="0"/>
    <x v="1"/>
    <n v="515"/>
    <x v="0"/>
  </r>
  <r>
    <x v="4"/>
    <n v="118"/>
    <x v="0"/>
    <x v="0"/>
    <x v="1"/>
    <n v="470"/>
    <x v="0"/>
  </r>
  <r>
    <x v="4"/>
    <n v="119"/>
    <x v="0"/>
    <x v="0"/>
    <x v="1"/>
    <n v="500"/>
    <x v="0"/>
  </r>
  <r>
    <x v="4"/>
    <n v="120"/>
    <x v="0"/>
    <x v="0"/>
    <x v="1"/>
    <n v="455"/>
    <x v="0"/>
  </r>
  <r>
    <x v="5"/>
    <n v="121"/>
    <x v="0"/>
    <x v="0"/>
    <x v="0"/>
    <n v="390"/>
    <x v="0"/>
  </r>
  <r>
    <x v="5"/>
    <n v="122"/>
    <x v="0"/>
    <x v="0"/>
    <x v="0"/>
    <n v="500"/>
    <x v="0"/>
  </r>
  <r>
    <x v="5"/>
    <n v="123"/>
    <x v="0"/>
    <x v="0"/>
    <x v="0"/>
    <n v="450"/>
    <x v="0"/>
  </r>
  <r>
    <x v="5"/>
    <n v="124"/>
    <x v="0"/>
    <x v="0"/>
    <x v="0"/>
    <n v="380"/>
    <x v="0"/>
  </r>
  <r>
    <x v="5"/>
    <n v="125"/>
    <x v="0"/>
    <x v="0"/>
    <x v="1"/>
    <n v="545"/>
    <x v="0"/>
  </r>
  <r>
    <x v="5"/>
    <n v="126"/>
    <x v="0"/>
    <x v="0"/>
    <x v="1"/>
    <n v="535"/>
    <x v="0"/>
  </r>
  <r>
    <x v="5"/>
    <n v="127"/>
    <x v="0"/>
    <x v="0"/>
    <x v="1"/>
    <n v="560"/>
    <x v="0"/>
  </r>
  <r>
    <x v="5"/>
    <n v="128"/>
    <x v="0"/>
    <x v="0"/>
    <x v="1"/>
    <n v="490"/>
    <x v="0"/>
  </r>
  <r>
    <x v="5"/>
    <n v="129"/>
    <x v="0"/>
    <x v="0"/>
    <x v="1"/>
    <n v="460"/>
    <x v="0"/>
  </r>
  <r>
    <x v="5"/>
    <n v="130"/>
    <x v="0"/>
    <x v="0"/>
    <x v="0"/>
    <n v="430"/>
    <x v="0"/>
  </r>
  <r>
    <x v="5"/>
    <n v="131"/>
    <x v="0"/>
    <x v="0"/>
    <x v="1"/>
    <n v="465"/>
    <x v="0"/>
  </r>
  <r>
    <x v="5"/>
    <n v="132"/>
    <x v="0"/>
    <x v="0"/>
    <x v="1"/>
    <n v="540"/>
    <x v="0"/>
  </r>
  <r>
    <x v="5"/>
    <n v="133"/>
    <x v="0"/>
    <x v="0"/>
    <x v="1"/>
    <n v="500"/>
    <x v="0"/>
  </r>
  <r>
    <x v="5"/>
    <n v="134"/>
    <x v="0"/>
    <x v="0"/>
    <x v="0"/>
    <n v="410"/>
    <x v="0"/>
  </r>
  <r>
    <x v="5"/>
    <n v="135"/>
    <x v="0"/>
    <x v="0"/>
    <x v="1"/>
    <n v="460"/>
    <x v="0"/>
  </r>
  <r>
    <x v="5"/>
    <n v="136"/>
    <x v="0"/>
    <x v="0"/>
    <x v="0"/>
    <n v="460"/>
    <x v="0"/>
  </r>
  <r>
    <x v="5"/>
    <n v="137"/>
    <x v="0"/>
    <x v="0"/>
    <x v="1"/>
    <n v="480"/>
    <x v="0"/>
  </r>
  <r>
    <x v="5"/>
    <n v="138"/>
    <x v="0"/>
    <x v="0"/>
    <x v="1"/>
    <n v="455"/>
    <x v="0"/>
  </r>
  <r>
    <x v="5"/>
    <n v="139"/>
    <x v="0"/>
    <x v="0"/>
    <x v="0"/>
    <n v="415"/>
    <x v="0"/>
  </r>
  <r>
    <x v="5"/>
    <n v="140"/>
    <x v="0"/>
    <x v="0"/>
    <x v="1"/>
    <n v="540"/>
    <x v="0"/>
  </r>
  <r>
    <x v="6"/>
    <n v="141"/>
    <x v="0"/>
    <x v="0"/>
    <x v="0"/>
    <n v="430"/>
    <x v="0"/>
  </r>
  <r>
    <x v="6"/>
    <n v="142"/>
    <x v="0"/>
    <x v="0"/>
    <x v="1"/>
    <n v="450"/>
    <x v="0"/>
  </r>
  <r>
    <x v="6"/>
    <n v="143"/>
    <x v="0"/>
    <x v="0"/>
    <x v="0"/>
    <n v="420"/>
    <x v="0"/>
  </r>
  <r>
    <x v="6"/>
    <n v="144"/>
    <x v="0"/>
    <x v="0"/>
    <x v="1"/>
    <n v="480"/>
    <x v="0"/>
  </r>
  <r>
    <x v="6"/>
    <n v="145"/>
    <x v="0"/>
    <x v="0"/>
    <x v="1"/>
    <n v="460"/>
    <x v="0"/>
  </r>
  <r>
    <x v="6"/>
    <n v="146"/>
    <x v="0"/>
    <x v="0"/>
    <x v="1"/>
    <n v="520"/>
    <x v="0"/>
  </r>
  <r>
    <x v="6"/>
    <n v="147"/>
    <x v="0"/>
    <x v="0"/>
    <x v="0"/>
    <n v="490"/>
    <x v="0"/>
  </r>
  <r>
    <x v="6"/>
    <n v="148"/>
    <x v="0"/>
    <x v="0"/>
    <x v="1"/>
    <n v="460"/>
    <x v="0"/>
  </r>
  <r>
    <x v="6"/>
    <n v="149"/>
    <x v="0"/>
    <x v="0"/>
    <x v="1"/>
    <n v="490"/>
    <x v="0"/>
  </r>
  <r>
    <x v="6"/>
    <n v="150"/>
    <x v="0"/>
    <x v="0"/>
    <x v="1"/>
    <n v="470"/>
    <x v="0"/>
  </r>
  <r>
    <x v="7"/>
    <n v="151"/>
    <x v="0"/>
    <x v="0"/>
    <x v="1"/>
    <n v="500"/>
    <x v="0"/>
  </r>
  <r>
    <x v="7"/>
    <n v="152"/>
    <x v="0"/>
    <x v="0"/>
    <x v="1"/>
    <n v="530"/>
    <x v="0"/>
  </r>
  <r>
    <x v="7"/>
    <n v="153"/>
    <x v="0"/>
    <x v="0"/>
    <x v="0"/>
    <n v="460"/>
    <x v="0"/>
  </r>
  <r>
    <x v="7"/>
    <n v="154"/>
    <x v="0"/>
    <x v="0"/>
    <x v="1"/>
    <n v="420"/>
    <x v="0"/>
  </r>
  <r>
    <x v="7"/>
    <n v="155"/>
    <x v="0"/>
    <x v="0"/>
    <x v="1"/>
    <n v="460"/>
    <x v="0"/>
  </r>
  <r>
    <x v="7"/>
    <n v="156"/>
    <x v="0"/>
    <x v="0"/>
    <x v="1"/>
    <n v="540"/>
    <x v="0"/>
  </r>
  <r>
    <x v="7"/>
    <n v="157"/>
    <x v="0"/>
    <x v="0"/>
    <x v="1"/>
    <n v="440"/>
    <x v="0"/>
  </r>
  <r>
    <x v="7"/>
    <n v="158"/>
    <x v="0"/>
    <x v="0"/>
    <x v="0"/>
    <n v="450"/>
    <x v="0"/>
  </r>
  <r>
    <x v="7"/>
    <n v="159"/>
    <x v="0"/>
    <x v="0"/>
    <x v="1"/>
    <n v="480"/>
    <x v="0"/>
  </r>
  <r>
    <x v="7"/>
    <n v="160"/>
    <x v="0"/>
    <x v="0"/>
    <x v="1"/>
    <n v="530"/>
    <x v="0"/>
  </r>
  <r>
    <x v="7"/>
    <n v="161"/>
    <x v="0"/>
    <x v="0"/>
    <x v="0"/>
    <n v="460"/>
    <x v="0"/>
  </r>
  <r>
    <x v="7"/>
    <n v="162"/>
    <x v="0"/>
    <x v="0"/>
    <x v="0"/>
    <n v="460"/>
    <x v="0"/>
  </r>
  <r>
    <x v="7"/>
    <n v="163"/>
    <x v="0"/>
    <x v="0"/>
    <x v="1"/>
    <n v="455"/>
    <x v="0"/>
  </r>
  <r>
    <x v="7"/>
    <n v="164"/>
    <x v="0"/>
    <x v="0"/>
    <x v="1"/>
    <n v="500"/>
    <x v="0"/>
  </r>
  <r>
    <x v="7"/>
    <n v="165"/>
    <x v="0"/>
    <x v="0"/>
    <x v="1"/>
    <n v="420"/>
    <x v="0"/>
  </r>
  <r>
    <x v="7"/>
    <n v="166"/>
    <x v="0"/>
    <x v="0"/>
    <x v="0"/>
    <n v="560"/>
    <x v="0"/>
  </r>
  <r>
    <x v="7"/>
    <n v="167"/>
    <x v="0"/>
    <x v="0"/>
    <x v="1"/>
    <n v="540"/>
    <x v="0"/>
  </r>
  <r>
    <x v="7"/>
    <n v="168"/>
    <x v="0"/>
    <x v="0"/>
    <x v="0"/>
    <n v="360"/>
    <x v="0"/>
  </r>
  <r>
    <x v="7"/>
    <n v="169"/>
    <x v="0"/>
    <x v="0"/>
    <x v="1"/>
    <n v="510"/>
    <x v="0"/>
  </r>
  <r>
    <x v="7"/>
    <n v="170"/>
    <x v="0"/>
    <x v="0"/>
    <x v="0"/>
    <n v="480"/>
    <x v="0"/>
  </r>
  <r>
    <x v="8"/>
    <n v="171"/>
    <x v="0"/>
    <x v="0"/>
    <x v="1"/>
    <n v="530"/>
    <x v="0"/>
  </r>
  <r>
    <x v="8"/>
    <n v="172"/>
    <x v="0"/>
    <x v="0"/>
    <x v="1"/>
    <n v="490"/>
    <x v="0"/>
  </r>
  <r>
    <x v="8"/>
    <n v="173"/>
    <x v="0"/>
    <x v="0"/>
    <x v="0"/>
    <n v="450"/>
    <x v="0"/>
  </r>
  <r>
    <x v="8"/>
    <n v="174"/>
    <x v="0"/>
    <x v="0"/>
    <x v="1"/>
    <n v="460"/>
    <x v="0"/>
  </r>
  <r>
    <x v="8"/>
    <n v="175"/>
    <x v="0"/>
    <x v="0"/>
    <x v="1"/>
    <n v="540"/>
    <x v="0"/>
  </r>
  <r>
    <x v="8"/>
    <n v="176"/>
    <x v="0"/>
    <x v="0"/>
    <x v="1"/>
    <n v="490"/>
    <x v="0"/>
  </r>
  <r>
    <x v="8"/>
    <n v="177"/>
    <x v="0"/>
    <x v="0"/>
    <x v="1"/>
    <n v="540"/>
    <x v="0"/>
  </r>
  <r>
    <x v="8"/>
    <n v="178"/>
    <x v="0"/>
    <x v="0"/>
    <x v="1"/>
    <n v="460"/>
    <x v="0"/>
  </r>
  <r>
    <x v="8"/>
    <n v="179"/>
    <x v="0"/>
    <x v="0"/>
    <x v="1"/>
    <n v="480"/>
    <x v="0"/>
  </r>
  <r>
    <x v="8"/>
    <n v="180"/>
    <x v="0"/>
    <x v="0"/>
    <x v="0"/>
    <n v="380"/>
    <x v="0"/>
  </r>
  <r>
    <x v="9"/>
    <n v="181"/>
    <x v="0"/>
    <x v="0"/>
    <x v="1"/>
    <n v="500"/>
    <x v="0"/>
  </r>
  <r>
    <x v="9"/>
    <n v="182"/>
    <x v="0"/>
    <x v="0"/>
    <x v="0"/>
    <n v="450"/>
    <x v="0"/>
  </r>
  <r>
    <x v="9"/>
    <n v="183"/>
    <x v="0"/>
    <x v="0"/>
    <x v="0"/>
    <n v="320"/>
    <x v="0"/>
  </r>
  <r>
    <x v="9"/>
    <n v="184"/>
    <x v="0"/>
    <x v="0"/>
    <x v="1"/>
    <n v="520"/>
    <x v="0"/>
  </r>
  <r>
    <x v="9"/>
    <n v="185"/>
    <x v="0"/>
    <x v="0"/>
    <x v="1"/>
    <n v="520"/>
    <x v="0"/>
  </r>
  <r>
    <x v="9"/>
    <n v="186"/>
    <x v="0"/>
    <x v="0"/>
    <x v="0"/>
    <n v="420"/>
    <x v="0"/>
  </r>
  <r>
    <x v="9"/>
    <n v="187"/>
    <x v="0"/>
    <x v="0"/>
    <x v="0"/>
    <n v="430"/>
    <x v="0"/>
  </r>
  <r>
    <x v="9"/>
    <n v="188"/>
    <x v="0"/>
    <x v="0"/>
    <x v="1"/>
    <n v="480"/>
    <x v="0"/>
  </r>
  <r>
    <x v="9"/>
    <n v="189"/>
    <x v="0"/>
    <x v="0"/>
    <x v="0"/>
    <n v="430"/>
    <x v="0"/>
  </r>
  <r>
    <x v="9"/>
    <n v="190"/>
    <x v="0"/>
    <x v="0"/>
    <x v="0"/>
    <n v="450"/>
    <x v="0"/>
  </r>
  <r>
    <x v="10"/>
    <n v="191"/>
    <x v="0"/>
    <x v="0"/>
    <x v="0"/>
    <n v="500"/>
    <x v="0"/>
  </r>
  <r>
    <x v="10"/>
    <n v="192"/>
    <x v="0"/>
    <x v="0"/>
    <x v="1"/>
    <n v="490"/>
    <x v="0"/>
  </r>
  <r>
    <x v="10"/>
    <n v="193"/>
    <x v="0"/>
    <x v="0"/>
    <x v="1"/>
    <n v="360"/>
    <x v="0"/>
  </r>
  <r>
    <x v="10"/>
    <n v="194"/>
    <x v="0"/>
    <x v="0"/>
    <x v="1"/>
    <n v="470"/>
    <x v="0"/>
  </r>
  <r>
    <x v="10"/>
    <n v="195"/>
    <x v="0"/>
    <x v="0"/>
    <x v="1"/>
    <n v="470"/>
    <x v="0"/>
  </r>
  <r>
    <x v="10"/>
    <n v="196"/>
    <x v="0"/>
    <x v="0"/>
    <x v="1"/>
    <n v="525"/>
    <x v="0"/>
  </r>
  <r>
    <x v="10"/>
    <n v="197"/>
    <x v="0"/>
    <x v="0"/>
    <x v="1"/>
    <n v="500"/>
    <x v="0"/>
  </r>
  <r>
    <x v="10"/>
    <n v="198"/>
    <x v="0"/>
    <x v="0"/>
    <x v="1"/>
    <n v="490"/>
    <x v="0"/>
  </r>
  <r>
    <x v="10"/>
    <n v="199"/>
    <x v="0"/>
    <x v="0"/>
    <x v="0"/>
    <n v="550"/>
    <x v="0"/>
  </r>
  <r>
    <x v="10"/>
    <n v="200"/>
    <x v="0"/>
    <x v="0"/>
    <x v="1"/>
    <n v="450"/>
    <x v="0"/>
  </r>
  <r>
    <x v="11"/>
    <n v="201"/>
    <x v="0"/>
    <x v="0"/>
    <x v="1"/>
    <n v="470"/>
    <x v="0"/>
  </r>
  <r>
    <x v="11"/>
    <n v="202"/>
    <x v="0"/>
    <x v="0"/>
    <x v="1"/>
    <n v="540"/>
    <x v="0"/>
  </r>
  <r>
    <x v="11"/>
    <n v="203"/>
    <x v="0"/>
    <x v="0"/>
    <x v="1"/>
    <n v="500"/>
    <x v="0"/>
  </r>
  <r>
    <x v="11"/>
    <n v="204"/>
    <x v="0"/>
    <x v="0"/>
    <x v="1"/>
    <n v="420"/>
    <x v="0"/>
  </r>
  <r>
    <x v="11"/>
    <n v="205"/>
    <x v="0"/>
    <x v="0"/>
    <x v="0"/>
    <n v="340"/>
    <x v="0"/>
  </r>
  <r>
    <x v="11"/>
    <n v="206"/>
    <x v="0"/>
    <x v="0"/>
    <x v="1"/>
    <n v="470"/>
    <x v="0"/>
  </r>
  <r>
    <x v="11"/>
    <n v="207"/>
    <x v="0"/>
    <x v="0"/>
    <x v="0"/>
    <n v="460"/>
    <x v="0"/>
  </r>
  <r>
    <x v="11"/>
    <n v="208"/>
    <x v="0"/>
    <x v="0"/>
    <x v="1"/>
    <n v="510"/>
    <x v="0"/>
  </r>
  <r>
    <x v="11"/>
    <n v="209"/>
    <x v="0"/>
    <x v="0"/>
    <x v="1"/>
    <n v="500"/>
    <x v="0"/>
  </r>
  <r>
    <x v="11"/>
    <n v="210"/>
    <x v="0"/>
    <x v="0"/>
    <x v="0"/>
    <n v="470"/>
    <x v="0"/>
  </r>
  <r>
    <x v="11"/>
    <n v="211"/>
    <x v="0"/>
    <x v="0"/>
    <x v="1"/>
    <n v="510"/>
    <x v="0"/>
  </r>
  <r>
    <x v="11"/>
    <n v="212"/>
    <x v="0"/>
    <x v="0"/>
    <x v="0"/>
    <n v="430"/>
    <x v="0"/>
  </r>
  <r>
    <x v="11"/>
    <n v="213"/>
    <x v="0"/>
    <x v="0"/>
    <x v="1"/>
    <n v="510"/>
    <x v="0"/>
  </r>
  <r>
    <x v="11"/>
    <n v="214"/>
    <x v="0"/>
    <x v="0"/>
    <x v="1"/>
    <n v="510"/>
    <x v="0"/>
  </r>
  <r>
    <x v="11"/>
    <n v="215"/>
    <x v="0"/>
    <x v="0"/>
    <x v="1"/>
    <n v="460"/>
    <x v="0"/>
  </r>
  <r>
    <x v="11"/>
    <n v="216"/>
    <x v="0"/>
    <x v="0"/>
    <x v="1"/>
    <n v="480"/>
    <x v="0"/>
  </r>
  <r>
    <x v="11"/>
    <n v="217"/>
    <x v="0"/>
    <x v="0"/>
    <x v="1"/>
    <n v="500"/>
    <x v="0"/>
  </r>
  <r>
    <x v="11"/>
    <n v="218"/>
    <x v="0"/>
    <x v="0"/>
    <x v="1"/>
    <n v="450"/>
    <x v="0"/>
  </r>
  <r>
    <x v="11"/>
    <n v="219"/>
    <x v="0"/>
    <x v="0"/>
    <x v="1"/>
    <n v="510"/>
    <x v="0"/>
  </r>
  <r>
    <x v="11"/>
    <n v="220"/>
    <x v="0"/>
    <x v="0"/>
    <x v="1"/>
    <n v="480"/>
    <x v="0"/>
  </r>
  <r>
    <x v="12"/>
    <n v="221"/>
    <x v="0"/>
    <x v="0"/>
    <x v="1"/>
    <n v="450"/>
    <x v="0"/>
  </r>
  <r>
    <x v="12"/>
    <n v="222"/>
    <x v="0"/>
    <x v="0"/>
    <x v="1"/>
    <n v="500"/>
    <x v="0"/>
  </r>
  <r>
    <x v="12"/>
    <n v="223"/>
    <x v="0"/>
    <x v="0"/>
    <x v="0"/>
    <n v="420"/>
    <x v="0"/>
  </r>
  <r>
    <x v="12"/>
    <n v="224"/>
    <x v="0"/>
    <x v="0"/>
    <x v="1"/>
    <n v="550"/>
    <x v="0"/>
  </r>
  <r>
    <x v="12"/>
    <n v="225"/>
    <x v="0"/>
    <x v="0"/>
    <x v="1"/>
    <n v="450"/>
    <x v="0"/>
  </r>
  <r>
    <x v="12"/>
    <n v="226"/>
    <x v="0"/>
    <x v="0"/>
    <x v="1"/>
    <n v="490"/>
    <x v="0"/>
  </r>
  <r>
    <x v="12"/>
    <n v="227"/>
    <x v="0"/>
    <x v="0"/>
    <x v="1"/>
    <n v="470"/>
    <x v="0"/>
  </r>
  <r>
    <x v="12"/>
    <n v="228"/>
    <x v="0"/>
    <x v="0"/>
    <x v="1"/>
    <n v="540"/>
    <x v="0"/>
  </r>
  <r>
    <x v="12"/>
    <n v="229"/>
    <x v="0"/>
    <x v="0"/>
    <x v="0"/>
    <n v="410"/>
    <x v="0"/>
  </r>
  <r>
    <x v="12"/>
    <n v="230"/>
    <x v="0"/>
    <x v="0"/>
    <x v="1"/>
    <n v="510"/>
    <x v="0"/>
  </r>
  <r>
    <x v="13"/>
    <n v="231"/>
    <x v="0"/>
    <x v="0"/>
    <x v="1"/>
    <n v="480"/>
    <x v="0"/>
  </r>
  <r>
    <x v="13"/>
    <n v="232"/>
    <x v="0"/>
    <x v="0"/>
    <x v="0"/>
    <n v="380"/>
    <x v="0"/>
  </r>
  <r>
    <x v="13"/>
    <n v="233"/>
    <x v="0"/>
    <x v="0"/>
    <x v="1"/>
    <n v="470"/>
    <x v="0"/>
  </r>
  <r>
    <x v="13"/>
    <n v="234"/>
    <x v="0"/>
    <x v="0"/>
    <x v="1"/>
    <n v="480"/>
    <x v="0"/>
  </r>
  <r>
    <x v="13"/>
    <n v="235"/>
    <x v="0"/>
    <x v="0"/>
    <x v="1"/>
    <n v="520"/>
    <x v="0"/>
  </r>
  <r>
    <x v="13"/>
    <n v="236"/>
    <x v="0"/>
    <x v="0"/>
    <x v="1"/>
    <n v="490"/>
    <x v="0"/>
  </r>
  <r>
    <x v="13"/>
    <n v="237"/>
    <x v="0"/>
    <x v="0"/>
    <x v="0"/>
    <n v="430"/>
    <x v="0"/>
  </r>
  <r>
    <x v="13"/>
    <n v="238"/>
    <x v="0"/>
    <x v="0"/>
    <x v="0"/>
    <n v="430"/>
    <x v="0"/>
  </r>
  <r>
    <x v="13"/>
    <n v="239"/>
    <x v="0"/>
    <x v="0"/>
    <x v="0"/>
    <n v="330"/>
    <x v="0"/>
  </r>
  <r>
    <x v="13"/>
    <n v="240"/>
    <x v="0"/>
    <x v="0"/>
    <x v="1"/>
    <n v="480"/>
    <x v="0"/>
  </r>
  <r>
    <x v="14"/>
    <n v="241"/>
    <x v="0"/>
    <x v="0"/>
    <x v="1"/>
    <n v="400"/>
    <x v="0"/>
  </r>
  <r>
    <x v="14"/>
    <n v="242"/>
    <x v="0"/>
    <x v="0"/>
    <x v="1"/>
    <n v="470"/>
    <x v="0"/>
  </r>
  <r>
    <x v="14"/>
    <n v="243"/>
    <x v="0"/>
    <x v="0"/>
    <x v="0"/>
    <n v="400"/>
    <x v="0"/>
  </r>
  <r>
    <x v="14"/>
    <n v="244"/>
    <x v="0"/>
    <x v="0"/>
    <x v="1"/>
    <n v="470"/>
    <x v="0"/>
  </r>
  <r>
    <x v="14"/>
    <n v="245"/>
    <x v="0"/>
    <x v="0"/>
    <x v="1"/>
    <n v="480"/>
    <x v="0"/>
  </r>
  <r>
    <x v="14"/>
    <n v="246"/>
    <x v="0"/>
    <x v="0"/>
    <x v="1"/>
    <n v="470"/>
    <x v="0"/>
  </r>
  <r>
    <x v="14"/>
    <n v="247"/>
    <x v="0"/>
    <x v="0"/>
    <x v="0"/>
    <n v="360"/>
    <x v="0"/>
  </r>
  <r>
    <x v="14"/>
    <n v="248"/>
    <x v="0"/>
    <x v="0"/>
    <x v="1"/>
    <n v="470"/>
    <x v="0"/>
  </r>
  <r>
    <x v="14"/>
    <n v="249"/>
    <x v="0"/>
    <x v="0"/>
    <x v="0"/>
    <n v="340"/>
    <x v="0"/>
  </r>
  <r>
    <x v="14"/>
    <n v="250"/>
    <x v="0"/>
    <x v="0"/>
    <x v="1"/>
    <n v="510"/>
    <x v="0"/>
  </r>
  <r>
    <x v="15"/>
    <n v="251"/>
    <x v="0"/>
    <x v="0"/>
    <x v="0"/>
    <n v="450"/>
    <x v="0"/>
  </r>
  <r>
    <x v="15"/>
    <n v="252"/>
    <x v="0"/>
    <x v="0"/>
    <x v="1"/>
    <n v="490"/>
    <x v="0"/>
  </r>
  <r>
    <x v="15"/>
    <n v="253"/>
    <x v="0"/>
    <x v="0"/>
    <x v="1"/>
    <n v="460"/>
    <x v="0"/>
  </r>
  <r>
    <x v="15"/>
    <n v="254"/>
    <x v="0"/>
    <x v="0"/>
    <x v="1"/>
    <n v="480"/>
    <x v="0"/>
  </r>
  <r>
    <x v="15"/>
    <n v="255"/>
    <x v="0"/>
    <x v="0"/>
    <x v="0"/>
    <n v="420"/>
    <x v="0"/>
  </r>
  <r>
    <x v="15"/>
    <n v="256"/>
    <x v="0"/>
    <x v="0"/>
    <x v="1"/>
    <n v="480"/>
    <x v="0"/>
  </r>
  <r>
    <x v="15"/>
    <n v="257"/>
    <x v="0"/>
    <x v="0"/>
    <x v="1"/>
    <n v="470"/>
    <x v="0"/>
  </r>
  <r>
    <x v="15"/>
    <n v="258"/>
    <x v="0"/>
    <x v="0"/>
    <x v="0"/>
    <n v="350"/>
    <x v="0"/>
  </r>
  <r>
    <x v="15"/>
    <n v="259"/>
    <x v="0"/>
    <x v="0"/>
    <x v="1"/>
    <n v="450"/>
    <x v="0"/>
  </r>
  <r>
    <x v="15"/>
    <n v="260"/>
    <x v="0"/>
    <x v="0"/>
    <x v="0"/>
    <n v="460"/>
    <x v="0"/>
  </r>
  <r>
    <x v="16"/>
    <n v="261"/>
    <x v="0"/>
    <x v="0"/>
    <x v="0"/>
    <n v="470"/>
    <x v="0"/>
  </r>
  <r>
    <x v="16"/>
    <n v="262"/>
    <x v="0"/>
    <x v="0"/>
    <x v="1"/>
    <n v="470"/>
    <x v="0"/>
  </r>
  <r>
    <x v="16"/>
    <n v="263"/>
    <x v="0"/>
    <x v="0"/>
    <x v="1"/>
    <n v="490"/>
    <x v="0"/>
  </r>
  <r>
    <x v="16"/>
    <n v="264"/>
    <x v="0"/>
    <x v="0"/>
    <x v="1"/>
    <n v="450"/>
    <x v="0"/>
  </r>
  <r>
    <x v="16"/>
    <n v="265"/>
    <x v="0"/>
    <x v="0"/>
    <x v="0"/>
    <n v="350"/>
    <x v="0"/>
  </r>
  <r>
    <x v="16"/>
    <n v="266"/>
    <x v="0"/>
    <x v="0"/>
    <x v="1"/>
    <n v="480"/>
    <x v="0"/>
  </r>
  <r>
    <x v="16"/>
    <n v="267"/>
    <x v="0"/>
    <x v="0"/>
    <x v="1"/>
    <n v="450"/>
    <x v="0"/>
  </r>
  <r>
    <x v="16"/>
    <n v="268"/>
    <x v="0"/>
    <x v="0"/>
    <x v="1"/>
    <n v="480"/>
    <x v="0"/>
  </r>
  <r>
    <x v="16"/>
    <n v="269"/>
    <x v="0"/>
    <x v="0"/>
    <x v="0"/>
    <n v="450"/>
    <x v="0"/>
  </r>
  <r>
    <x v="16"/>
    <n v="270"/>
    <x v="0"/>
    <x v="0"/>
    <x v="0"/>
    <n v="380"/>
    <x v="0"/>
  </r>
  <r>
    <x v="17"/>
    <n v="271"/>
    <x v="0"/>
    <x v="0"/>
    <x v="0"/>
    <n v="450"/>
    <x v="0"/>
  </r>
  <r>
    <x v="17"/>
    <n v="272"/>
    <x v="0"/>
    <x v="0"/>
    <x v="0"/>
    <n v="430"/>
    <x v="0"/>
  </r>
  <r>
    <x v="17"/>
    <n v="273"/>
    <x v="0"/>
    <x v="0"/>
    <x v="1"/>
    <n v="470"/>
    <x v="0"/>
  </r>
  <r>
    <x v="17"/>
    <n v="274"/>
    <x v="0"/>
    <x v="0"/>
    <x v="1"/>
    <n v="450"/>
    <x v="0"/>
  </r>
  <r>
    <x v="17"/>
    <n v="275"/>
    <x v="0"/>
    <x v="0"/>
    <x v="1"/>
    <n v="480"/>
    <x v="0"/>
  </r>
  <r>
    <x v="17"/>
    <n v="276"/>
    <x v="0"/>
    <x v="0"/>
    <x v="0"/>
    <n v="360"/>
    <x v="0"/>
  </r>
  <r>
    <x v="17"/>
    <n v="277"/>
    <x v="0"/>
    <x v="0"/>
    <x v="1"/>
    <n v="450"/>
    <x v="0"/>
  </r>
  <r>
    <x v="17"/>
    <n v="278"/>
    <x v="0"/>
    <x v="0"/>
    <x v="1"/>
    <n v="450"/>
    <x v="0"/>
  </r>
  <r>
    <x v="17"/>
    <n v="279"/>
    <x v="0"/>
    <x v="0"/>
    <x v="1"/>
    <n v="500"/>
    <x v="0"/>
  </r>
  <r>
    <x v="17"/>
    <n v="280"/>
    <x v="0"/>
    <x v="0"/>
    <x v="0"/>
    <n v="350"/>
    <x v="0"/>
  </r>
  <r>
    <x v="18"/>
    <n v="281"/>
    <x v="0"/>
    <x v="0"/>
    <x v="1"/>
    <n v="520"/>
    <x v="0"/>
  </r>
  <r>
    <x v="18"/>
    <n v="282"/>
    <x v="0"/>
    <x v="0"/>
    <x v="1"/>
    <n v="460"/>
    <x v="0"/>
  </r>
  <r>
    <x v="18"/>
    <n v="283"/>
    <x v="0"/>
    <x v="0"/>
    <x v="1"/>
    <n v="480"/>
    <x v="0"/>
  </r>
  <r>
    <x v="18"/>
    <n v="284"/>
    <x v="0"/>
    <x v="0"/>
    <x v="1"/>
    <n v="450"/>
    <x v="0"/>
  </r>
  <r>
    <x v="18"/>
    <n v="285"/>
    <x v="0"/>
    <x v="0"/>
    <x v="1"/>
    <n v="480"/>
    <x v="0"/>
  </r>
  <r>
    <x v="18"/>
    <n v="286"/>
    <x v="0"/>
    <x v="0"/>
    <x v="1"/>
    <n v="470"/>
    <x v="0"/>
  </r>
  <r>
    <x v="18"/>
    <n v="287"/>
    <x v="0"/>
    <x v="0"/>
    <x v="1"/>
    <n v="500"/>
    <x v="0"/>
  </r>
  <r>
    <x v="18"/>
    <n v="288"/>
    <x v="0"/>
    <x v="0"/>
    <x v="0"/>
    <n v="350"/>
    <x v="0"/>
  </r>
  <r>
    <x v="18"/>
    <n v="289"/>
    <x v="0"/>
    <x v="0"/>
    <x v="0"/>
    <n v="340"/>
    <x v="0"/>
  </r>
  <r>
    <x v="18"/>
    <n v="290"/>
    <x v="0"/>
    <x v="0"/>
    <x v="1"/>
    <n v="500"/>
    <x v="0"/>
  </r>
  <r>
    <x v="19"/>
    <n v="291"/>
    <x v="0"/>
    <x v="0"/>
    <x v="0"/>
    <n v="420"/>
    <x v="0"/>
  </r>
  <r>
    <x v="19"/>
    <n v="292"/>
    <x v="0"/>
    <x v="0"/>
    <x v="1"/>
    <n v="500"/>
    <x v="0"/>
  </r>
  <r>
    <x v="19"/>
    <n v="293"/>
    <x v="0"/>
    <x v="0"/>
    <x v="1"/>
    <n v="480"/>
    <x v="0"/>
  </r>
  <r>
    <x v="19"/>
    <n v="294"/>
    <x v="0"/>
    <x v="0"/>
    <x v="1"/>
    <n v="480"/>
    <x v="0"/>
  </r>
  <r>
    <x v="19"/>
    <n v="295"/>
    <x v="0"/>
    <x v="0"/>
    <x v="1"/>
    <n v="510"/>
    <x v="0"/>
  </r>
  <r>
    <x v="19"/>
    <n v="296"/>
    <x v="0"/>
    <x v="0"/>
    <x v="0"/>
    <n v="370"/>
    <x v="0"/>
  </r>
  <r>
    <x v="19"/>
    <n v="297"/>
    <x v="0"/>
    <x v="0"/>
    <x v="0"/>
    <n v="330"/>
    <x v="0"/>
  </r>
  <r>
    <x v="19"/>
    <n v="298"/>
    <x v="0"/>
    <x v="0"/>
    <x v="1"/>
    <n v="490"/>
    <x v="0"/>
  </r>
  <r>
    <x v="19"/>
    <n v="299"/>
    <x v="0"/>
    <x v="0"/>
    <x v="1"/>
    <n v="490"/>
    <x v="0"/>
  </r>
  <r>
    <x v="19"/>
    <n v="300"/>
    <x v="0"/>
    <x v="0"/>
    <x v="0"/>
    <n v="400"/>
    <x v="0"/>
  </r>
  <r>
    <x v="20"/>
    <n v="301"/>
    <x v="0"/>
    <x v="0"/>
    <x v="0"/>
    <n v="350"/>
    <x v="0"/>
  </r>
  <r>
    <x v="20"/>
    <n v="302"/>
    <x v="0"/>
    <x v="0"/>
    <x v="1"/>
    <n v="500"/>
    <x v="0"/>
  </r>
  <r>
    <x v="20"/>
    <n v="303"/>
    <x v="0"/>
    <x v="0"/>
    <x v="0"/>
    <n v="470"/>
    <x v="0"/>
  </r>
  <r>
    <x v="20"/>
    <n v="304"/>
    <x v="0"/>
    <x v="0"/>
    <x v="0"/>
    <n v="370"/>
    <x v="0"/>
  </r>
  <r>
    <x v="20"/>
    <n v="305"/>
    <x v="0"/>
    <x v="0"/>
    <x v="1"/>
    <n v="470"/>
    <x v="0"/>
  </r>
  <r>
    <x v="20"/>
    <n v="306"/>
    <x v="0"/>
    <x v="0"/>
    <x v="0"/>
    <n v="350"/>
    <x v="0"/>
  </r>
  <r>
    <x v="20"/>
    <n v="307"/>
    <x v="0"/>
    <x v="0"/>
    <x v="1"/>
    <n v="450"/>
    <x v="0"/>
  </r>
  <r>
    <x v="20"/>
    <n v="308"/>
    <x v="0"/>
    <x v="0"/>
    <x v="1"/>
    <n v="520"/>
    <x v="0"/>
  </r>
  <r>
    <x v="20"/>
    <n v="309"/>
    <x v="0"/>
    <x v="0"/>
    <x v="0"/>
    <n v="330"/>
    <x v="0"/>
  </r>
  <r>
    <x v="20"/>
    <n v="310"/>
    <x v="0"/>
    <x v="0"/>
    <x v="1"/>
    <n v="530"/>
    <x v="0"/>
  </r>
  <r>
    <x v="21"/>
    <n v="311"/>
    <x v="0"/>
    <x v="0"/>
    <x v="1"/>
    <n v="475"/>
    <x v="0"/>
  </r>
  <r>
    <x v="21"/>
    <n v="312"/>
    <x v="0"/>
    <x v="0"/>
    <x v="1"/>
    <n v="530"/>
    <x v="0"/>
  </r>
  <r>
    <x v="21"/>
    <n v="313"/>
    <x v="0"/>
    <x v="0"/>
    <x v="1"/>
    <n v="430"/>
    <x v="0"/>
  </r>
  <r>
    <x v="21"/>
    <n v="314"/>
    <x v="0"/>
    <x v="0"/>
    <x v="0"/>
    <n v="410"/>
    <x v="0"/>
  </r>
  <r>
    <x v="21"/>
    <n v="315"/>
    <x v="0"/>
    <x v="0"/>
    <x v="1"/>
    <n v="490"/>
    <x v="0"/>
  </r>
  <r>
    <x v="21"/>
    <n v="316"/>
    <x v="0"/>
    <x v="0"/>
    <x v="1"/>
    <n v="550"/>
    <x v="0"/>
  </r>
  <r>
    <x v="21"/>
    <n v="317"/>
    <x v="0"/>
    <x v="0"/>
    <x v="1"/>
    <n v="450"/>
    <x v="0"/>
  </r>
  <r>
    <x v="21"/>
    <n v="318"/>
    <x v="0"/>
    <x v="0"/>
    <x v="1"/>
    <n v="470"/>
    <x v="0"/>
  </r>
  <r>
    <x v="21"/>
    <n v="319"/>
    <x v="0"/>
    <x v="0"/>
    <x v="1"/>
    <n v="530"/>
    <x v="0"/>
  </r>
  <r>
    <x v="21"/>
    <n v="320"/>
    <x v="0"/>
    <x v="0"/>
    <x v="1"/>
    <n v="480"/>
    <x v="0"/>
  </r>
  <r>
    <x v="22"/>
    <n v="321"/>
    <x v="0"/>
    <x v="0"/>
    <x v="1"/>
    <n v="440"/>
    <x v="0"/>
  </r>
  <r>
    <x v="22"/>
    <n v="322"/>
    <x v="0"/>
    <x v="0"/>
    <x v="1"/>
    <n v="510"/>
    <x v="0"/>
  </r>
  <r>
    <x v="22"/>
    <n v="323"/>
    <x v="0"/>
    <x v="0"/>
    <x v="0"/>
    <n v="400"/>
    <x v="0"/>
  </r>
  <r>
    <x v="22"/>
    <n v="324"/>
    <x v="0"/>
    <x v="0"/>
    <x v="0"/>
    <n v="310"/>
    <x v="0"/>
  </r>
  <r>
    <x v="22"/>
    <n v="325"/>
    <x v="0"/>
    <x v="0"/>
    <x v="0"/>
    <n v="330"/>
    <x v="0"/>
  </r>
  <r>
    <x v="22"/>
    <n v="326"/>
    <x v="0"/>
    <x v="0"/>
    <x v="1"/>
    <n v="490"/>
    <x v="0"/>
  </r>
  <r>
    <x v="22"/>
    <n v="327"/>
    <x v="0"/>
    <x v="0"/>
    <x v="0"/>
    <n v="380"/>
    <x v="0"/>
  </r>
  <r>
    <x v="22"/>
    <n v="328"/>
    <x v="0"/>
    <x v="0"/>
    <x v="0"/>
    <n v="320"/>
    <x v="0"/>
  </r>
  <r>
    <x v="22"/>
    <n v="329"/>
    <x v="0"/>
    <x v="0"/>
    <x v="1"/>
    <n v="510"/>
    <x v="0"/>
  </r>
  <r>
    <x v="22"/>
    <n v="330"/>
    <x v="0"/>
    <x v="0"/>
    <x v="1"/>
    <n v="460"/>
    <x v="0"/>
  </r>
  <r>
    <x v="23"/>
    <n v="331"/>
    <x v="0"/>
    <x v="0"/>
    <x v="1"/>
    <n v="540"/>
    <x v="0"/>
  </r>
  <r>
    <x v="23"/>
    <n v="332"/>
    <x v="0"/>
    <x v="0"/>
    <x v="1"/>
    <n v="470"/>
    <x v="0"/>
  </r>
  <r>
    <x v="23"/>
    <n v="333"/>
    <x v="0"/>
    <x v="0"/>
    <x v="1"/>
    <n v="480"/>
    <x v="0"/>
  </r>
  <r>
    <x v="23"/>
    <n v="334"/>
    <x v="0"/>
    <x v="0"/>
    <x v="0"/>
    <n v="420"/>
    <x v="0"/>
  </r>
  <r>
    <x v="23"/>
    <n v="335"/>
    <x v="0"/>
    <x v="0"/>
    <x v="1"/>
    <n v="470"/>
    <x v="0"/>
  </r>
  <r>
    <x v="23"/>
    <n v="336"/>
    <x v="0"/>
    <x v="0"/>
    <x v="0"/>
    <n v="430"/>
    <x v="0"/>
  </r>
  <r>
    <x v="23"/>
    <n v="337"/>
    <x v="0"/>
    <x v="0"/>
    <x v="0"/>
    <n v="310"/>
    <x v="0"/>
  </r>
  <r>
    <x v="23"/>
    <n v="338"/>
    <x v="0"/>
    <x v="0"/>
    <x v="0"/>
    <n v="310"/>
    <x v="0"/>
  </r>
  <r>
    <x v="23"/>
    <n v="339"/>
    <x v="0"/>
    <x v="0"/>
    <x v="0"/>
    <n v="380"/>
    <x v="0"/>
  </r>
  <r>
    <x v="23"/>
    <n v="340"/>
    <x v="0"/>
    <x v="0"/>
    <x v="0"/>
    <n v="300"/>
    <x v="0"/>
  </r>
  <r>
    <x v="24"/>
    <n v="341"/>
    <x v="0"/>
    <x v="0"/>
    <x v="0"/>
    <n v="600"/>
    <x v="0"/>
  </r>
  <r>
    <x v="24"/>
    <n v="342"/>
    <x v="0"/>
    <x v="0"/>
    <x v="1"/>
    <n v="500"/>
    <x v="0"/>
  </r>
  <r>
    <x v="24"/>
    <n v="343"/>
    <x v="0"/>
    <x v="0"/>
    <x v="1"/>
    <n v="500"/>
    <x v="0"/>
  </r>
  <r>
    <x v="24"/>
    <n v="344"/>
    <x v="0"/>
    <x v="0"/>
    <x v="0"/>
    <n v="310"/>
    <x v="0"/>
  </r>
  <r>
    <x v="24"/>
    <n v="345"/>
    <x v="0"/>
    <x v="0"/>
    <x v="1"/>
    <n v="440"/>
    <x v="0"/>
  </r>
  <r>
    <x v="24"/>
    <n v="346"/>
    <x v="0"/>
    <x v="0"/>
    <x v="0"/>
    <n v="310"/>
    <x v="0"/>
  </r>
  <r>
    <x v="24"/>
    <n v="347"/>
    <x v="0"/>
    <x v="0"/>
    <x v="1"/>
    <n v="470"/>
    <x v="0"/>
  </r>
  <r>
    <x v="24"/>
    <n v="348"/>
    <x v="0"/>
    <x v="0"/>
    <x v="0"/>
    <n v="410"/>
    <x v="0"/>
  </r>
  <r>
    <x v="24"/>
    <n v="349"/>
    <x v="0"/>
    <x v="0"/>
    <x v="0"/>
    <n v="320"/>
    <x v="0"/>
  </r>
  <r>
    <x v="24"/>
    <n v="350"/>
    <x v="0"/>
    <x v="0"/>
    <x v="1"/>
    <n v="485"/>
    <x v="0"/>
  </r>
  <r>
    <x v="25"/>
    <n v="351"/>
    <x v="0"/>
    <x v="0"/>
    <x v="0"/>
    <n v="330"/>
    <x v="0"/>
  </r>
  <r>
    <x v="25"/>
    <n v="352"/>
    <x v="0"/>
    <x v="0"/>
    <x v="0"/>
    <n v="340"/>
    <x v="0"/>
  </r>
  <r>
    <x v="25"/>
    <n v="353"/>
    <x v="0"/>
    <x v="0"/>
    <x v="1"/>
    <n v="470"/>
    <x v="0"/>
  </r>
  <r>
    <x v="25"/>
    <n v="354"/>
    <x v="0"/>
    <x v="0"/>
    <x v="1"/>
    <n v="540"/>
    <x v="0"/>
  </r>
  <r>
    <x v="25"/>
    <n v="355"/>
    <x v="0"/>
    <x v="0"/>
    <x v="0"/>
    <n v="370"/>
    <x v="0"/>
  </r>
  <r>
    <x v="26"/>
    <n v="356"/>
    <x v="0"/>
    <x v="0"/>
    <x v="0"/>
    <n v="330"/>
    <x v="0"/>
  </r>
  <r>
    <x v="26"/>
    <n v="357"/>
    <x v="0"/>
    <x v="0"/>
    <x v="0"/>
    <n v="340"/>
    <x v="0"/>
  </r>
  <r>
    <x v="26"/>
    <n v="358"/>
    <x v="0"/>
    <x v="0"/>
    <x v="1"/>
    <n v="470"/>
    <x v="0"/>
  </r>
  <r>
    <x v="26"/>
    <n v="359"/>
    <x v="0"/>
    <x v="0"/>
    <x v="1"/>
    <n v="540"/>
    <x v="0"/>
  </r>
  <r>
    <x v="26"/>
    <n v="360"/>
    <x v="0"/>
    <x v="0"/>
    <x v="0"/>
    <n v="37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5">
  <r>
    <n v="1"/>
    <x v="0"/>
    <x v="0"/>
    <x v="0"/>
    <n v="430"/>
    <x v="0"/>
  </r>
  <r>
    <n v="2"/>
    <x v="0"/>
    <x v="1"/>
    <x v="0"/>
    <n v="510"/>
    <x v="0"/>
  </r>
  <r>
    <n v="3"/>
    <x v="0"/>
    <x v="0"/>
    <x v="0"/>
    <n v="540"/>
    <x v="0"/>
  </r>
  <r>
    <n v="4"/>
    <x v="0"/>
    <x v="0"/>
    <x v="1"/>
    <n v="420"/>
    <x v="0"/>
  </r>
  <r>
    <n v="5"/>
    <x v="0"/>
    <x v="2"/>
    <x v="1"/>
    <n v="490"/>
    <x v="0"/>
  </r>
  <r>
    <n v="6"/>
    <x v="0"/>
    <x v="1"/>
    <x v="0"/>
    <n v="480"/>
    <x v="0"/>
  </r>
  <r>
    <n v="7"/>
    <x v="0"/>
    <x v="3"/>
    <x v="0"/>
    <n v="505"/>
    <x v="0"/>
  </r>
  <r>
    <n v="8"/>
    <x v="0"/>
    <x v="0"/>
    <x v="1"/>
    <n v="460"/>
    <x v="0"/>
  </r>
  <r>
    <n v="9"/>
    <x v="0"/>
    <x v="1"/>
    <x v="0"/>
    <n v="505"/>
    <x v="0"/>
  </r>
  <r>
    <n v="10"/>
    <x v="0"/>
    <x v="3"/>
    <x v="1"/>
    <n v="480"/>
    <x v="0"/>
  </r>
  <r>
    <n v="11"/>
    <x v="0"/>
    <x v="3"/>
    <x v="1"/>
    <n v="420"/>
    <x v="0"/>
  </r>
  <r>
    <n v="12"/>
    <x v="0"/>
    <x v="3"/>
    <x v="0"/>
    <n v="440"/>
    <x v="0"/>
  </r>
  <r>
    <n v="13"/>
    <x v="0"/>
    <x v="4"/>
    <x v="1"/>
    <n v="440"/>
    <x v="0"/>
  </r>
  <r>
    <n v="14"/>
    <x v="0"/>
    <x v="0"/>
    <x v="0"/>
    <n v="525"/>
    <x v="0"/>
  </r>
  <r>
    <n v="15"/>
    <x v="0"/>
    <x v="0"/>
    <x v="1"/>
    <n v="480"/>
    <x v="0"/>
  </r>
  <r>
    <n v="16"/>
    <x v="0"/>
    <x v="0"/>
    <x v="1"/>
    <n v="470"/>
    <x v="0"/>
  </r>
  <r>
    <n v="17"/>
    <x v="0"/>
    <x v="0"/>
    <x v="1"/>
    <n v="440"/>
    <x v="0"/>
  </r>
  <r>
    <n v="18"/>
    <x v="0"/>
    <x v="0"/>
    <x v="1"/>
    <n v="470"/>
    <x v="0"/>
  </r>
  <r>
    <n v="19"/>
    <x v="0"/>
    <x v="1"/>
    <x v="0"/>
    <n v="410"/>
    <x v="0"/>
  </r>
  <r>
    <n v="20"/>
    <x v="0"/>
    <x v="0"/>
    <x v="0"/>
    <n v="450"/>
    <x v="0"/>
  </r>
  <r>
    <n v="21"/>
    <x v="0"/>
    <x v="0"/>
    <x v="1"/>
    <n v="450"/>
    <x v="0"/>
  </r>
  <r>
    <n v="22"/>
    <x v="0"/>
    <x v="0"/>
    <x v="0"/>
    <n v="475"/>
    <x v="0"/>
  </r>
  <r>
    <n v="23"/>
    <x v="0"/>
    <x v="0"/>
    <x v="0"/>
    <n v="435"/>
    <x v="0"/>
  </r>
  <r>
    <n v="24"/>
    <x v="0"/>
    <x v="0"/>
    <x v="0"/>
    <n v="400"/>
    <x v="0"/>
  </r>
  <r>
    <n v="25"/>
    <x v="0"/>
    <x v="4"/>
    <x v="0"/>
    <n v="420"/>
    <x v="0"/>
  </r>
  <r>
    <n v="26"/>
    <x v="0"/>
    <x v="0"/>
    <x v="1"/>
    <n v="440"/>
    <x v="0"/>
  </r>
  <r>
    <n v="27"/>
    <x v="0"/>
    <x v="4"/>
    <x v="0"/>
    <n v="455"/>
    <x v="0"/>
  </r>
  <r>
    <n v="28"/>
    <x v="0"/>
    <x v="5"/>
    <x v="0"/>
    <n v="475"/>
    <x v="0"/>
  </r>
  <r>
    <n v="29"/>
    <x v="0"/>
    <x v="4"/>
    <x v="0"/>
    <n v="450"/>
    <x v="0"/>
  </r>
  <r>
    <n v="30"/>
    <x v="0"/>
    <x v="4"/>
    <x v="1"/>
    <n v="475"/>
    <x v="0"/>
  </r>
  <r>
    <n v="31"/>
    <x v="0"/>
    <x v="0"/>
    <x v="0"/>
    <n v="450"/>
    <x v="0"/>
  </r>
  <r>
    <n v="32"/>
    <x v="0"/>
    <x v="0"/>
    <x v="0"/>
    <n v="455"/>
    <x v="0"/>
  </r>
  <r>
    <n v="33"/>
    <x v="0"/>
    <x v="4"/>
    <x v="1"/>
    <n v="485"/>
    <x v="0"/>
  </r>
  <r>
    <n v="34"/>
    <x v="0"/>
    <x v="0"/>
    <x v="1"/>
    <n v="520"/>
    <x v="0"/>
  </r>
  <r>
    <n v="35"/>
    <x v="0"/>
    <x v="0"/>
    <x v="1"/>
    <n v="510"/>
    <x v="0"/>
  </r>
  <r>
    <n v="36"/>
    <x v="0"/>
    <x v="0"/>
    <x v="1"/>
    <n v="475"/>
    <x v="0"/>
  </r>
  <r>
    <n v="37"/>
    <x v="0"/>
    <x v="0"/>
    <x v="1"/>
    <n v="530"/>
    <x v="0"/>
  </r>
  <r>
    <n v="38"/>
    <x v="0"/>
    <x v="0"/>
    <x v="0"/>
    <n v="435"/>
    <x v="0"/>
  </r>
  <r>
    <n v="39"/>
    <x v="0"/>
    <x v="5"/>
    <x v="1"/>
    <n v="520"/>
    <x v="0"/>
  </r>
  <r>
    <n v="40"/>
    <x v="0"/>
    <x v="3"/>
    <x v="1"/>
    <n v="455"/>
    <x v="0"/>
  </r>
  <r>
    <n v="41"/>
    <x v="0"/>
    <x v="2"/>
    <x v="1"/>
    <n v="480"/>
    <x v="0"/>
  </r>
  <r>
    <n v="42"/>
    <x v="0"/>
    <x v="0"/>
    <x v="1"/>
    <n v="475"/>
    <x v="0"/>
  </r>
  <r>
    <n v="43"/>
    <x v="0"/>
    <x v="0"/>
    <x v="1"/>
    <n v="530"/>
    <x v="0"/>
  </r>
  <r>
    <n v="44"/>
    <x v="0"/>
    <x v="0"/>
    <x v="1"/>
    <n v="570"/>
    <x v="0"/>
  </r>
  <r>
    <n v="45"/>
    <x v="0"/>
    <x v="0"/>
    <x v="1"/>
    <n v="540"/>
    <x v="0"/>
  </r>
  <r>
    <n v="46"/>
    <x v="0"/>
    <x v="4"/>
    <x v="1"/>
    <n v="540"/>
    <x v="0"/>
  </r>
  <r>
    <n v="47"/>
    <x v="0"/>
    <x v="0"/>
    <x v="0"/>
    <n v="405"/>
    <x v="0"/>
  </r>
  <r>
    <n v="48"/>
    <x v="0"/>
    <x v="4"/>
    <x v="0"/>
    <n v="410"/>
    <x v="0"/>
  </r>
  <r>
    <n v="49"/>
    <x v="0"/>
    <x v="1"/>
    <x v="0"/>
    <n v="430"/>
    <x v="0"/>
  </r>
  <r>
    <n v="50"/>
    <x v="0"/>
    <x v="0"/>
    <x v="1"/>
    <n v="480"/>
    <x v="0"/>
  </r>
  <r>
    <n v="51"/>
    <x v="0"/>
    <x v="0"/>
    <x v="0"/>
    <n v="470"/>
    <x v="0"/>
  </r>
  <r>
    <n v="52"/>
    <x v="0"/>
    <x v="0"/>
    <x v="0"/>
    <n v="500"/>
    <x v="0"/>
  </r>
  <r>
    <n v="53"/>
    <x v="0"/>
    <x v="4"/>
    <x v="0"/>
    <n v="430"/>
    <x v="0"/>
  </r>
  <r>
    <n v="54"/>
    <x v="0"/>
    <x v="0"/>
    <x v="1"/>
    <n v="400"/>
    <x v="0"/>
  </r>
  <r>
    <n v="55"/>
    <x v="0"/>
    <x v="0"/>
    <x v="1"/>
    <n v="520"/>
    <x v="0"/>
  </r>
  <r>
    <n v="56"/>
    <x v="0"/>
    <x v="0"/>
    <x v="1"/>
    <n v="480"/>
    <x v="0"/>
  </r>
  <r>
    <n v="57"/>
    <x v="0"/>
    <x v="0"/>
    <x v="1"/>
    <n v="460"/>
    <x v="0"/>
  </r>
  <r>
    <n v="58"/>
    <x v="0"/>
    <x v="0"/>
    <x v="1"/>
    <n v="560"/>
    <x v="0"/>
  </r>
  <r>
    <n v="59"/>
    <x v="0"/>
    <x v="0"/>
    <x v="1"/>
    <n v="550"/>
    <x v="0"/>
  </r>
  <r>
    <n v="60"/>
    <x v="0"/>
    <x v="3"/>
    <x v="1"/>
    <n v="520"/>
    <x v="0"/>
  </r>
  <r>
    <n v="61"/>
    <x v="0"/>
    <x v="5"/>
    <x v="1"/>
    <n v="500"/>
    <x v="0"/>
  </r>
  <r>
    <n v="62"/>
    <x v="0"/>
    <x v="3"/>
    <x v="1"/>
    <n v="475"/>
    <x v="0"/>
  </r>
  <r>
    <n v="63"/>
    <x v="0"/>
    <x v="0"/>
    <x v="0"/>
    <n v="400"/>
    <x v="0"/>
  </r>
  <r>
    <n v="64"/>
    <x v="0"/>
    <x v="0"/>
    <x v="0"/>
    <n v="430"/>
    <x v="0"/>
  </r>
  <r>
    <n v="65"/>
    <x v="0"/>
    <x v="6"/>
    <x v="1"/>
    <n v="480"/>
    <x v="0"/>
  </r>
  <r>
    <n v="66"/>
    <x v="0"/>
    <x v="0"/>
    <x v="0"/>
    <n v="475"/>
    <x v="0"/>
  </r>
  <r>
    <n v="67"/>
    <x v="0"/>
    <x v="0"/>
    <x v="0"/>
    <n v="420"/>
    <x v="0"/>
  </r>
  <r>
    <n v="68"/>
    <x v="0"/>
    <x v="1"/>
    <x v="0"/>
    <n v="395"/>
    <x v="0"/>
  </r>
  <r>
    <n v="69"/>
    <x v="0"/>
    <x v="6"/>
    <x v="0"/>
    <n v="420"/>
    <x v="0"/>
  </r>
  <r>
    <n v="70"/>
    <x v="0"/>
    <x v="0"/>
    <x v="1"/>
    <n v="490"/>
    <x v="0"/>
  </r>
  <r>
    <n v="71"/>
    <x v="0"/>
    <x v="6"/>
    <x v="0"/>
    <n v="405"/>
    <x v="0"/>
  </r>
  <r>
    <n v="72"/>
    <x v="0"/>
    <x v="5"/>
    <x v="1"/>
    <n v="450"/>
    <x v="0"/>
  </r>
  <r>
    <n v="73"/>
    <x v="0"/>
    <x v="6"/>
    <x v="0"/>
    <n v="495"/>
    <x v="0"/>
  </r>
  <r>
    <n v="74"/>
    <x v="0"/>
    <x v="0"/>
    <x v="1"/>
    <n v="480"/>
    <x v="0"/>
  </r>
  <r>
    <n v="75"/>
    <x v="0"/>
    <x v="0"/>
    <x v="0"/>
    <n v="460"/>
    <x v="0"/>
  </r>
  <r>
    <n v="76"/>
    <x v="0"/>
    <x v="0"/>
    <x v="0"/>
    <n v="435"/>
    <x v="0"/>
  </r>
  <r>
    <n v="77"/>
    <x v="0"/>
    <x v="0"/>
    <x v="0"/>
    <n v="470"/>
    <x v="0"/>
  </r>
  <r>
    <n v="78"/>
    <x v="0"/>
    <x v="6"/>
    <x v="0"/>
    <n v="430"/>
    <x v="0"/>
  </r>
  <r>
    <n v="79"/>
    <x v="0"/>
    <x v="0"/>
    <x v="0"/>
    <n v="540"/>
    <x v="0"/>
  </r>
  <r>
    <n v="80"/>
    <x v="0"/>
    <x v="0"/>
    <x v="1"/>
    <n v="480"/>
    <x v="0"/>
  </r>
  <r>
    <n v="81"/>
    <x v="0"/>
    <x v="5"/>
    <x v="1"/>
    <n v="450"/>
    <x v="0"/>
  </r>
  <r>
    <n v="82"/>
    <x v="0"/>
    <x v="0"/>
    <x v="1"/>
    <n v="450"/>
    <x v="0"/>
  </r>
  <r>
    <n v="83"/>
    <x v="0"/>
    <x v="0"/>
    <x v="1"/>
    <n v="440"/>
    <x v="0"/>
  </r>
  <r>
    <n v="84"/>
    <x v="0"/>
    <x v="0"/>
    <x v="0"/>
    <n v="415"/>
    <x v="0"/>
  </r>
  <r>
    <n v="85"/>
    <x v="0"/>
    <x v="0"/>
    <x v="0"/>
    <n v="450"/>
    <x v="0"/>
  </r>
  <r>
    <n v="86"/>
    <x v="0"/>
    <x v="6"/>
    <x v="0"/>
    <n v="460"/>
    <x v="0"/>
  </r>
  <r>
    <n v="87"/>
    <x v="0"/>
    <x v="0"/>
    <x v="1"/>
    <n v="490"/>
    <x v="0"/>
  </r>
  <r>
    <n v="88"/>
    <x v="0"/>
    <x v="0"/>
    <x v="0"/>
    <n v="625"/>
    <x v="0"/>
  </r>
  <r>
    <n v="89"/>
    <x v="0"/>
    <x v="0"/>
    <x v="0"/>
    <n v="410"/>
    <x v="0"/>
  </r>
  <r>
    <n v="90"/>
    <x v="0"/>
    <x v="0"/>
    <x v="1"/>
    <n v="460"/>
    <x v="0"/>
  </r>
  <r>
    <n v="91"/>
    <x v="0"/>
    <x v="5"/>
    <x v="1"/>
    <n v="550"/>
    <x v="0"/>
  </r>
  <r>
    <n v="92"/>
    <x v="0"/>
    <x v="0"/>
    <x v="1"/>
    <n v="470"/>
    <x v="0"/>
  </r>
  <r>
    <n v="93"/>
    <x v="0"/>
    <x v="0"/>
    <x v="1"/>
    <n v="460"/>
    <x v="0"/>
  </r>
  <r>
    <n v="94"/>
    <x v="0"/>
    <x v="0"/>
    <x v="1"/>
    <n v="510"/>
    <x v="0"/>
  </r>
  <r>
    <n v="95"/>
    <x v="0"/>
    <x v="0"/>
    <x v="1"/>
    <n v="530"/>
    <x v="0"/>
  </r>
  <r>
    <n v="96"/>
    <x v="0"/>
    <x v="0"/>
    <x v="1"/>
    <n v="500"/>
    <x v="0"/>
  </r>
  <r>
    <n v="97"/>
    <x v="0"/>
    <x v="0"/>
    <x v="1"/>
    <n v="480"/>
    <x v="0"/>
  </r>
  <r>
    <n v="98"/>
    <x v="0"/>
    <x v="0"/>
    <x v="1"/>
    <n v="490"/>
    <x v="0"/>
  </r>
  <r>
    <n v="99"/>
    <x v="0"/>
    <x v="0"/>
    <x v="0"/>
    <n v="400"/>
    <x v="0"/>
  </r>
  <r>
    <n v="100"/>
    <x v="0"/>
    <x v="0"/>
    <x v="0"/>
    <n v="410"/>
    <x v="0"/>
  </r>
  <r>
    <n v="101"/>
    <x v="0"/>
    <x v="0"/>
    <x v="1"/>
    <n v="480"/>
    <x v="0"/>
  </r>
  <r>
    <n v="102"/>
    <x v="0"/>
    <x v="0"/>
    <x v="1"/>
    <n v="450"/>
    <x v="0"/>
  </r>
  <r>
    <n v="103"/>
    <x v="0"/>
    <x v="0"/>
    <x v="0"/>
    <n v="410"/>
    <x v="0"/>
  </r>
  <r>
    <n v="104"/>
    <x v="0"/>
    <x v="0"/>
    <x v="0"/>
    <n v="480"/>
    <x v="0"/>
  </r>
  <r>
    <n v="105"/>
    <x v="0"/>
    <x v="0"/>
    <x v="0"/>
    <n v="390"/>
    <x v="0"/>
  </r>
  <r>
    <n v="106"/>
    <x v="0"/>
    <x v="0"/>
    <x v="0"/>
    <n v="435"/>
    <x v="0"/>
  </r>
  <r>
    <n v="107"/>
    <x v="0"/>
    <x v="1"/>
    <x v="0"/>
    <n v="410"/>
    <x v="0"/>
  </r>
  <r>
    <n v="108"/>
    <x v="0"/>
    <x v="0"/>
    <x v="0"/>
    <n v="430"/>
    <x v="0"/>
  </r>
  <r>
    <n v="109"/>
    <x v="0"/>
    <x v="0"/>
    <x v="1"/>
    <n v="410"/>
    <x v="0"/>
  </r>
  <r>
    <n v="110"/>
    <x v="0"/>
    <x v="0"/>
    <x v="1"/>
    <n v="485"/>
    <x v="0"/>
  </r>
  <r>
    <n v="111"/>
    <x v="0"/>
    <x v="4"/>
    <x v="1"/>
    <n v="530"/>
    <x v="0"/>
  </r>
  <r>
    <n v="112"/>
    <x v="0"/>
    <x v="0"/>
    <x v="1"/>
    <n v="510"/>
    <x v="0"/>
  </r>
  <r>
    <n v="113"/>
    <x v="0"/>
    <x v="0"/>
    <x v="0"/>
    <n v="460"/>
    <x v="0"/>
  </r>
  <r>
    <n v="114"/>
    <x v="0"/>
    <x v="0"/>
    <x v="0"/>
    <n v="480"/>
    <x v="0"/>
  </r>
  <r>
    <n v="115"/>
    <x v="0"/>
    <x v="0"/>
    <x v="0"/>
    <n v="415"/>
    <x v="0"/>
  </r>
  <r>
    <n v="116"/>
    <x v="0"/>
    <x v="0"/>
    <x v="0"/>
    <n v="410"/>
    <x v="0"/>
  </r>
  <r>
    <n v="117"/>
    <x v="0"/>
    <x v="0"/>
    <x v="1"/>
    <n v="515"/>
    <x v="0"/>
  </r>
  <r>
    <n v="118"/>
    <x v="0"/>
    <x v="0"/>
    <x v="1"/>
    <n v="470"/>
    <x v="0"/>
  </r>
  <r>
    <n v="119"/>
    <x v="0"/>
    <x v="0"/>
    <x v="1"/>
    <n v="500"/>
    <x v="0"/>
  </r>
  <r>
    <n v="120"/>
    <x v="0"/>
    <x v="0"/>
    <x v="1"/>
    <n v="455"/>
    <x v="0"/>
  </r>
  <r>
    <n v="121"/>
    <x v="0"/>
    <x v="1"/>
    <x v="0"/>
    <n v="390"/>
    <x v="0"/>
  </r>
  <r>
    <n v="122"/>
    <x v="0"/>
    <x v="0"/>
    <x v="0"/>
    <n v="500"/>
    <x v="0"/>
  </r>
  <r>
    <n v="123"/>
    <x v="0"/>
    <x v="0"/>
    <x v="0"/>
    <n v="450"/>
    <x v="0"/>
  </r>
  <r>
    <n v="124"/>
    <x v="0"/>
    <x v="0"/>
    <x v="0"/>
    <n v="380"/>
    <x v="0"/>
  </r>
  <r>
    <n v="125"/>
    <x v="0"/>
    <x v="0"/>
    <x v="1"/>
    <n v="545"/>
    <x v="0"/>
  </r>
  <r>
    <n v="126"/>
    <x v="0"/>
    <x v="0"/>
    <x v="1"/>
    <n v="535"/>
    <x v="0"/>
  </r>
  <r>
    <n v="127"/>
    <x v="0"/>
    <x v="2"/>
    <x v="1"/>
    <n v="560"/>
    <x v="0"/>
  </r>
  <r>
    <n v="128"/>
    <x v="0"/>
    <x v="0"/>
    <x v="1"/>
    <n v="490"/>
    <x v="0"/>
  </r>
  <r>
    <n v="129"/>
    <x v="0"/>
    <x v="0"/>
    <x v="1"/>
    <n v="460"/>
    <x v="0"/>
  </r>
  <r>
    <n v="130"/>
    <x v="0"/>
    <x v="0"/>
    <x v="0"/>
    <n v="430"/>
    <x v="0"/>
  </r>
  <r>
    <n v="131"/>
    <x v="0"/>
    <x v="0"/>
    <x v="1"/>
    <n v="465"/>
    <x v="0"/>
  </r>
  <r>
    <n v="132"/>
    <x v="0"/>
    <x v="0"/>
    <x v="1"/>
    <n v="540"/>
    <x v="0"/>
  </r>
  <r>
    <n v="133"/>
    <x v="0"/>
    <x v="0"/>
    <x v="1"/>
    <n v="500"/>
    <x v="0"/>
  </r>
  <r>
    <n v="134"/>
    <x v="0"/>
    <x v="0"/>
    <x v="0"/>
    <n v="410"/>
    <x v="0"/>
  </r>
  <r>
    <n v="135"/>
    <x v="0"/>
    <x v="0"/>
    <x v="1"/>
    <n v="460"/>
    <x v="0"/>
  </r>
  <r>
    <n v="136"/>
    <x v="0"/>
    <x v="0"/>
    <x v="0"/>
    <n v="460"/>
    <x v="0"/>
  </r>
  <r>
    <n v="137"/>
    <x v="0"/>
    <x v="4"/>
    <x v="1"/>
    <n v="480"/>
    <x v="0"/>
  </r>
  <r>
    <n v="138"/>
    <x v="0"/>
    <x v="0"/>
    <x v="1"/>
    <n v="455"/>
    <x v="0"/>
  </r>
  <r>
    <n v="139"/>
    <x v="0"/>
    <x v="0"/>
    <x v="0"/>
    <n v="415"/>
    <x v="0"/>
  </r>
  <r>
    <n v="140"/>
    <x v="0"/>
    <x v="2"/>
    <x v="1"/>
    <n v="540"/>
    <x v="0"/>
  </r>
  <r>
    <n v="141"/>
    <x v="0"/>
    <x v="0"/>
    <x v="0"/>
    <n v="430"/>
    <x v="0"/>
  </r>
  <r>
    <n v="142"/>
    <x v="0"/>
    <x v="0"/>
    <x v="1"/>
    <n v="450"/>
    <x v="0"/>
  </r>
  <r>
    <n v="143"/>
    <x v="0"/>
    <x v="0"/>
    <x v="0"/>
    <n v="420"/>
    <x v="0"/>
  </r>
  <r>
    <n v="144"/>
    <x v="0"/>
    <x v="0"/>
    <x v="1"/>
    <n v="480"/>
    <x v="0"/>
  </r>
  <r>
    <n v="145"/>
    <x v="0"/>
    <x v="0"/>
    <x v="1"/>
    <n v="460"/>
    <x v="0"/>
  </r>
  <r>
    <n v="146"/>
    <x v="0"/>
    <x v="0"/>
    <x v="1"/>
    <n v="520"/>
    <x v="0"/>
  </r>
  <r>
    <n v="147"/>
    <x v="0"/>
    <x v="0"/>
    <x v="0"/>
    <n v="490"/>
    <x v="0"/>
  </r>
  <r>
    <n v="148"/>
    <x v="0"/>
    <x v="0"/>
    <x v="1"/>
    <n v="460"/>
    <x v="0"/>
  </r>
  <r>
    <n v="149"/>
    <x v="0"/>
    <x v="0"/>
    <x v="1"/>
    <n v="490"/>
    <x v="0"/>
  </r>
  <r>
    <n v="150"/>
    <x v="0"/>
    <x v="0"/>
    <x v="1"/>
    <n v="470"/>
    <x v="0"/>
  </r>
  <r>
    <n v="151"/>
    <x v="0"/>
    <x v="5"/>
    <x v="1"/>
    <n v="500"/>
    <x v="0"/>
  </r>
  <r>
    <n v="152"/>
    <x v="0"/>
    <x v="0"/>
    <x v="1"/>
    <n v="530"/>
    <x v="0"/>
  </r>
  <r>
    <n v="153"/>
    <x v="0"/>
    <x v="4"/>
    <x v="0"/>
    <n v="460"/>
    <x v="0"/>
  </r>
  <r>
    <n v="154"/>
    <x v="0"/>
    <x v="0"/>
    <x v="1"/>
    <n v="420"/>
    <x v="0"/>
  </r>
  <r>
    <n v="155"/>
    <x v="0"/>
    <x v="0"/>
    <x v="1"/>
    <n v="460"/>
    <x v="0"/>
  </r>
  <r>
    <n v="156"/>
    <x v="0"/>
    <x v="0"/>
    <x v="1"/>
    <n v="540"/>
    <x v="0"/>
  </r>
  <r>
    <n v="157"/>
    <x v="0"/>
    <x v="0"/>
    <x v="1"/>
    <n v="440"/>
    <x v="0"/>
  </r>
  <r>
    <n v="158"/>
    <x v="0"/>
    <x v="4"/>
    <x v="0"/>
    <n v="450"/>
    <x v="0"/>
  </r>
  <r>
    <n v="159"/>
    <x v="0"/>
    <x v="0"/>
    <x v="1"/>
    <n v="480"/>
    <x v="0"/>
  </r>
  <r>
    <n v="160"/>
    <x v="0"/>
    <x v="0"/>
    <x v="1"/>
    <n v="530"/>
    <x v="0"/>
  </r>
  <r>
    <n v="161"/>
    <x v="0"/>
    <x v="5"/>
    <x v="0"/>
    <n v="460"/>
    <x v="0"/>
  </r>
  <r>
    <n v="162"/>
    <x v="0"/>
    <x v="5"/>
    <x v="0"/>
    <n v="460"/>
    <x v="0"/>
  </r>
  <r>
    <n v="163"/>
    <x v="0"/>
    <x v="0"/>
    <x v="1"/>
    <n v="455"/>
    <x v="0"/>
  </r>
  <r>
    <n v="164"/>
    <x v="0"/>
    <x v="0"/>
    <x v="1"/>
    <n v="500"/>
    <x v="0"/>
  </r>
  <r>
    <n v="165"/>
    <x v="0"/>
    <x v="0"/>
    <x v="1"/>
    <n v="420"/>
    <x v="0"/>
  </r>
  <r>
    <n v="166"/>
    <x v="0"/>
    <x v="0"/>
    <x v="0"/>
    <n v="560"/>
    <x v="0"/>
  </r>
  <r>
    <n v="167"/>
    <x v="0"/>
    <x v="0"/>
    <x v="1"/>
    <n v="540"/>
    <x v="0"/>
  </r>
  <r>
    <n v="168"/>
    <x v="0"/>
    <x v="1"/>
    <x v="0"/>
    <n v="360"/>
    <x v="0"/>
  </r>
  <r>
    <n v="169"/>
    <x v="0"/>
    <x v="0"/>
    <x v="1"/>
    <n v="510"/>
    <x v="0"/>
  </r>
  <r>
    <n v="170"/>
    <x v="0"/>
    <x v="0"/>
    <x v="0"/>
    <n v="480"/>
    <x v="0"/>
  </r>
  <r>
    <n v="171"/>
    <x v="0"/>
    <x v="4"/>
    <x v="1"/>
    <n v="530"/>
    <x v="0"/>
  </r>
  <r>
    <n v="172"/>
    <x v="0"/>
    <x v="5"/>
    <x v="1"/>
    <n v="490"/>
    <x v="0"/>
  </r>
  <r>
    <n v="173"/>
    <x v="0"/>
    <x v="0"/>
    <x v="0"/>
    <n v="450"/>
    <x v="0"/>
  </r>
  <r>
    <n v="174"/>
    <x v="0"/>
    <x v="0"/>
    <x v="1"/>
    <n v="460"/>
    <x v="0"/>
  </r>
  <r>
    <n v="175"/>
    <x v="0"/>
    <x v="0"/>
    <x v="1"/>
    <n v="540"/>
    <x v="0"/>
  </r>
  <r>
    <n v="176"/>
    <x v="0"/>
    <x v="0"/>
    <x v="1"/>
    <n v="490"/>
    <x v="0"/>
  </r>
  <r>
    <n v="177"/>
    <x v="0"/>
    <x v="2"/>
    <x v="1"/>
    <n v="540"/>
    <x v="0"/>
  </r>
  <r>
    <n v="178"/>
    <x v="0"/>
    <x v="0"/>
    <x v="1"/>
    <n v="460"/>
    <x v="0"/>
  </r>
  <r>
    <n v="179"/>
    <x v="0"/>
    <x v="4"/>
    <x v="1"/>
    <n v="480"/>
    <x v="0"/>
  </r>
  <r>
    <n v="180"/>
    <x v="0"/>
    <x v="1"/>
    <x v="0"/>
    <n v="380"/>
    <x v="0"/>
  </r>
  <r>
    <n v="181"/>
    <x v="0"/>
    <x v="0"/>
    <x v="1"/>
    <n v="500"/>
    <x v="0"/>
  </r>
  <r>
    <n v="182"/>
    <x v="0"/>
    <x v="0"/>
    <x v="0"/>
    <n v="450"/>
    <x v="0"/>
  </r>
  <r>
    <n v="183"/>
    <x v="0"/>
    <x v="1"/>
    <x v="0"/>
    <n v="320"/>
    <x v="0"/>
  </r>
  <r>
    <n v="184"/>
    <x v="0"/>
    <x v="0"/>
    <x v="1"/>
    <n v="520"/>
    <x v="0"/>
  </r>
  <r>
    <n v="185"/>
    <x v="0"/>
    <x v="0"/>
    <x v="1"/>
    <n v="520"/>
    <x v="0"/>
  </r>
  <r>
    <n v="186"/>
    <x v="0"/>
    <x v="0"/>
    <x v="0"/>
    <n v="420"/>
    <x v="0"/>
  </r>
  <r>
    <n v="187"/>
    <x v="0"/>
    <x v="4"/>
    <x v="0"/>
    <n v="430"/>
    <x v="0"/>
  </r>
  <r>
    <n v="188"/>
    <x v="0"/>
    <x v="0"/>
    <x v="1"/>
    <n v="480"/>
    <x v="0"/>
  </r>
  <r>
    <n v="189"/>
    <x v="0"/>
    <x v="0"/>
    <x v="0"/>
    <n v="430"/>
    <x v="0"/>
  </r>
  <r>
    <n v="190"/>
    <x v="0"/>
    <x v="0"/>
    <x v="0"/>
    <n v="450"/>
    <x v="0"/>
  </r>
  <r>
    <n v="191"/>
    <x v="0"/>
    <x v="5"/>
    <x v="0"/>
    <n v="500"/>
    <x v="0"/>
  </r>
  <r>
    <n v="192"/>
    <x v="0"/>
    <x v="0"/>
    <x v="1"/>
    <n v="490"/>
    <x v="0"/>
  </r>
  <r>
    <n v="193"/>
    <x v="0"/>
    <x v="1"/>
    <x v="1"/>
    <n v="360"/>
    <x v="0"/>
  </r>
  <r>
    <n v="194"/>
    <x v="0"/>
    <x v="0"/>
    <x v="1"/>
    <n v="470"/>
    <x v="0"/>
  </r>
  <r>
    <n v="195"/>
    <x v="0"/>
    <x v="4"/>
    <x v="1"/>
    <n v="470"/>
    <x v="0"/>
  </r>
  <r>
    <n v="196"/>
    <x v="0"/>
    <x v="0"/>
    <x v="1"/>
    <n v="525"/>
    <x v="0"/>
  </r>
  <r>
    <n v="197"/>
    <x v="0"/>
    <x v="6"/>
    <x v="1"/>
    <n v="500"/>
    <x v="0"/>
  </r>
  <r>
    <n v="198"/>
    <x v="0"/>
    <x v="0"/>
    <x v="1"/>
    <n v="490"/>
    <x v="0"/>
  </r>
  <r>
    <n v="199"/>
    <x v="0"/>
    <x v="0"/>
    <x v="0"/>
    <n v="550"/>
    <x v="0"/>
  </r>
  <r>
    <n v="200"/>
    <x v="0"/>
    <x v="5"/>
    <x v="1"/>
    <n v="450"/>
    <x v="0"/>
  </r>
  <r>
    <n v="201"/>
    <x v="0"/>
    <x v="3"/>
    <x v="1"/>
    <n v="470"/>
    <x v="0"/>
  </r>
  <r>
    <n v="202"/>
    <x v="0"/>
    <x v="0"/>
    <x v="1"/>
    <n v="540"/>
    <x v="0"/>
  </r>
  <r>
    <n v="203"/>
    <x v="0"/>
    <x v="0"/>
    <x v="1"/>
    <n v="500"/>
    <x v="0"/>
  </r>
  <r>
    <n v="204"/>
    <x v="0"/>
    <x v="0"/>
    <x v="1"/>
    <n v="420"/>
    <x v="0"/>
  </r>
  <r>
    <n v="205"/>
    <x v="0"/>
    <x v="1"/>
    <x v="0"/>
    <n v="340"/>
    <x v="0"/>
  </r>
  <r>
    <n v="206"/>
    <x v="0"/>
    <x v="0"/>
    <x v="1"/>
    <n v="470"/>
    <x v="0"/>
  </r>
  <r>
    <n v="207"/>
    <x v="0"/>
    <x v="0"/>
    <x v="0"/>
    <n v="460"/>
    <x v="0"/>
  </r>
  <r>
    <n v="208"/>
    <x v="0"/>
    <x v="0"/>
    <x v="1"/>
    <n v="510"/>
    <x v="0"/>
  </r>
  <r>
    <n v="209"/>
    <x v="0"/>
    <x v="0"/>
    <x v="1"/>
    <n v="500"/>
    <x v="0"/>
  </r>
  <r>
    <n v="210"/>
    <x v="0"/>
    <x v="0"/>
    <x v="0"/>
    <n v="470"/>
    <x v="0"/>
  </r>
  <r>
    <n v="211"/>
    <x v="0"/>
    <x v="0"/>
    <x v="1"/>
    <n v="510"/>
    <x v="0"/>
  </r>
  <r>
    <n v="212"/>
    <x v="0"/>
    <x v="0"/>
    <x v="0"/>
    <n v="430"/>
    <x v="0"/>
  </r>
  <r>
    <n v="213"/>
    <x v="0"/>
    <x v="0"/>
    <x v="1"/>
    <n v="510"/>
    <x v="0"/>
  </r>
  <r>
    <n v="214"/>
    <x v="0"/>
    <x v="0"/>
    <x v="1"/>
    <n v="510"/>
    <x v="0"/>
  </r>
  <r>
    <n v="215"/>
    <x v="0"/>
    <x v="0"/>
    <x v="1"/>
    <n v="460"/>
    <x v="0"/>
  </r>
  <r>
    <n v="216"/>
    <x v="0"/>
    <x v="0"/>
    <x v="1"/>
    <n v="480"/>
    <x v="0"/>
  </r>
  <r>
    <n v="217"/>
    <x v="0"/>
    <x v="0"/>
    <x v="1"/>
    <n v="500"/>
    <x v="0"/>
  </r>
  <r>
    <n v="218"/>
    <x v="0"/>
    <x v="0"/>
    <x v="1"/>
    <n v="450"/>
    <x v="0"/>
  </r>
  <r>
    <n v="219"/>
    <x v="0"/>
    <x v="0"/>
    <x v="1"/>
    <n v="510"/>
    <x v="0"/>
  </r>
  <r>
    <n v="220"/>
    <x v="0"/>
    <x v="4"/>
    <x v="1"/>
    <n v="480"/>
    <x v="0"/>
  </r>
  <r>
    <n v="221"/>
    <x v="0"/>
    <x v="0"/>
    <x v="1"/>
    <n v="450"/>
    <x v="0"/>
  </r>
  <r>
    <n v="222"/>
    <x v="0"/>
    <x v="0"/>
    <x v="1"/>
    <n v="500"/>
    <x v="0"/>
  </r>
  <r>
    <n v="223"/>
    <x v="0"/>
    <x v="1"/>
    <x v="0"/>
    <n v="420"/>
    <x v="0"/>
  </r>
  <r>
    <n v="224"/>
    <x v="0"/>
    <x v="2"/>
    <x v="1"/>
    <n v="550"/>
    <x v="0"/>
  </r>
  <r>
    <n v="225"/>
    <x v="0"/>
    <x v="7"/>
    <x v="1"/>
    <n v="450"/>
    <x v="0"/>
  </r>
  <r>
    <n v="226"/>
    <x v="0"/>
    <x v="2"/>
    <x v="1"/>
    <n v="490"/>
    <x v="0"/>
  </r>
  <r>
    <n v="227"/>
    <x v="0"/>
    <x v="6"/>
    <x v="1"/>
    <n v="470"/>
    <x v="0"/>
  </r>
  <r>
    <n v="228"/>
    <x v="0"/>
    <x v="2"/>
    <x v="1"/>
    <n v="540"/>
    <x v="0"/>
  </r>
  <r>
    <n v="229"/>
    <x v="0"/>
    <x v="3"/>
    <x v="0"/>
    <n v="410"/>
    <x v="0"/>
  </r>
  <r>
    <n v="230"/>
    <x v="0"/>
    <x v="0"/>
    <x v="1"/>
    <n v="510"/>
    <x v="0"/>
  </r>
  <r>
    <n v="231"/>
    <x v="0"/>
    <x v="0"/>
    <x v="1"/>
    <n v="480"/>
    <x v="0"/>
  </r>
  <r>
    <n v="232"/>
    <x v="0"/>
    <x v="5"/>
    <x v="0"/>
    <n v="380"/>
    <x v="0"/>
  </r>
  <r>
    <n v="233"/>
    <x v="0"/>
    <x v="0"/>
    <x v="1"/>
    <n v="470"/>
    <x v="0"/>
  </r>
  <r>
    <n v="234"/>
    <x v="0"/>
    <x v="0"/>
    <x v="1"/>
    <n v="480"/>
    <x v="0"/>
  </r>
  <r>
    <n v="235"/>
    <x v="0"/>
    <x v="0"/>
    <x v="1"/>
    <n v="520"/>
    <x v="0"/>
  </r>
  <r>
    <n v="236"/>
    <x v="0"/>
    <x v="0"/>
    <x v="1"/>
    <n v="490"/>
    <x v="0"/>
  </r>
  <r>
    <n v="237"/>
    <x v="0"/>
    <x v="0"/>
    <x v="0"/>
    <n v="430"/>
    <x v="0"/>
  </r>
  <r>
    <n v="238"/>
    <x v="0"/>
    <x v="0"/>
    <x v="0"/>
    <n v="430"/>
    <x v="0"/>
  </r>
  <r>
    <n v="239"/>
    <x v="0"/>
    <x v="1"/>
    <x v="0"/>
    <n v="330"/>
    <x v="0"/>
  </r>
  <r>
    <n v="240"/>
    <x v="0"/>
    <x v="0"/>
    <x v="1"/>
    <n v="480"/>
    <x v="0"/>
  </r>
  <r>
    <n v="241"/>
    <x v="0"/>
    <x v="0"/>
    <x v="1"/>
    <n v="400"/>
    <x v="0"/>
  </r>
  <r>
    <n v="242"/>
    <x v="0"/>
    <x v="0"/>
    <x v="1"/>
    <n v="470"/>
    <x v="0"/>
  </r>
  <r>
    <n v="243"/>
    <x v="0"/>
    <x v="5"/>
    <x v="0"/>
    <n v="400"/>
    <x v="0"/>
  </r>
  <r>
    <n v="244"/>
    <x v="0"/>
    <x v="0"/>
    <x v="1"/>
    <n v="470"/>
    <x v="0"/>
  </r>
  <r>
    <n v="245"/>
    <x v="0"/>
    <x v="5"/>
    <x v="1"/>
    <n v="480"/>
    <x v="0"/>
  </r>
  <r>
    <n v="246"/>
    <x v="0"/>
    <x v="0"/>
    <x v="1"/>
    <n v="470"/>
    <x v="0"/>
  </r>
  <r>
    <n v="247"/>
    <x v="0"/>
    <x v="4"/>
    <x v="0"/>
    <n v="360"/>
    <x v="0"/>
  </r>
  <r>
    <n v="248"/>
    <x v="0"/>
    <x v="0"/>
    <x v="1"/>
    <n v="470"/>
    <x v="0"/>
  </r>
  <r>
    <n v="249"/>
    <x v="0"/>
    <x v="3"/>
    <x v="0"/>
    <n v="340"/>
    <x v="0"/>
  </r>
  <r>
    <n v="250"/>
    <x v="0"/>
    <x v="3"/>
    <x v="1"/>
    <n v="510"/>
    <x v="0"/>
  </r>
  <r>
    <n v="251"/>
    <x v="0"/>
    <x v="0"/>
    <x v="0"/>
    <n v="450"/>
    <x v="0"/>
  </r>
  <r>
    <n v="252"/>
    <x v="0"/>
    <x v="0"/>
    <x v="1"/>
    <n v="490"/>
    <x v="0"/>
  </r>
  <r>
    <n v="253"/>
    <x v="0"/>
    <x v="0"/>
    <x v="1"/>
    <n v="460"/>
    <x v="0"/>
  </r>
  <r>
    <n v="254"/>
    <x v="0"/>
    <x v="0"/>
    <x v="1"/>
    <n v="480"/>
    <x v="0"/>
  </r>
  <r>
    <n v="255"/>
    <x v="0"/>
    <x v="4"/>
    <x v="0"/>
    <n v="420"/>
    <x v="0"/>
  </r>
  <r>
    <n v="256"/>
    <x v="0"/>
    <x v="4"/>
    <x v="1"/>
    <n v="480"/>
    <x v="0"/>
  </r>
  <r>
    <n v="257"/>
    <x v="0"/>
    <x v="0"/>
    <x v="1"/>
    <n v="470"/>
    <x v="0"/>
  </r>
  <r>
    <n v="258"/>
    <x v="0"/>
    <x v="1"/>
    <x v="0"/>
    <n v="350"/>
    <x v="0"/>
  </r>
  <r>
    <n v="259"/>
    <x v="0"/>
    <x v="0"/>
    <x v="1"/>
    <n v="450"/>
    <x v="0"/>
  </r>
  <r>
    <n v="260"/>
    <x v="0"/>
    <x v="4"/>
    <x v="0"/>
    <n v="460"/>
    <x v="0"/>
  </r>
  <r>
    <n v="261"/>
    <x v="0"/>
    <x v="0"/>
    <x v="0"/>
    <n v="470"/>
    <x v="0"/>
  </r>
  <r>
    <n v="262"/>
    <x v="0"/>
    <x v="0"/>
    <x v="1"/>
    <n v="470"/>
    <x v="0"/>
  </r>
  <r>
    <n v="263"/>
    <x v="0"/>
    <x v="3"/>
    <x v="1"/>
    <n v="490"/>
    <x v="0"/>
  </r>
  <r>
    <n v="264"/>
    <x v="0"/>
    <x v="0"/>
    <x v="1"/>
    <n v="450"/>
    <x v="0"/>
  </r>
  <r>
    <n v="265"/>
    <x v="0"/>
    <x v="1"/>
    <x v="0"/>
    <n v="350"/>
    <x v="0"/>
  </r>
  <r>
    <n v="266"/>
    <x v="0"/>
    <x v="0"/>
    <x v="1"/>
    <n v="480"/>
    <x v="0"/>
  </r>
  <r>
    <n v="267"/>
    <x v="0"/>
    <x v="0"/>
    <x v="1"/>
    <n v="450"/>
    <x v="0"/>
  </r>
  <r>
    <n v="268"/>
    <x v="0"/>
    <x v="0"/>
    <x v="1"/>
    <n v="480"/>
    <x v="0"/>
  </r>
  <r>
    <n v="269"/>
    <x v="0"/>
    <x v="0"/>
    <x v="0"/>
    <n v="450"/>
    <x v="0"/>
  </r>
  <r>
    <n v="270"/>
    <x v="0"/>
    <x v="5"/>
    <x v="0"/>
    <n v="380"/>
    <x v="0"/>
  </r>
  <r>
    <n v="271"/>
    <x v="0"/>
    <x v="0"/>
    <x v="0"/>
    <n v="450"/>
    <x v="0"/>
  </r>
  <r>
    <n v="272"/>
    <x v="0"/>
    <x v="3"/>
    <x v="0"/>
    <n v="430"/>
    <x v="0"/>
  </r>
  <r>
    <n v="273"/>
    <x v="0"/>
    <x v="4"/>
    <x v="1"/>
    <n v="470"/>
    <x v="0"/>
  </r>
  <r>
    <n v="274"/>
    <x v="0"/>
    <x v="0"/>
    <x v="1"/>
    <n v="450"/>
    <x v="0"/>
  </r>
  <r>
    <n v="275"/>
    <x v="0"/>
    <x v="0"/>
    <x v="1"/>
    <n v="480"/>
    <x v="0"/>
  </r>
  <r>
    <n v="276"/>
    <x v="0"/>
    <x v="1"/>
    <x v="0"/>
    <n v="360"/>
    <x v="0"/>
  </r>
  <r>
    <n v="277"/>
    <x v="0"/>
    <x v="0"/>
    <x v="1"/>
    <n v="450"/>
    <x v="0"/>
  </r>
  <r>
    <n v="278"/>
    <x v="0"/>
    <x v="0"/>
    <x v="1"/>
    <n v="450"/>
    <x v="0"/>
  </r>
  <r>
    <n v="279"/>
    <x v="0"/>
    <x v="0"/>
    <x v="1"/>
    <n v="500"/>
    <x v="0"/>
  </r>
  <r>
    <n v="280"/>
    <x v="0"/>
    <x v="1"/>
    <x v="0"/>
    <n v="350"/>
    <x v="0"/>
  </r>
  <r>
    <n v="281"/>
    <x v="0"/>
    <x v="6"/>
    <x v="1"/>
    <n v="520"/>
    <x v="0"/>
  </r>
  <r>
    <n v="282"/>
    <x v="0"/>
    <x v="0"/>
    <x v="1"/>
    <n v="460"/>
    <x v="0"/>
  </r>
  <r>
    <n v="283"/>
    <x v="0"/>
    <x v="0"/>
    <x v="1"/>
    <n v="480"/>
    <x v="0"/>
  </r>
  <r>
    <n v="284"/>
    <x v="0"/>
    <x v="0"/>
    <x v="1"/>
    <n v="450"/>
    <x v="0"/>
  </r>
  <r>
    <n v="285"/>
    <x v="0"/>
    <x v="0"/>
    <x v="1"/>
    <n v="480"/>
    <x v="0"/>
  </r>
  <r>
    <n v="286"/>
    <x v="0"/>
    <x v="0"/>
    <x v="1"/>
    <n v="470"/>
    <x v="0"/>
  </r>
  <r>
    <n v="287"/>
    <x v="0"/>
    <x v="0"/>
    <x v="1"/>
    <n v="500"/>
    <x v="0"/>
  </r>
  <r>
    <n v="288"/>
    <x v="0"/>
    <x v="1"/>
    <x v="0"/>
    <n v="350"/>
    <x v="0"/>
  </r>
  <r>
    <n v="289"/>
    <x v="0"/>
    <x v="1"/>
    <x v="0"/>
    <n v="340"/>
    <x v="0"/>
  </r>
  <r>
    <n v="290"/>
    <x v="0"/>
    <x v="0"/>
    <x v="1"/>
    <n v="500"/>
    <x v="0"/>
  </r>
  <r>
    <n v="291"/>
    <x v="0"/>
    <x v="0"/>
    <x v="0"/>
    <n v="420"/>
    <x v="0"/>
  </r>
  <r>
    <n v="292"/>
    <x v="0"/>
    <x v="3"/>
    <x v="1"/>
    <n v="500"/>
    <x v="0"/>
  </r>
  <r>
    <n v="293"/>
    <x v="0"/>
    <x v="0"/>
    <x v="1"/>
    <n v="480"/>
    <x v="0"/>
  </r>
  <r>
    <n v="294"/>
    <x v="0"/>
    <x v="0"/>
    <x v="1"/>
    <n v="480"/>
    <x v="0"/>
  </r>
  <r>
    <n v="295"/>
    <x v="0"/>
    <x v="0"/>
    <x v="1"/>
    <n v="510"/>
    <x v="0"/>
  </r>
  <r>
    <n v="296"/>
    <x v="0"/>
    <x v="5"/>
    <x v="0"/>
    <n v="370"/>
    <x v="0"/>
  </r>
  <r>
    <n v="297"/>
    <x v="0"/>
    <x v="4"/>
    <x v="0"/>
    <n v="330"/>
    <x v="0"/>
  </r>
  <r>
    <n v="298"/>
    <x v="0"/>
    <x v="0"/>
    <x v="1"/>
    <n v="490"/>
    <x v="0"/>
  </r>
  <r>
    <n v="299"/>
    <x v="0"/>
    <x v="0"/>
    <x v="1"/>
    <n v="490"/>
    <x v="0"/>
  </r>
  <r>
    <n v="300"/>
    <x v="0"/>
    <x v="5"/>
    <x v="0"/>
    <n v="400"/>
    <x v="0"/>
  </r>
  <r>
    <n v="301"/>
    <x v="0"/>
    <x v="1"/>
    <x v="0"/>
    <n v="350"/>
    <x v="0"/>
  </r>
  <r>
    <n v="302"/>
    <x v="0"/>
    <x v="4"/>
    <x v="1"/>
    <n v="500"/>
    <x v="0"/>
  </r>
  <r>
    <n v="303"/>
    <x v="0"/>
    <x v="0"/>
    <x v="0"/>
    <n v="470"/>
    <x v="0"/>
  </r>
  <r>
    <n v="304"/>
    <x v="0"/>
    <x v="3"/>
    <x v="0"/>
    <n v="370"/>
    <x v="0"/>
  </r>
  <r>
    <n v="305"/>
    <x v="0"/>
    <x v="0"/>
    <x v="1"/>
    <n v="470"/>
    <x v="0"/>
  </r>
  <r>
    <n v="306"/>
    <x v="0"/>
    <x v="1"/>
    <x v="0"/>
    <n v="350"/>
    <x v="0"/>
  </r>
  <r>
    <n v="307"/>
    <x v="0"/>
    <x v="0"/>
    <x v="1"/>
    <n v="450"/>
    <x v="0"/>
  </r>
  <r>
    <n v="308"/>
    <x v="0"/>
    <x v="0"/>
    <x v="1"/>
    <n v="520"/>
    <x v="0"/>
  </r>
  <r>
    <n v="309"/>
    <x v="0"/>
    <x v="1"/>
    <x v="0"/>
    <n v="330"/>
    <x v="0"/>
  </r>
  <r>
    <n v="310"/>
    <x v="0"/>
    <x v="0"/>
    <x v="1"/>
    <n v="530"/>
    <x v="0"/>
  </r>
  <r>
    <n v="311"/>
    <x v="0"/>
    <x v="0"/>
    <x v="1"/>
    <n v="475"/>
    <x v="0"/>
  </r>
  <r>
    <n v="312"/>
    <x v="0"/>
    <x v="2"/>
    <x v="1"/>
    <n v="530"/>
    <x v="0"/>
  </r>
  <r>
    <n v="313"/>
    <x v="0"/>
    <x v="0"/>
    <x v="1"/>
    <n v="430"/>
    <x v="0"/>
  </r>
  <r>
    <n v="314"/>
    <x v="0"/>
    <x v="5"/>
    <x v="0"/>
    <n v="410"/>
    <x v="0"/>
  </r>
  <r>
    <n v="315"/>
    <x v="0"/>
    <x v="0"/>
    <x v="1"/>
    <n v="490"/>
    <x v="0"/>
  </r>
  <r>
    <n v="316"/>
    <x v="0"/>
    <x v="7"/>
    <x v="1"/>
    <n v="550"/>
    <x v="0"/>
  </r>
  <r>
    <n v="317"/>
    <x v="0"/>
    <x v="2"/>
    <x v="1"/>
    <n v="450"/>
    <x v="0"/>
  </r>
  <r>
    <n v="318"/>
    <x v="0"/>
    <x v="5"/>
    <x v="1"/>
    <n v="470"/>
    <x v="0"/>
  </r>
  <r>
    <n v="319"/>
    <x v="0"/>
    <x v="7"/>
    <x v="1"/>
    <n v="530"/>
    <x v="0"/>
  </r>
  <r>
    <n v="320"/>
    <x v="0"/>
    <x v="0"/>
    <x v="1"/>
    <n v="480"/>
    <x v="0"/>
  </r>
  <r>
    <n v="321"/>
    <x v="0"/>
    <x v="0"/>
    <x v="1"/>
    <n v="440"/>
    <x v="0"/>
  </r>
  <r>
    <n v="322"/>
    <x v="0"/>
    <x v="4"/>
    <x v="1"/>
    <n v="510"/>
    <x v="0"/>
  </r>
  <r>
    <n v="323"/>
    <x v="0"/>
    <x v="4"/>
    <x v="0"/>
    <n v="400"/>
    <x v="0"/>
  </r>
  <r>
    <n v="324"/>
    <x v="0"/>
    <x v="1"/>
    <x v="0"/>
    <n v="310"/>
    <x v="0"/>
  </r>
  <r>
    <n v="325"/>
    <x v="0"/>
    <x v="1"/>
    <x v="0"/>
    <n v="330"/>
    <x v="0"/>
  </r>
  <r>
    <n v="326"/>
    <x v="0"/>
    <x v="0"/>
    <x v="1"/>
    <n v="490"/>
    <x v="0"/>
  </r>
  <r>
    <n v="327"/>
    <x v="0"/>
    <x v="1"/>
    <x v="0"/>
    <n v="380"/>
    <x v="0"/>
  </r>
  <r>
    <n v="328"/>
    <x v="0"/>
    <x v="1"/>
    <x v="0"/>
    <n v="320"/>
    <x v="0"/>
  </r>
  <r>
    <n v="329"/>
    <x v="0"/>
    <x v="4"/>
    <x v="1"/>
    <n v="510"/>
    <x v="0"/>
  </r>
  <r>
    <n v="330"/>
    <x v="0"/>
    <x v="0"/>
    <x v="1"/>
    <n v="460"/>
    <x v="0"/>
  </r>
  <r>
    <n v="331"/>
    <x v="0"/>
    <x v="4"/>
    <x v="1"/>
    <n v="540"/>
    <x v="0"/>
  </r>
  <r>
    <n v="332"/>
    <x v="0"/>
    <x v="0"/>
    <x v="1"/>
    <n v="470"/>
    <x v="0"/>
  </r>
  <r>
    <n v="333"/>
    <x v="0"/>
    <x v="0"/>
    <x v="1"/>
    <n v="480"/>
    <x v="0"/>
  </r>
  <r>
    <n v="334"/>
    <x v="0"/>
    <x v="4"/>
    <x v="0"/>
    <n v="420"/>
    <x v="0"/>
  </r>
  <r>
    <n v="335"/>
    <x v="0"/>
    <x v="0"/>
    <x v="1"/>
    <n v="470"/>
    <x v="0"/>
  </r>
  <r>
    <n v="336"/>
    <x v="0"/>
    <x v="5"/>
    <x v="0"/>
    <n v="430"/>
    <x v="0"/>
  </r>
  <r>
    <n v="337"/>
    <x v="0"/>
    <x v="1"/>
    <x v="0"/>
    <n v="310"/>
    <x v="0"/>
  </r>
  <r>
    <n v="338"/>
    <x v="0"/>
    <x v="1"/>
    <x v="0"/>
    <n v="310"/>
    <x v="0"/>
  </r>
  <r>
    <n v="339"/>
    <x v="0"/>
    <x v="0"/>
    <x v="0"/>
    <n v="380"/>
    <x v="0"/>
  </r>
  <r>
    <n v="340"/>
    <x v="0"/>
    <x v="1"/>
    <x v="0"/>
    <n v="300"/>
    <x v="0"/>
  </r>
  <r>
    <n v="341"/>
    <x v="0"/>
    <x v="3"/>
    <x v="0"/>
    <n v="600"/>
    <x v="0"/>
  </r>
  <r>
    <n v="342"/>
    <x v="0"/>
    <x v="2"/>
    <x v="1"/>
    <n v="500"/>
    <x v="0"/>
  </r>
  <r>
    <n v="343"/>
    <x v="0"/>
    <x v="3"/>
    <x v="1"/>
    <n v="500"/>
    <x v="0"/>
  </r>
  <r>
    <n v="344"/>
    <x v="0"/>
    <x v="1"/>
    <x v="0"/>
    <n v="310"/>
    <x v="0"/>
  </r>
  <r>
    <n v="345"/>
    <x v="0"/>
    <x v="0"/>
    <x v="1"/>
    <n v="440"/>
    <x v="0"/>
  </r>
  <r>
    <n v="346"/>
    <x v="0"/>
    <x v="1"/>
    <x v="0"/>
    <n v="310"/>
    <x v="0"/>
  </r>
  <r>
    <n v="347"/>
    <x v="0"/>
    <x v="0"/>
    <x v="1"/>
    <n v="470"/>
    <x v="0"/>
  </r>
  <r>
    <n v="348"/>
    <x v="0"/>
    <x v="5"/>
    <x v="0"/>
    <n v="410"/>
    <x v="0"/>
  </r>
  <r>
    <n v="349"/>
    <x v="0"/>
    <x v="1"/>
    <x v="0"/>
    <n v="320"/>
    <x v="0"/>
  </r>
  <r>
    <n v="350"/>
    <x v="0"/>
    <x v="0"/>
    <x v="1"/>
    <n v="485"/>
    <x v="0"/>
  </r>
  <r>
    <n v="356"/>
    <x v="0"/>
    <x v="1"/>
    <x v="0"/>
    <n v="330"/>
    <x v="0"/>
  </r>
  <r>
    <n v="357"/>
    <x v="0"/>
    <x v="1"/>
    <x v="0"/>
    <n v="340"/>
    <x v="0"/>
  </r>
  <r>
    <n v="358"/>
    <x v="0"/>
    <x v="0"/>
    <x v="1"/>
    <n v="470"/>
    <x v="0"/>
  </r>
  <r>
    <n v="359"/>
    <x v="0"/>
    <x v="0"/>
    <x v="1"/>
    <n v="540"/>
    <x v="0"/>
  </r>
  <r>
    <n v="360"/>
    <x v="0"/>
    <x v="1"/>
    <x v="0"/>
    <n v="37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updatedVersion="2" asteriskTotals="1" showMemberPropertyTips="0" useAutoFormatting="1" rowGrandTotals="0" itemPrintTitles="1" createdVersion="1" indent="0" compact="0" compactData="0" gridDropZones="1">
  <location ref="L13:V22" firstHeaderRow="1" firstDataRow="2" firstDataCol="2"/>
  <pivotFields count="6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9">
        <item x="3"/>
        <item x="4"/>
        <item x="5"/>
        <item x="6"/>
        <item x="1"/>
        <item x="0"/>
        <item x="2"/>
        <item x="7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2">
    <field x="3"/>
    <field x="-2"/>
  </rowFields>
  <rowItems count="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4">
    <dataField name="Count of Length (mm)" fld="4" subtotal="count" baseField="0" baseItem="0"/>
    <dataField name="Average of Length (mm)" fld="4" subtotal="average" baseField="0" baseItem="0"/>
    <dataField name="Min of Length (mm)" fld="4" subtotal="min" baseField="0" baseItem="0"/>
    <dataField name="Max of Length (mm)" fld="4" subtotal="max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2" asteriskTotals="1" showMemberPropertyTips="0" useAutoFormatting="1" rowGrandTotals="0" itemPrintTitles="1" createdVersion="1" indent="0" compact="0" compactData="0" gridDropZones="1">
  <location ref="Q5:S11" firstHeaderRow="1" firstDataRow="1" firstDataCol="2"/>
  <pivotFields count="7">
    <pivotField compact="0" numFmtId="16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x="1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2">
    <field x="4"/>
    <field x="-2"/>
  </rowFields>
  <row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rowItems>
  <colItems count="1">
    <i/>
  </colItems>
  <dataFields count="3">
    <dataField name="Average of Length (mm)2" fld="5" subtotal="average" baseField="0" baseItem="0"/>
    <dataField name="Min of Length (mm)2" fld="5" subtotal="min" baseField="0" baseItem="0"/>
    <dataField name="Max of Length (mm)2" fld="5" subtotal="max" baseField="0" baseItem="0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14"/>
  <sheetViews>
    <sheetView showGridLines="0" zoomScale="75" workbookViewId="0">
      <pane ySplit="4" topLeftCell="A5" activePane="bottomLeft" state="frozen"/>
      <selection pane="bottomLeft" activeCell="AC87" sqref="AC87"/>
    </sheetView>
  </sheetViews>
  <sheetFormatPr defaultRowHeight="12.75"/>
  <cols>
    <col min="1" max="1" width="20.5703125" style="1" customWidth="1"/>
    <col min="2" max="8" width="5.7109375" style="1" customWidth="1"/>
    <col min="9" max="12" width="5.7109375" customWidth="1"/>
    <col min="13" max="13" width="19.7109375" bestFit="1" customWidth="1"/>
    <col min="14" max="22" width="5.7109375" customWidth="1"/>
    <col min="23" max="23" width="6.85546875" customWidth="1"/>
    <col min="24" max="29" width="5.7109375" customWidth="1"/>
    <col min="30" max="30" width="6.85546875" customWidth="1"/>
    <col min="31" max="64" width="5.7109375" customWidth="1"/>
    <col min="65" max="65" width="7.42578125" style="1" customWidth="1"/>
  </cols>
  <sheetData>
    <row r="1" spans="1:65" s="1" customFormat="1">
      <c r="A1" s="1" t="s">
        <v>220</v>
      </c>
      <c r="P1" s="3"/>
      <c r="W1" s="3"/>
      <c r="AD1" s="3"/>
      <c r="AK1" s="3"/>
      <c r="AR1" s="3"/>
      <c r="AY1" s="3"/>
      <c r="BF1" s="3"/>
    </row>
    <row r="2" spans="1:65" s="1" customFormat="1">
      <c r="I2" s="1" t="s">
        <v>0</v>
      </c>
      <c r="P2" s="3"/>
      <c r="W2" s="3"/>
      <c r="Z2" s="1" t="s">
        <v>1</v>
      </c>
      <c r="AD2" s="3"/>
      <c r="AK2" s="3"/>
      <c r="AR2" s="3"/>
      <c r="AY2" s="3"/>
      <c r="BE2" s="1" t="s">
        <v>2</v>
      </c>
      <c r="BF2" s="3"/>
    </row>
    <row r="3" spans="1:65" s="1" customFormat="1">
      <c r="B3" s="1">
        <v>8</v>
      </c>
      <c r="C3" s="1">
        <v>9</v>
      </c>
      <c r="D3" s="1">
        <v>10</v>
      </c>
      <c r="E3" s="1">
        <v>11</v>
      </c>
      <c r="F3" s="1">
        <v>12</v>
      </c>
      <c r="G3" s="1">
        <v>13</v>
      </c>
      <c r="H3" s="1">
        <v>14</v>
      </c>
      <c r="I3" s="1">
        <v>15</v>
      </c>
      <c r="J3" s="1">
        <v>16</v>
      </c>
      <c r="K3" s="1">
        <v>17</v>
      </c>
      <c r="L3" s="1">
        <v>18</v>
      </c>
      <c r="M3" s="1">
        <v>19</v>
      </c>
      <c r="N3" s="1">
        <v>20</v>
      </c>
      <c r="O3" s="1">
        <v>21</v>
      </c>
      <c r="P3" s="3">
        <v>22</v>
      </c>
      <c r="Q3" s="1">
        <v>23</v>
      </c>
      <c r="R3" s="1">
        <v>24</v>
      </c>
      <c r="S3" s="1">
        <v>25</v>
      </c>
      <c r="T3" s="1">
        <v>26</v>
      </c>
      <c r="U3" s="1">
        <v>27</v>
      </c>
      <c r="V3" s="1">
        <v>28</v>
      </c>
      <c r="W3" s="3">
        <v>29</v>
      </c>
      <c r="X3" s="1">
        <v>30</v>
      </c>
      <c r="Y3" s="1">
        <v>31</v>
      </c>
      <c r="Z3" s="1">
        <v>1</v>
      </c>
      <c r="AA3" s="1">
        <v>2</v>
      </c>
      <c r="AB3" s="1">
        <v>3</v>
      </c>
      <c r="AC3" s="1">
        <v>4</v>
      </c>
      <c r="AD3" s="3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  <c r="AJ3" s="1">
        <v>11</v>
      </c>
      <c r="AK3" s="3">
        <v>12</v>
      </c>
      <c r="AL3" s="1">
        <v>13</v>
      </c>
      <c r="AM3" s="1">
        <v>14</v>
      </c>
      <c r="AN3" s="1">
        <v>15</v>
      </c>
      <c r="AO3" s="1">
        <v>16</v>
      </c>
      <c r="AP3" s="1">
        <v>17</v>
      </c>
      <c r="AQ3" s="1">
        <v>18</v>
      </c>
      <c r="AR3" s="3">
        <v>19</v>
      </c>
      <c r="AS3" s="1">
        <v>20</v>
      </c>
      <c r="AT3" s="1">
        <v>21</v>
      </c>
      <c r="AU3" s="1">
        <v>22</v>
      </c>
      <c r="AV3" s="1">
        <v>23</v>
      </c>
      <c r="AW3" s="1">
        <v>24</v>
      </c>
      <c r="AX3" s="1">
        <v>25</v>
      </c>
      <c r="AY3" s="3">
        <v>26</v>
      </c>
      <c r="AZ3" s="1">
        <v>27</v>
      </c>
      <c r="BA3" s="1">
        <v>28</v>
      </c>
      <c r="BB3" s="1">
        <v>29</v>
      </c>
      <c r="BC3" s="1">
        <v>30</v>
      </c>
      <c r="BD3" s="1">
        <v>31</v>
      </c>
      <c r="BE3" s="1">
        <v>1</v>
      </c>
      <c r="BF3" s="3">
        <v>2</v>
      </c>
      <c r="BG3" s="1">
        <v>3</v>
      </c>
      <c r="BH3" s="1">
        <v>4</v>
      </c>
      <c r="BI3" s="1">
        <v>5</v>
      </c>
      <c r="BJ3" s="1">
        <v>6</v>
      </c>
      <c r="BK3" s="1">
        <v>7</v>
      </c>
      <c r="BL3" s="1">
        <v>8</v>
      </c>
      <c r="BM3" s="1">
        <v>9</v>
      </c>
    </row>
    <row r="4" spans="1:65" s="1" customFormat="1">
      <c r="B4" s="22">
        <v>37445</v>
      </c>
      <c r="C4" s="22">
        <v>37446</v>
      </c>
      <c r="D4" s="22">
        <v>37447</v>
      </c>
      <c r="E4" s="22">
        <v>37448</v>
      </c>
      <c r="F4" s="22">
        <v>37449</v>
      </c>
      <c r="G4" s="22">
        <v>37450</v>
      </c>
      <c r="H4" s="22">
        <v>37451</v>
      </c>
      <c r="I4" s="22">
        <v>37452</v>
      </c>
      <c r="J4" s="22">
        <v>37453</v>
      </c>
      <c r="K4" s="22" t="s">
        <v>170</v>
      </c>
      <c r="L4" s="22">
        <v>37455</v>
      </c>
      <c r="M4" s="22">
        <v>37456</v>
      </c>
      <c r="N4" s="22">
        <v>37457</v>
      </c>
      <c r="O4" s="22">
        <v>37458</v>
      </c>
      <c r="P4" s="22">
        <v>37459</v>
      </c>
      <c r="Q4" s="22">
        <v>37460</v>
      </c>
      <c r="R4" s="22">
        <v>37461</v>
      </c>
      <c r="S4" s="22">
        <v>37462</v>
      </c>
      <c r="T4" s="22">
        <v>37463</v>
      </c>
      <c r="U4" s="22">
        <v>37464</v>
      </c>
      <c r="V4" s="22">
        <v>37465</v>
      </c>
      <c r="W4" s="22">
        <v>37466</v>
      </c>
      <c r="X4" s="22">
        <v>37467</v>
      </c>
      <c r="Y4" s="22">
        <v>37468</v>
      </c>
      <c r="Z4" s="22">
        <v>37469</v>
      </c>
      <c r="AA4" s="22">
        <v>37470</v>
      </c>
      <c r="AB4" s="22">
        <v>37471</v>
      </c>
      <c r="AC4" s="22">
        <v>37472</v>
      </c>
      <c r="AD4" s="22">
        <v>37473</v>
      </c>
      <c r="AE4" s="22">
        <v>37474</v>
      </c>
      <c r="AF4" s="22">
        <v>37475</v>
      </c>
      <c r="AG4" s="22">
        <v>37476</v>
      </c>
      <c r="AH4" s="22">
        <v>37477</v>
      </c>
      <c r="AI4" s="22">
        <v>37478</v>
      </c>
      <c r="AJ4" s="22">
        <v>37479</v>
      </c>
      <c r="AK4" s="22">
        <v>37480</v>
      </c>
      <c r="AL4" s="22">
        <v>37481</v>
      </c>
      <c r="AM4" s="22">
        <v>37482</v>
      </c>
      <c r="AN4" s="22">
        <v>37483</v>
      </c>
      <c r="AO4" s="22">
        <v>37484</v>
      </c>
      <c r="AP4" s="22">
        <v>37485</v>
      </c>
      <c r="AQ4" s="22">
        <v>37486</v>
      </c>
      <c r="AR4" s="22">
        <v>37487</v>
      </c>
      <c r="AS4" s="22">
        <v>37488</v>
      </c>
      <c r="AT4" s="22">
        <v>37489</v>
      </c>
      <c r="AU4" s="22">
        <v>37490</v>
      </c>
      <c r="AV4" s="22">
        <v>37491</v>
      </c>
      <c r="AW4" s="22">
        <v>37492</v>
      </c>
      <c r="AX4" s="22">
        <v>37493</v>
      </c>
      <c r="AY4" s="22">
        <v>37494</v>
      </c>
      <c r="AZ4" s="22">
        <v>37495</v>
      </c>
      <c r="BA4" s="22">
        <v>37496</v>
      </c>
      <c r="BB4" s="22">
        <v>37497</v>
      </c>
      <c r="BC4" s="22">
        <v>37498</v>
      </c>
      <c r="BD4" s="22">
        <v>37499</v>
      </c>
      <c r="BE4" s="22">
        <v>37500</v>
      </c>
      <c r="BF4" s="22">
        <v>37501</v>
      </c>
      <c r="BG4" s="22">
        <v>37502</v>
      </c>
      <c r="BH4" s="22">
        <v>37503</v>
      </c>
      <c r="BI4" s="22">
        <v>37504</v>
      </c>
      <c r="BJ4" s="22">
        <v>37505</v>
      </c>
      <c r="BK4" s="22">
        <v>37506</v>
      </c>
      <c r="BL4" s="22">
        <v>37507</v>
      </c>
    </row>
    <row r="5" spans="1:65">
      <c r="A5" s="1">
        <v>1988</v>
      </c>
      <c r="P5" s="4"/>
      <c r="Q5">
        <v>20</v>
      </c>
      <c r="R5">
        <v>0</v>
      </c>
      <c r="S5">
        <v>105</v>
      </c>
      <c r="T5">
        <v>112</v>
      </c>
      <c r="U5">
        <v>110</v>
      </c>
      <c r="V5">
        <v>100</v>
      </c>
      <c r="W5" s="4">
        <v>125</v>
      </c>
      <c r="X5">
        <v>112</v>
      </c>
      <c r="Z5">
        <v>60</v>
      </c>
      <c r="AA5">
        <v>154</v>
      </c>
      <c r="AB5">
        <v>234</v>
      </c>
      <c r="AC5">
        <v>215</v>
      </c>
      <c r="AD5" s="4">
        <v>134</v>
      </c>
      <c r="AE5">
        <v>117</v>
      </c>
      <c r="AF5">
        <v>74</v>
      </c>
      <c r="AG5">
        <v>54</v>
      </c>
      <c r="AH5">
        <v>51</v>
      </c>
      <c r="AI5">
        <v>53</v>
      </c>
      <c r="AJ5">
        <v>0</v>
      </c>
      <c r="AK5" s="4">
        <v>0</v>
      </c>
      <c r="AL5">
        <v>25</v>
      </c>
      <c r="AM5">
        <v>0</v>
      </c>
      <c r="AN5">
        <v>25</v>
      </c>
      <c r="AO5">
        <v>0</v>
      </c>
      <c r="AP5">
        <v>0</v>
      </c>
      <c r="AQ5">
        <v>0</v>
      </c>
      <c r="AR5" s="4">
        <v>0</v>
      </c>
      <c r="AS5">
        <v>0</v>
      </c>
      <c r="AT5">
        <v>0</v>
      </c>
      <c r="AU5">
        <v>0</v>
      </c>
      <c r="AV5">
        <v>227</v>
      </c>
      <c r="AW5">
        <v>0</v>
      </c>
      <c r="AX5">
        <v>0</v>
      </c>
      <c r="AY5" s="4">
        <v>0</v>
      </c>
      <c r="AZ5">
        <v>0</v>
      </c>
      <c r="BA5">
        <v>0</v>
      </c>
      <c r="BB5">
        <v>0</v>
      </c>
      <c r="BC5">
        <v>0</v>
      </c>
      <c r="BD5">
        <v>0</v>
      </c>
      <c r="BF5" s="4"/>
      <c r="BM5" s="1">
        <f>SUM(B5:BK5)</f>
        <v>2107</v>
      </c>
    </row>
    <row r="6" spans="1:65">
      <c r="A6" s="1">
        <v>1989</v>
      </c>
      <c r="P6" s="4">
        <v>11</v>
      </c>
      <c r="R6">
        <v>14</v>
      </c>
      <c r="S6">
        <v>13</v>
      </c>
      <c r="U6">
        <v>50</v>
      </c>
      <c r="V6">
        <v>180</v>
      </c>
      <c r="W6" s="4">
        <v>180</v>
      </c>
      <c r="X6">
        <v>112</v>
      </c>
      <c r="AA6">
        <v>151</v>
      </c>
      <c r="AB6">
        <v>86</v>
      </c>
      <c r="AC6">
        <v>124</v>
      </c>
      <c r="AD6" s="4"/>
      <c r="AE6">
        <v>86</v>
      </c>
      <c r="AF6">
        <v>43</v>
      </c>
      <c r="AI6">
        <v>35</v>
      </c>
      <c r="AK6" s="4"/>
      <c r="AM6">
        <v>30</v>
      </c>
      <c r="AR6" s="4"/>
      <c r="AY6" s="4"/>
      <c r="BF6" s="4"/>
      <c r="BM6" s="1">
        <f t="shared" ref="BM6:BM19" si="0">SUM(B6:BK6)</f>
        <v>1115</v>
      </c>
    </row>
    <row r="7" spans="1:65">
      <c r="A7" s="1">
        <v>1990</v>
      </c>
      <c r="P7" s="4"/>
      <c r="Q7">
        <v>2</v>
      </c>
      <c r="R7">
        <v>42</v>
      </c>
      <c r="S7">
        <v>25</v>
      </c>
      <c r="T7">
        <v>14</v>
      </c>
      <c r="W7" s="4"/>
      <c r="X7">
        <v>15</v>
      </c>
      <c r="Z7">
        <v>83</v>
      </c>
      <c r="AA7">
        <v>134</v>
      </c>
      <c r="AB7">
        <v>234</v>
      </c>
      <c r="AC7">
        <v>235</v>
      </c>
      <c r="AD7" s="4">
        <v>124</v>
      </c>
      <c r="AE7">
        <v>117</v>
      </c>
      <c r="AF7">
        <v>74</v>
      </c>
      <c r="AG7">
        <v>54</v>
      </c>
      <c r="AH7">
        <v>91</v>
      </c>
      <c r="AI7">
        <v>53</v>
      </c>
      <c r="AK7" s="4"/>
      <c r="AL7">
        <v>28</v>
      </c>
      <c r="AM7">
        <v>1</v>
      </c>
      <c r="AN7">
        <v>25</v>
      </c>
      <c r="AP7">
        <v>15</v>
      </c>
      <c r="AQ7">
        <v>12</v>
      </c>
      <c r="AR7" s="4"/>
      <c r="AS7">
        <v>34</v>
      </c>
      <c r="AT7">
        <v>20</v>
      </c>
      <c r="AU7">
        <v>18</v>
      </c>
      <c r="AY7" s="4"/>
      <c r="BF7" s="4"/>
      <c r="BM7" s="1">
        <f t="shared" si="0"/>
        <v>1450</v>
      </c>
    </row>
    <row r="8" spans="1:65">
      <c r="A8" s="1">
        <v>1991</v>
      </c>
      <c r="P8" s="4"/>
      <c r="S8">
        <v>12</v>
      </c>
      <c r="U8">
        <v>48</v>
      </c>
      <c r="V8">
        <v>17</v>
      </c>
      <c r="W8" s="4">
        <v>88</v>
      </c>
      <c r="X8">
        <v>84</v>
      </c>
      <c r="Y8">
        <v>37</v>
      </c>
      <c r="Z8">
        <v>37</v>
      </c>
      <c r="AA8">
        <v>23</v>
      </c>
      <c r="AC8">
        <v>198</v>
      </c>
      <c r="AD8" s="4">
        <v>22</v>
      </c>
      <c r="AE8">
        <v>47</v>
      </c>
      <c r="AF8">
        <v>223</v>
      </c>
      <c r="AG8">
        <v>58</v>
      </c>
      <c r="AH8">
        <v>43</v>
      </c>
      <c r="AI8">
        <v>187</v>
      </c>
      <c r="AJ8">
        <v>52</v>
      </c>
      <c r="AK8" s="4">
        <v>33</v>
      </c>
      <c r="AL8">
        <v>78</v>
      </c>
      <c r="AM8">
        <v>142</v>
      </c>
      <c r="AN8">
        <v>76</v>
      </c>
      <c r="AO8">
        <v>71</v>
      </c>
      <c r="AP8">
        <v>85</v>
      </c>
      <c r="AR8" s="4">
        <v>10</v>
      </c>
      <c r="AT8">
        <v>51</v>
      </c>
      <c r="AV8">
        <v>31</v>
      </c>
      <c r="AW8">
        <v>21</v>
      </c>
      <c r="AY8" s="4">
        <v>0</v>
      </c>
      <c r="BB8">
        <v>200</v>
      </c>
      <c r="BF8" s="4"/>
      <c r="BM8" s="1">
        <f t="shared" si="0"/>
        <v>1974</v>
      </c>
    </row>
    <row r="9" spans="1:65">
      <c r="A9" s="1">
        <v>1992</v>
      </c>
      <c r="N9">
        <v>28</v>
      </c>
      <c r="O9">
        <v>26</v>
      </c>
      <c r="P9" s="4"/>
      <c r="Q9">
        <v>15</v>
      </c>
      <c r="R9">
        <v>1</v>
      </c>
      <c r="S9">
        <v>1</v>
      </c>
      <c r="T9">
        <v>11</v>
      </c>
      <c r="U9">
        <v>178</v>
      </c>
      <c r="V9">
        <v>18</v>
      </c>
      <c r="W9" s="4"/>
      <c r="AB9">
        <v>45</v>
      </c>
      <c r="AC9">
        <v>32</v>
      </c>
      <c r="AD9" s="4"/>
      <c r="AE9">
        <v>25</v>
      </c>
      <c r="AF9">
        <v>15</v>
      </c>
      <c r="AG9">
        <v>51</v>
      </c>
      <c r="AI9">
        <v>23</v>
      </c>
      <c r="AJ9">
        <v>40</v>
      </c>
      <c r="AK9" s="4">
        <v>190</v>
      </c>
      <c r="AM9">
        <v>15</v>
      </c>
      <c r="AP9">
        <v>21</v>
      </c>
      <c r="AR9" s="4"/>
      <c r="AS9">
        <v>20</v>
      </c>
      <c r="AT9">
        <v>8</v>
      </c>
      <c r="AV9">
        <v>5</v>
      </c>
      <c r="AY9" s="4"/>
      <c r="BF9" s="4"/>
      <c r="BM9" s="1">
        <f t="shared" si="0"/>
        <v>768</v>
      </c>
    </row>
    <row r="10" spans="1:65">
      <c r="A10" s="1">
        <v>1993</v>
      </c>
      <c r="P10" s="4">
        <v>114</v>
      </c>
      <c r="Q10">
        <v>286</v>
      </c>
      <c r="R10">
        <v>12</v>
      </c>
      <c r="S10">
        <v>337</v>
      </c>
      <c r="T10">
        <v>211</v>
      </c>
      <c r="U10">
        <v>207</v>
      </c>
      <c r="V10">
        <v>204</v>
      </c>
      <c r="W10" s="4">
        <v>492</v>
      </c>
      <c r="X10">
        <v>20</v>
      </c>
      <c r="Y10">
        <v>107</v>
      </c>
      <c r="Z10">
        <v>101</v>
      </c>
      <c r="AA10">
        <v>53</v>
      </c>
      <c r="AC10">
        <v>33</v>
      </c>
      <c r="AD10" s="4"/>
      <c r="AE10">
        <v>17</v>
      </c>
      <c r="AF10">
        <v>44</v>
      </c>
      <c r="AH10">
        <v>34</v>
      </c>
      <c r="AJ10">
        <v>230</v>
      </c>
      <c r="AK10" s="4">
        <v>40</v>
      </c>
      <c r="AL10">
        <v>40</v>
      </c>
      <c r="AO10">
        <v>223</v>
      </c>
      <c r="AP10">
        <v>218</v>
      </c>
      <c r="AQ10">
        <v>126</v>
      </c>
      <c r="AR10" s="4">
        <v>166</v>
      </c>
      <c r="AS10">
        <v>12</v>
      </c>
      <c r="AW10">
        <v>63</v>
      </c>
      <c r="AX10">
        <v>25</v>
      </c>
      <c r="AY10" s="4">
        <v>16</v>
      </c>
      <c r="AZ10">
        <v>11</v>
      </c>
      <c r="BF10" s="4"/>
      <c r="BM10" s="1">
        <f t="shared" si="0"/>
        <v>3442</v>
      </c>
    </row>
    <row r="11" spans="1:65">
      <c r="A11" s="1">
        <v>1995</v>
      </c>
      <c r="P11" s="4"/>
      <c r="U11">
        <v>111</v>
      </c>
      <c r="V11">
        <v>180</v>
      </c>
      <c r="W11" s="4">
        <v>80</v>
      </c>
      <c r="X11">
        <v>230</v>
      </c>
      <c r="Y11">
        <v>175</v>
      </c>
      <c r="Z11">
        <v>230</v>
      </c>
      <c r="AA11">
        <v>301</v>
      </c>
      <c r="AB11">
        <v>453</v>
      </c>
      <c r="AC11">
        <v>243</v>
      </c>
      <c r="AD11" s="4">
        <v>227</v>
      </c>
      <c r="AE11">
        <v>320</v>
      </c>
      <c r="AF11">
        <v>730</v>
      </c>
      <c r="AG11">
        <v>42</v>
      </c>
      <c r="AH11">
        <v>564</v>
      </c>
      <c r="AI11">
        <v>45</v>
      </c>
      <c r="AJ11">
        <v>13</v>
      </c>
      <c r="AK11" s="4">
        <v>48</v>
      </c>
      <c r="AL11">
        <v>39</v>
      </c>
      <c r="AM11">
        <v>28</v>
      </c>
      <c r="AO11">
        <v>45</v>
      </c>
      <c r="AP11">
        <v>36</v>
      </c>
      <c r="AQ11">
        <v>31</v>
      </c>
      <c r="AR11" s="4"/>
      <c r="AT11">
        <v>20</v>
      </c>
      <c r="AV11">
        <v>11</v>
      </c>
      <c r="AY11" s="4"/>
      <c r="BC11">
        <v>80</v>
      </c>
      <c r="BF11" s="4"/>
      <c r="BM11" s="1">
        <f t="shared" si="0"/>
        <v>4282</v>
      </c>
    </row>
    <row r="12" spans="1:65">
      <c r="A12" s="1">
        <v>1996</v>
      </c>
      <c r="P12" s="4"/>
      <c r="T12">
        <v>40</v>
      </c>
      <c r="U12">
        <v>87</v>
      </c>
      <c r="V12">
        <v>71</v>
      </c>
      <c r="W12" s="4">
        <v>128</v>
      </c>
      <c r="Z12">
        <v>120</v>
      </c>
      <c r="AC12">
        <v>45</v>
      </c>
      <c r="AD12" s="4">
        <v>0</v>
      </c>
      <c r="AF12">
        <v>101</v>
      </c>
      <c r="AH12">
        <v>340</v>
      </c>
      <c r="AI12">
        <v>204</v>
      </c>
      <c r="AK12" s="4">
        <v>10</v>
      </c>
      <c r="AM12">
        <v>328</v>
      </c>
      <c r="AR12" s="4"/>
      <c r="AU12">
        <v>25</v>
      </c>
      <c r="AY12" s="4"/>
      <c r="BA12">
        <v>15</v>
      </c>
      <c r="BB12">
        <v>79</v>
      </c>
      <c r="BF12" s="4"/>
      <c r="BM12" s="1">
        <f t="shared" si="0"/>
        <v>1593</v>
      </c>
    </row>
    <row r="13" spans="1:65">
      <c r="A13" s="1">
        <v>1997</v>
      </c>
      <c r="P13" s="4"/>
      <c r="R13">
        <v>94</v>
      </c>
      <c r="S13">
        <v>183</v>
      </c>
      <c r="V13">
        <v>176</v>
      </c>
      <c r="W13" s="4">
        <v>87</v>
      </c>
      <c r="X13">
        <v>70</v>
      </c>
      <c r="Y13">
        <v>73</v>
      </c>
      <c r="Z13">
        <v>198</v>
      </c>
      <c r="AA13">
        <v>16</v>
      </c>
      <c r="AC13">
        <v>84</v>
      </c>
      <c r="AD13" s="4">
        <v>104</v>
      </c>
      <c r="AF13">
        <v>105</v>
      </c>
      <c r="AJ13">
        <v>171</v>
      </c>
      <c r="AK13" s="4"/>
      <c r="AL13">
        <v>282</v>
      </c>
      <c r="AN13">
        <v>187</v>
      </c>
      <c r="AQ13">
        <v>149</v>
      </c>
      <c r="AR13" s="4"/>
      <c r="AS13">
        <v>135</v>
      </c>
      <c r="AU13">
        <v>72</v>
      </c>
      <c r="AX13">
        <v>36</v>
      </c>
      <c r="AY13" s="4"/>
      <c r="AZ13">
        <v>18</v>
      </c>
      <c r="BF13" s="4"/>
      <c r="BM13" s="1">
        <f t="shared" si="0"/>
        <v>2240</v>
      </c>
    </row>
    <row r="14" spans="1:65">
      <c r="A14" s="1">
        <v>1998</v>
      </c>
      <c r="J14">
        <v>2</v>
      </c>
      <c r="K14">
        <v>3</v>
      </c>
      <c r="L14">
        <v>1</v>
      </c>
      <c r="N14">
        <v>3</v>
      </c>
      <c r="O14">
        <v>17</v>
      </c>
      <c r="P14" s="4">
        <v>17</v>
      </c>
      <c r="Q14">
        <v>43</v>
      </c>
      <c r="R14">
        <v>487</v>
      </c>
      <c r="S14">
        <v>184</v>
      </c>
      <c r="T14">
        <v>56</v>
      </c>
      <c r="U14">
        <v>48</v>
      </c>
      <c r="V14">
        <v>4</v>
      </c>
      <c r="W14" s="4">
        <v>154</v>
      </c>
      <c r="X14">
        <v>20</v>
      </c>
      <c r="Y14">
        <v>20</v>
      </c>
      <c r="Z14">
        <v>21</v>
      </c>
      <c r="AA14">
        <v>0</v>
      </c>
      <c r="AB14">
        <v>138</v>
      </c>
      <c r="AC14">
        <v>48</v>
      </c>
      <c r="AD14" s="4">
        <v>0</v>
      </c>
      <c r="AE14">
        <v>115</v>
      </c>
      <c r="AF14">
        <v>56</v>
      </c>
      <c r="AG14">
        <v>0</v>
      </c>
      <c r="AH14">
        <v>56</v>
      </c>
      <c r="AI14">
        <v>40</v>
      </c>
      <c r="AJ14">
        <v>29</v>
      </c>
      <c r="AK14" s="4">
        <v>25</v>
      </c>
      <c r="AL14">
        <v>24</v>
      </c>
      <c r="AM14">
        <v>17</v>
      </c>
      <c r="AN14">
        <v>13</v>
      </c>
      <c r="AO14">
        <v>9</v>
      </c>
      <c r="AP14">
        <v>12</v>
      </c>
      <c r="AQ14">
        <v>0</v>
      </c>
      <c r="AR14" s="4">
        <v>0</v>
      </c>
      <c r="AS14">
        <v>0</v>
      </c>
      <c r="AT14">
        <v>0</v>
      </c>
      <c r="AU14">
        <v>0</v>
      </c>
      <c r="AV14">
        <v>0</v>
      </c>
      <c r="AY14" s="4"/>
      <c r="BF14" s="4"/>
      <c r="BM14" s="1">
        <f t="shared" si="0"/>
        <v>1662</v>
      </c>
    </row>
    <row r="15" spans="1:65">
      <c r="A15" s="1" t="s">
        <v>221</v>
      </c>
      <c r="P15" s="4"/>
      <c r="W15" s="4"/>
      <c r="AD15" s="4"/>
      <c r="AE15">
        <v>386</v>
      </c>
      <c r="AF15">
        <v>206</v>
      </c>
      <c r="AG15">
        <v>1</v>
      </c>
      <c r="AH15">
        <v>7</v>
      </c>
      <c r="AK15" s="4">
        <v>4</v>
      </c>
      <c r="AL15">
        <v>14</v>
      </c>
      <c r="AM15">
        <v>3</v>
      </c>
      <c r="AN15">
        <v>3</v>
      </c>
      <c r="AO15">
        <v>3</v>
      </c>
      <c r="AQ15">
        <v>3</v>
      </c>
      <c r="AR15" s="4"/>
      <c r="AT15">
        <v>1</v>
      </c>
      <c r="AU15">
        <v>2</v>
      </c>
      <c r="AV15">
        <v>4</v>
      </c>
      <c r="AY15" s="4">
        <v>7</v>
      </c>
      <c r="AZ15">
        <v>2</v>
      </c>
      <c r="BA15">
        <v>6</v>
      </c>
      <c r="BF15" s="4"/>
      <c r="BG15">
        <v>3</v>
      </c>
      <c r="BH15">
        <v>7</v>
      </c>
      <c r="BJ15">
        <v>1</v>
      </c>
      <c r="BM15" s="1">
        <f t="shared" si="0"/>
        <v>663</v>
      </c>
    </row>
    <row r="16" spans="1:65" s="17" customFormat="1">
      <c r="A16" s="20">
        <v>2000</v>
      </c>
      <c r="B16" s="20"/>
      <c r="C16" s="20"/>
      <c r="D16" s="20"/>
      <c r="E16" s="20"/>
      <c r="F16" s="20"/>
      <c r="G16" s="20"/>
      <c r="H16" s="20"/>
      <c r="Q16" s="17">
        <v>518</v>
      </c>
      <c r="R16" s="17">
        <v>178</v>
      </c>
      <c r="S16" s="17">
        <v>78</v>
      </c>
      <c r="T16" s="17">
        <v>21</v>
      </c>
      <c r="U16" s="17">
        <v>3</v>
      </c>
      <c r="W16" s="17">
        <v>200</v>
      </c>
      <c r="X16" s="17">
        <v>180</v>
      </c>
      <c r="Y16" s="17">
        <v>133</v>
      </c>
      <c r="Z16" s="17">
        <v>44</v>
      </c>
      <c r="AA16" s="17">
        <v>38</v>
      </c>
      <c r="AB16" s="17">
        <v>24</v>
      </c>
      <c r="AC16" s="17">
        <v>5</v>
      </c>
      <c r="AD16" s="17">
        <v>33</v>
      </c>
      <c r="AF16" s="17">
        <v>48</v>
      </c>
      <c r="AG16" s="17">
        <v>17</v>
      </c>
      <c r="AH16" s="17">
        <v>3</v>
      </c>
      <c r="AI16" s="17">
        <v>30</v>
      </c>
      <c r="AK16" s="17">
        <v>4</v>
      </c>
      <c r="AL16" s="17">
        <v>3</v>
      </c>
      <c r="AM16" s="17">
        <v>1</v>
      </c>
      <c r="AP16" s="17">
        <v>3</v>
      </c>
      <c r="AQ16" s="17">
        <v>5</v>
      </c>
      <c r="AU16" s="17">
        <v>1</v>
      </c>
      <c r="AV16" s="17">
        <v>1</v>
      </c>
      <c r="BM16" s="1">
        <f t="shared" si="0"/>
        <v>1571</v>
      </c>
    </row>
    <row r="17" spans="1:65">
      <c r="A17" s="1">
        <v>2001</v>
      </c>
      <c r="B17" s="5">
        <v>4</v>
      </c>
      <c r="C17" s="5"/>
      <c r="D17" s="5">
        <v>1</v>
      </c>
      <c r="I17" s="17"/>
      <c r="J17" s="17"/>
      <c r="K17" s="17"/>
      <c r="L17" s="17"/>
      <c r="M17" s="17"/>
      <c r="N17" s="17">
        <v>149</v>
      </c>
      <c r="O17" s="17">
        <v>133</v>
      </c>
      <c r="P17" s="4">
        <v>285</v>
      </c>
      <c r="Q17" s="21">
        <v>300</v>
      </c>
      <c r="R17" s="21">
        <v>1188</v>
      </c>
      <c r="S17" s="21">
        <v>405</v>
      </c>
      <c r="T17" s="21">
        <v>26</v>
      </c>
      <c r="U17" s="21">
        <v>130</v>
      </c>
      <c r="V17" s="21">
        <v>286</v>
      </c>
      <c r="W17" s="4">
        <v>297</v>
      </c>
      <c r="X17" s="21">
        <v>91</v>
      </c>
      <c r="Y17" s="21">
        <v>305</v>
      </c>
      <c r="Z17" s="21">
        <v>151</v>
      </c>
      <c r="AA17" s="21">
        <v>59</v>
      </c>
      <c r="AB17" s="21">
        <v>45</v>
      </c>
      <c r="AC17" s="21">
        <v>70</v>
      </c>
      <c r="AD17" s="4">
        <v>26</v>
      </c>
      <c r="AE17" s="21">
        <v>11</v>
      </c>
      <c r="AF17" s="21">
        <v>16</v>
      </c>
      <c r="AG17" s="17"/>
      <c r="AH17" s="21">
        <v>13</v>
      </c>
      <c r="AI17" s="17"/>
      <c r="AJ17" s="21">
        <v>9</v>
      </c>
      <c r="AK17" s="4">
        <v>2</v>
      </c>
      <c r="AL17" s="17"/>
      <c r="AM17" s="17"/>
      <c r="AN17" s="17"/>
      <c r="AO17" s="17">
        <v>23</v>
      </c>
      <c r="AP17" s="17"/>
      <c r="AQ17" s="21">
        <v>4</v>
      </c>
      <c r="AR17" s="4">
        <v>5</v>
      </c>
      <c r="AS17" s="17"/>
      <c r="AT17" s="17"/>
      <c r="AU17" s="17"/>
      <c r="AV17" s="17"/>
      <c r="AW17" s="17"/>
      <c r="AX17" s="17"/>
      <c r="AY17" s="4"/>
      <c r="AZ17" s="17"/>
      <c r="BA17" s="17"/>
      <c r="BB17" s="17"/>
      <c r="BC17" s="17"/>
      <c r="BD17" s="17"/>
      <c r="BE17" s="17"/>
      <c r="BF17" s="4"/>
      <c r="BG17" s="17"/>
      <c r="BH17" s="17"/>
      <c r="BI17" s="17"/>
      <c r="BJ17" s="17"/>
      <c r="BK17" s="17"/>
      <c r="BL17" s="17"/>
      <c r="BM17" s="1">
        <f t="shared" si="0"/>
        <v>4034</v>
      </c>
    </row>
    <row r="18" spans="1:65" s="17" customFormat="1">
      <c r="A18" s="20">
        <v>2002</v>
      </c>
      <c r="B18" s="20"/>
      <c r="C18" s="20"/>
      <c r="D18" s="20"/>
      <c r="E18" s="20"/>
      <c r="F18" s="20"/>
      <c r="G18" s="20"/>
      <c r="H18" s="20"/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328</v>
      </c>
      <c r="T18" s="17">
        <v>173</v>
      </c>
      <c r="U18" s="17">
        <v>476</v>
      </c>
      <c r="V18" s="29">
        <v>300</v>
      </c>
      <c r="W18" s="17">
        <v>363</v>
      </c>
      <c r="X18" s="17">
        <v>162</v>
      </c>
      <c r="Y18" s="17">
        <v>59</v>
      </c>
      <c r="Z18" s="17">
        <v>91</v>
      </c>
      <c r="AA18" s="17">
        <v>40</v>
      </c>
      <c r="AB18" s="17">
        <v>86</v>
      </c>
      <c r="AC18" s="17">
        <v>76</v>
      </c>
      <c r="AD18" s="17">
        <v>65</v>
      </c>
      <c r="AE18" s="17">
        <v>49</v>
      </c>
      <c r="AF18" s="17">
        <v>67</v>
      </c>
      <c r="AH18" s="17">
        <v>62</v>
      </c>
      <c r="AI18" s="17">
        <v>28</v>
      </c>
      <c r="AJ18" s="17">
        <v>30</v>
      </c>
      <c r="AL18" s="17">
        <v>42</v>
      </c>
      <c r="AN18" s="17">
        <v>36</v>
      </c>
      <c r="AQ18" s="17">
        <v>11</v>
      </c>
      <c r="AS18" s="17">
        <v>19</v>
      </c>
      <c r="AU18" s="17">
        <v>15</v>
      </c>
      <c r="AW18" s="17">
        <v>1</v>
      </c>
      <c r="BA18" s="17">
        <v>1</v>
      </c>
      <c r="BM18" s="20">
        <f t="shared" si="0"/>
        <v>2580</v>
      </c>
    </row>
    <row r="19" spans="1:65" s="17" customFormat="1">
      <c r="A19" s="20">
        <v>2003</v>
      </c>
      <c r="B19" s="20"/>
      <c r="C19" s="20"/>
      <c r="D19" s="20"/>
      <c r="E19" s="20"/>
      <c r="F19" s="20"/>
      <c r="G19" s="20"/>
      <c r="H19" s="20"/>
      <c r="S19" s="21">
        <v>158</v>
      </c>
      <c r="T19" s="21">
        <v>251</v>
      </c>
      <c r="U19" s="21">
        <v>364</v>
      </c>
      <c r="V19" s="21">
        <v>394</v>
      </c>
      <c r="W19" s="4">
        <v>279</v>
      </c>
      <c r="X19" s="21">
        <v>132</v>
      </c>
      <c r="Y19" s="21">
        <v>176</v>
      </c>
      <c r="Z19" s="21">
        <v>95</v>
      </c>
      <c r="AA19" s="21">
        <v>44</v>
      </c>
      <c r="AB19" s="21">
        <v>88</v>
      </c>
      <c r="AC19" s="21">
        <v>86</v>
      </c>
      <c r="AD19" s="4">
        <v>128</v>
      </c>
      <c r="AE19" s="21">
        <v>70</v>
      </c>
      <c r="AF19" s="21">
        <v>83</v>
      </c>
      <c r="AG19" s="21">
        <v>34</v>
      </c>
      <c r="AH19" s="21">
        <v>58</v>
      </c>
      <c r="AI19" s="21">
        <v>18</v>
      </c>
      <c r="AJ19" s="21">
        <v>11</v>
      </c>
      <c r="AK19" s="4">
        <v>82</v>
      </c>
      <c r="AL19" s="21">
        <v>22</v>
      </c>
      <c r="AM19" s="21">
        <v>40</v>
      </c>
      <c r="AN19" s="21">
        <v>41</v>
      </c>
      <c r="AO19" s="21">
        <v>44</v>
      </c>
      <c r="AP19" s="21">
        <v>32</v>
      </c>
      <c r="AQ19" s="21">
        <v>15</v>
      </c>
      <c r="AR19" s="4">
        <v>9</v>
      </c>
      <c r="AS19" s="21">
        <v>3</v>
      </c>
      <c r="AU19" s="21">
        <v>2</v>
      </c>
      <c r="AX19" s="17">
        <v>10</v>
      </c>
      <c r="AY19" s="4"/>
      <c r="AZ19" s="17">
        <v>9</v>
      </c>
      <c r="BF19" s="4"/>
      <c r="BM19" s="20">
        <f t="shared" si="0"/>
        <v>2778</v>
      </c>
    </row>
    <row r="20" spans="1:65" s="17" customFormat="1">
      <c r="A20" s="20">
        <v>2004</v>
      </c>
      <c r="B20" s="20"/>
      <c r="C20" s="20"/>
      <c r="D20" s="20"/>
      <c r="E20" s="20"/>
      <c r="F20" s="20"/>
      <c r="G20" s="20"/>
      <c r="H20" s="6">
        <v>1</v>
      </c>
      <c r="O20" s="17">
        <v>5</v>
      </c>
      <c r="P20" s="17">
        <v>107</v>
      </c>
      <c r="Q20" s="21">
        <v>100</v>
      </c>
      <c r="R20" s="21">
        <v>18</v>
      </c>
      <c r="S20" s="21">
        <v>0</v>
      </c>
      <c r="T20" s="21">
        <v>2</v>
      </c>
      <c r="U20" s="21">
        <v>2</v>
      </c>
      <c r="V20" s="21">
        <v>13</v>
      </c>
      <c r="W20" s="21">
        <v>24</v>
      </c>
      <c r="X20" s="21">
        <v>321</v>
      </c>
      <c r="Y20" s="21">
        <v>301</v>
      </c>
      <c r="Z20" s="21">
        <v>43</v>
      </c>
      <c r="AA20" s="21">
        <v>26</v>
      </c>
      <c r="AB20" s="21">
        <v>41</v>
      </c>
      <c r="AC20" s="21">
        <v>59</v>
      </c>
      <c r="AD20" s="21">
        <v>30</v>
      </c>
      <c r="AE20" s="21">
        <v>9</v>
      </c>
      <c r="AF20" s="21">
        <v>17</v>
      </c>
      <c r="AG20" s="21">
        <v>62</v>
      </c>
      <c r="AH20" s="21">
        <v>39</v>
      </c>
      <c r="AI20" s="21">
        <v>147</v>
      </c>
      <c r="AJ20" s="21">
        <v>38</v>
      </c>
      <c r="AK20" s="21">
        <v>22</v>
      </c>
      <c r="AL20" s="21">
        <v>31</v>
      </c>
      <c r="AM20" s="21">
        <v>12</v>
      </c>
      <c r="AN20" s="21">
        <v>21</v>
      </c>
      <c r="AO20" s="21">
        <v>9</v>
      </c>
      <c r="AP20" s="21">
        <v>14</v>
      </c>
      <c r="AQ20" s="21">
        <v>6</v>
      </c>
      <c r="AR20" s="21">
        <v>1</v>
      </c>
      <c r="AS20" s="21">
        <v>7</v>
      </c>
      <c r="AT20" s="21">
        <v>7</v>
      </c>
      <c r="AU20" s="21">
        <v>0</v>
      </c>
      <c r="AV20" s="21">
        <v>1</v>
      </c>
      <c r="AW20" s="21">
        <v>7</v>
      </c>
      <c r="AX20" s="21">
        <v>0</v>
      </c>
      <c r="AY20" s="21">
        <v>13</v>
      </c>
      <c r="AZ20" s="21">
        <v>28</v>
      </c>
      <c r="BA20" s="21">
        <v>15</v>
      </c>
      <c r="BB20" s="21">
        <v>3</v>
      </c>
      <c r="BC20" s="21">
        <v>4</v>
      </c>
      <c r="BD20" s="21">
        <v>0</v>
      </c>
      <c r="BE20" s="21">
        <v>1</v>
      </c>
      <c r="BF20" s="21">
        <v>0</v>
      </c>
      <c r="BG20" s="21">
        <v>3</v>
      </c>
      <c r="BH20" s="21">
        <v>1</v>
      </c>
      <c r="BI20" s="21">
        <v>0</v>
      </c>
      <c r="BJ20" s="21">
        <v>0</v>
      </c>
      <c r="BK20" s="21">
        <v>0</v>
      </c>
      <c r="BL20" s="21">
        <v>0</v>
      </c>
      <c r="BM20" s="20">
        <f>SUM(B20:BL20)</f>
        <v>1611</v>
      </c>
    </row>
    <row r="21" spans="1:65" s="17" customFormat="1">
      <c r="A21" s="20">
        <v>2005</v>
      </c>
      <c r="B21" s="20"/>
      <c r="C21" s="20"/>
      <c r="D21" s="20"/>
      <c r="E21" s="20"/>
      <c r="F21" s="20"/>
      <c r="G21" s="20"/>
      <c r="H21" s="6"/>
      <c r="Q21" s="21"/>
      <c r="R21" s="21"/>
      <c r="S21" s="21">
        <v>276</v>
      </c>
      <c r="T21" s="21">
        <v>124</v>
      </c>
      <c r="U21" s="21">
        <v>22</v>
      </c>
      <c r="V21" s="21">
        <v>2</v>
      </c>
      <c r="W21" s="21">
        <v>2</v>
      </c>
      <c r="X21" s="21">
        <v>31</v>
      </c>
      <c r="Y21" s="21">
        <v>160</v>
      </c>
      <c r="Z21" s="21">
        <v>92</v>
      </c>
      <c r="AA21" s="21">
        <v>72</v>
      </c>
      <c r="AB21" s="21">
        <v>40</v>
      </c>
      <c r="AC21" s="21">
        <v>35</v>
      </c>
      <c r="AD21" s="21">
        <v>50</v>
      </c>
      <c r="AE21" s="21">
        <v>21</v>
      </c>
      <c r="AF21" s="21">
        <v>51</v>
      </c>
      <c r="AG21" s="21">
        <v>14</v>
      </c>
      <c r="AH21" s="21">
        <v>28</v>
      </c>
      <c r="AI21" s="21">
        <v>37</v>
      </c>
      <c r="AJ21" s="21">
        <v>14</v>
      </c>
      <c r="AK21" s="21">
        <v>16</v>
      </c>
      <c r="AL21" s="21">
        <v>16</v>
      </c>
      <c r="AM21" s="21">
        <v>65</v>
      </c>
      <c r="AN21" s="21">
        <v>18</v>
      </c>
      <c r="AO21" s="21">
        <v>18</v>
      </c>
      <c r="AP21" s="21">
        <v>7</v>
      </c>
      <c r="AQ21" s="21">
        <v>41</v>
      </c>
      <c r="AR21" s="21">
        <v>17</v>
      </c>
      <c r="AS21" s="21">
        <v>9</v>
      </c>
      <c r="AT21" s="21">
        <v>7</v>
      </c>
      <c r="AU21" s="21">
        <v>9</v>
      </c>
      <c r="AV21" s="21">
        <v>12</v>
      </c>
      <c r="AW21" s="21">
        <v>3</v>
      </c>
      <c r="AX21" s="21">
        <v>10</v>
      </c>
      <c r="AY21" s="21">
        <v>6</v>
      </c>
      <c r="AZ21" s="21">
        <v>5</v>
      </c>
      <c r="BA21" s="21">
        <v>0</v>
      </c>
      <c r="BB21" s="21">
        <v>4</v>
      </c>
      <c r="BC21" s="21">
        <v>2</v>
      </c>
      <c r="BD21" s="21">
        <v>5</v>
      </c>
      <c r="BE21" s="21"/>
      <c r="BF21" s="21"/>
      <c r="BG21" s="21"/>
      <c r="BH21" s="21"/>
      <c r="BI21" s="21"/>
      <c r="BJ21" s="21"/>
      <c r="BK21" s="21"/>
      <c r="BL21" s="21"/>
      <c r="BM21" s="20">
        <f>SUM(B21:BL21)</f>
        <v>1341</v>
      </c>
    </row>
    <row r="22" spans="1:65" s="17" customFormat="1">
      <c r="A22" s="20">
        <v>2006</v>
      </c>
      <c r="B22" s="20"/>
      <c r="C22" s="20"/>
      <c r="D22" s="20"/>
      <c r="E22" s="20"/>
      <c r="F22" s="20"/>
      <c r="G22" s="20"/>
      <c r="H22" s="6"/>
      <c r="Q22" s="21"/>
      <c r="R22" s="21"/>
      <c r="S22" s="21"/>
      <c r="T22" s="21"/>
      <c r="U22" s="21"/>
      <c r="V22" s="21"/>
      <c r="W22" s="21"/>
      <c r="X22" s="21">
        <v>205</v>
      </c>
      <c r="Y22" s="21">
        <v>359</v>
      </c>
      <c r="Z22" s="21">
        <v>50</v>
      </c>
      <c r="AA22" s="21">
        <v>2</v>
      </c>
      <c r="AB22" s="21">
        <v>3</v>
      </c>
      <c r="AC22" s="21">
        <v>3</v>
      </c>
      <c r="AD22" s="21">
        <v>154</v>
      </c>
      <c r="AE22" s="21">
        <v>84</v>
      </c>
      <c r="AF22" s="21">
        <v>39</v>
      </c>
      <c r="AG22" s="21">
        <v>41</v>
      </c>
      <c r="AH22" s="21">
        <v>18</v>
      </c>
      <c r="AI22" s="21">
        <v>12</v>
      </c>
      <c r="AJ22" s="21">
        <v>33</v>
      </c>
      <c r="AK22" s="21">
        <v>15</v>
      </c>
      <c r="AL22" s="21">
        <v>70</v>
      </c>
      <c r="AM22" s="21">
        <v>7</v>
      </c>
      <c r="AN22" s="21">
        <v>5</v>
      </c>
      <c r="AO22" s="21">
        <v>16</v>
      </c>
      <c r="AP22" s="21">
        <v>8</v>
      </c>
      <c r="AQ22" s="21">
        <v>11</v>
      </c>
      <c r="AR22" s="21">
        <v>16</v>
      </c>
      <c r="AS22" s="21">
        <v>9</v>
      </c>
      <c r="AT22" s="21">
        <v>6</v>
      </c>
      <c r="AU22" s="21">
        <v>10</v>
      </c>
      <c r="AV22" s="21">
        <v>3</v>
      </c>
      <c r="AW22" s="21">
        <v>1</v>
      </c>
      <c r="AX22" s="21">
        <v>3</v>
      </c>
      <c r="AY22" s="21">
        <v>1</v>
      </c>
      <c r="AZ22" s="21">
        <v>1</v>
      </c>
      <c r="BA22" s="21">
        <v>4</v>
      </c>
      <c r="BB22" s="21">
        <v>0</v>
      </c>
      <c r="BC22" s="21">
        <v>3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0">
        <f>SUM(B22:BL22)</f>
        <v>1192</v>
      </c>
    </row>
    <row r="23" spans="1:65" s="17" customFormat="1">
      <c r="A23" s="20">
        <v>2007</v>
      </c>
      <c r="B23" s="20"/>
      <c r="C23" s="20"/>
      <c r="D23" s="20"/>
      <c r="E23" s="20"/>
      <c r="F23" s="20"/>
      <c r="G23" s="20"/>
      <c r="H23" s="6"/>
      <c r="P23" s="17">
        <v>1</v>
      </c>
      <c r="Q23" s="21">
        <v>1</v>
      </c>
      <c r="R23" s="21">
        <v>1</v>
      </c>
      <c r="S23" s="21">
        <v>4</v>
      </c>
      <c r="T23" s="21"/>
      <c r="U23" s="21">
        <v>219</v>
      </c>
      <c r="V23" s="21">
        <v>14</v>
      </c>
      <c r="W23" s="21">
        <v>1</v>
      </c>
      <c r="X23" s="21">
        <v>3</v>
      </c>
      <c r="Y23" s="21">
        <v>80</v>
      </c>
      <c r="Z23" s="21">
        <v>171</v>
      </c>
      <c r="AA23" s="21">
        <v>34</v>
      </c>
      <c r="AB23" s="21">
        <v>13</v>
      </c>
      <c r="AC23" s="21">
        <v>7</v>
      </c>
      <c r="AD23" s="21">
        <v>36</v>
      </c>
      <c r="AE23" s="21">
        <v>125</v>
      </c>
      <c r="AF23" s="21">
        <v>37</v>
      </c>
      <c r="AG23" s="21">
        <v>1</v>
      </c>
      <c r="AH23" s="21">
        <v>5</v>
      </c>
      <c r="AI23" s="21">
        <v>9</v>
      </c>
      <c r="AJ23" s="21">
        <v>22</v>
      </c>
      <c r="AK23" s="21">
        <v>48</v>
      </c>
      <c r="AL23" s="21">
        <v>6</v>
      </c>
      <c r="AM23" s="21">
        <v>10</v>
      </c>
      <c r="AN23" s="21">
        <v>11</v>
      </c>
      <c r="AO23" s="21">
        <v>5</v>
      </c>
      <c r="AP23" s="21">
        <v>4</v>
      </c>
      <c r="AQ23" s="21">
        <v>10</v>
      </c>
      <c r="AR23" s="21"/>
      <c r="AS23" s="21">
        <v>4</v>
      </c>
      <c r="AT23" s="21">
        <v>2</v>
      </c>
      <c r="AU23" s="21">
        <v>8</v>
      </c>
      <c r="AV23" s="21">
        <v>8</v>
      </c>
      <c r="AW23" s="21">
        <v>1</v>
      </c>
      <c r="AX23" s="21"/>
      <c r="AY23" s="21"/>
      <c r="AZ23" s="21"/>
      <c r="BA23" s="21">
        <v>2</v>
      </c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0">
        <f>SUM(B23:BL23)</f>
        <v>903</v>
      </c>
    </row>
    <row r="24" spans="1:65" s="21" customFormat="1">
      <c r="A24" s="100">
        <v>2008</v>
      </c>
      <c r="B24" s="101">
        <v>1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1</v>
      </c>
      <c r="N24" s="101">
        <v>0</v>
      </c>
      <c r="O24" s="101">
        <v>1</v>
      </c>
      <c r="P24" s="101">
        <v>0</v>
      </c>
      <c r="Q24" s="101">
        <v>0</v>
      </c>
      <c r="R24" s="101">
        <v>8</v>
      </c>
      <c r="S24" s="101">
        <v>516</v>
      </c>
      <c r="T24" s="101">
        <v>344</v>
      </c>
      <c r="U24" s="101">
        <v>100</v>
      </c>
      <c r="V24" s="101">
        <v>32</v>
      </c>
      <c r="W24" s="101">
        <v>9</v>
      </c>
      <c r="X24" s="101">
        <v>67</v>
      </c>
      <c r="Y24" s="101">
        <v>112</v>
      </c>
      <c r="Z24" s="101">
        <v>46</v>
      </c>
      <c r="AA24" s="101">
        <v>31</v>
      </c>
      <c r="AB24" s="101">
        <v>17</v>
      </c>
      <c r="AC24" s="101">
        <v>21</v>
      </c>
      <c r="AD24" s="101">
        <v>20</v>
      </c>
      <c r="AE24" s="101">
        <v>2</v>
      </c>
      <c r="AF24" s="101">
        <v>9</v>
      </c>
      <c r="AG24" s="101">
        <v>14</v>
      </c>
      <c r="AH24" s="101">
        <v>15</v>
      </c>
      <c r="AI24" s="101">
        <v>5</v>
      </c>
      <c r="AJ24" s="101">
        <v>22</v>
      </c>
      <c r="AK24" s="101">
        <v>9</v>
      </c>
      <c r="AL24" s="101">
        <v>21</v>
      </c>
      <c r="AM24" s="101">
        <v>18</v>
      </c>
      <c r="AN24" s="101">
        <v>3</v>
      </c>
      <c r="AO24" s="101">
        <v>3</v>
      </c>
      <c r="AP24" s="101">
        <v>0</v>
      </c>
      <c r="AQ24" s="101">
        <v>9</v>
      </c>
      <c r="AR24" s="101">
        <v>2</v>
      </c>
      <c r="AS24" s="101">
        <v>1</v>
      </c>
      <c r="AT24" s="101">
        <v>1</v>
      </c>
      <c r="AU24" s="101">
        <v>2</v>
      </c>
      <c r="AV24" s="101">
        <v>0</v>
      </c>
      <c r="AW24" s="101">
        <v>0</v>
      </c>
      <c r="AX24" s="101">
        <v>0</v>
      </c>
      <c r="AY24" s="101">
        <v>0</v>
      </c>
      <c r="AZ24" s="101">
        <v>1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0">
        <f>SUM(B24:BL24)</f>
        <v>1463</v>
      </c>
    </row>
    <row r="25" spans="1:65" s="2" customFormat="1">
      <c r="A25" s="27"/>
      <c r="B25" s="27"/>
      <c r="C25" s="27"/>
      <c r="D25" s="27"/>
      <c r="E25" s="27"/>
      <c r="F25" s="27"/>
      <c r="G25" s="27"/>
      <c r="H25" s="27"/>
      <c r="S25" s="28"/>
      <c r="T25" s="28"/>
      <c r="U25" s="28"/>
      <c r="V25" s="28"/>
      <c r="X25" s="28"/>
      <c r="Y25" s="28"/>
      <c r="Z25" s="28"/>
      <c r="AA25" s="28"/>
      <c r="AB25" s="28"/>
      <c r="AC25" s="28"/>
      <c r="AE25" s="28"/>
      <c r="AF25" s="28"/>
      <c r="AG25" s="28"/>
      <c r="AH25" s="28"/>
      <c r="AI25" s="28"/>
      <c r="AJ25" s="28"/>
      <c r="AL25" s="28"/>
      <c r="AM25" s="28"/>
      <c r="AN25" s="28"/>
      <c r="AO25" s="28"/>
      <c r="AP25" s="28"/>
      <c r="AQ25" s="28"/>
      <c r="AS25" s="28"/>
      <c r="AU25" s="28"/>
      <c r="BM25" s="27"/>
    </row>
    <row r="26" spans="1:65" s="1" customFormat="1">
      <c r="A26" s="1" t="s">
        <v>3</v>
      </c>
      <c r="B26" s="1">
        <f t="shared" ref="B26:G26" si="1">SUM(B5:B25)</f>
        <v>5</v>
      </c>
      <c r="C26" s="1">
        <f t="shared" si="1"/>
        <v>0</v>
      </c>
      <c r="D26" s="1">
        <f t="shared" si="1"/>
        <v>1</v>
      </c>
      <c r="E26" s="1">
        <f t="shared" si="1"/>
        <v>0</v>
      </c>
      <c r="F26" s="1">
        <f t="shared" si="1"/>
        <v>0</v>
      </c>
      <c r="G26" s="1">
        <f t="shared" si="1"/>
        <v>0</v>
      </c>
      <c r="H26" s="1">
        <f t="shared" ref="H26:AM26" si="2">SUM(H5:H25)</f>
        <v>1</v>
      </c>
      <c r="I26" s="1">
        <f t="shared" si="2"/>
        <v>0</v>
      </c>
      <c r="J26" s="1">
        <f t="shared" si="2"/>
        <v>2</v>
      </c>
      <c r="K26" s="1">
        <f t="shared" si="2"/>
        <v>3</v>
      </c>
      <c r="L26" s="1">
        <f t="shared" si="2"/>
        <v>1</v>
      </c>
      <c r="M26" s="1">
        <f t="shared" si="2"/>
        <v>1</v>
      </c>
      <c r="N26" s="1">
        <f t="shared" si="2"/>
        <v>180</v>
      </c>
      <c r="O26" s="1">
        <f t="shared" si="2"/>
        <v>182</v>
      </c>
      <c r="P26" s="1">
        <f t="shared" si="2"/>
        <v>535</v>
      </c>
      <c r="Q26" s="1">
        <f t="shared" si="2"/>
        <v>1285</v>
      </c>
      <c r="R26" s="1">
        <f t="shared" si="2"/>
        <v>2043</v>
      </c>
      <c r="S26" s="1">
        <f t="shared" si="2"/>
        <v>2625</v>
      </c>
      <c r="T26" s="1">
        <f t="shared" si="2"/>
        <v>1385</v>
      </c>
      <c r="U26" s="1">
        <f t="shared" si="2"/>
        <v>2155</v>
      </c>
      <c r="V26" s="1">
        <f t="shared" si="2"/>
        <v>1991</v>
      </c>
      <c r="W26" s="1">
        <f t="shared" si="2"/>
        <v>2509</v>
      </c>
      <c r="X26" s="1">
        <f t="shared" si="2"/>
        <v>1855</v>
      </c>
      <c r="Y26" s="1">
        <f t="shared" si="2"/>
        <v>2097</v>
      </c>
      <c r="Z26" s="1">
        <f t="shared" si="2"/>
        <v>1633</v>
      </c>
      <c r="AA26" s="1">
        <f t="shared" si="2"/>
        <v>1178</v>
      </c>
      <c r="AB26" s="1">
        <f t="shared" si="2"/>
        <v>1547</v>
      </c>
      <c r="AC26" s="1">
        <f t="shared" si="2"/>
        <v>1619</v>
      </c>
      <c r="AD26" s="1">
        <f t="shared" si="2"/>
        <v>1153</v>
      </c>
      <c r="AE26" s="1">
        <f t="shared" si="2"/>
        <v>1601</v>
      </c>
      <c r="AF26" s="1">
        <f t="shared" si="2"/>
        <v>2038</v>
      </c>
      <c r="AG26" s="1">
        <f t="shared" si="2"/>
        <v>443</v>
      </c>
      <c r="AH26" s="1">
        <f t="shared" si="2"/>
        <v>1427</v>
      </c>
      <c r="AI26" s="1">
        <f t="shared" si="2"/>
        <v>926</v>
      </c>
      <c r="AJ26" s="1">
        <f t="shared" si="2"/>
        <v>714</v>
      </c>
      <c r="AK26" s="1">
        <f t="shared" si="2"/>
        <v>548</v>
      </c>
      <c r="AL26" s="1">
        <f t="shared" si="2"/>
        <v>741</v>
      </c>
      <c r="AM26" s="1">
        <f t="shared" si="2"/>
        <v>717</v>
      </c>
      <c r="AN26" s="1">
        <f t="shared" ref="AN26:BM26" si="3">SUM(AN5:AN25)</f>
        <v>464</v>
      </c>
      <c r="AO26" s="1">
        <f t="shared" si="3"/>
        <v>469</v>
      </c>
      <c r="AP26" s="1">
        <f t="shared" si="3"/>
        <v>455</v>
      </c>
      <c r="AQ26" s="1">
        <f t="shared" si="3"/>
        <v>433</v>
      </c>
      <c r="AR26" s="1">
        <f t="shared" si="3"/>
        <v>226</v>
      </c>
      <c r="AS26" s="1">
        <f t="shared" si="3"/>
        <v>253</v>
      </c>
      <c r="AT26" s="1">
        <f t="shared" si="3"/>
        <v>123</v>
      </c>
      <c r="AU26" s="1">
        <f t="shared" si="3"/>
        <v>164</v>
      </c>
      <c r="AV26" s="1">
        <f t="shared" si="3"/>
        <v>303</v>
      </c>
      <c r="AW26" s="1">
        <f t="shared" si="3"/>
        <v>97</v>
      </c>
      <c r="AX26" s="1">
        <f t="shared" si="3"/>
        <v>84</v>
      </c>
      <c r="AY26" s="1">
        <f t="shared" si="3"/>
        <v>43</v>
      </c>
      <c r="AZ26" s="1">
        <f t="shared" si="3"/>
        <v>75</v>
      </c>
      <c r="BA26" s="1">
        <f t="shared" si="3"/>
        <v>43</v>
      </c>
      <c r="BB26" s="1">
        <f t="shared" si="3"/>
        <v>286</v>
      </c>
      <c r="BC26" s="1">
        <f t="shared" si="3"/>
        <v>89</v>
      </c>
      <c r="BD26" s="1">
        <f t="shared" si="3"/>
        <v>5</v>
      </c>
      <c r="BE26" s="1">
        <f t="shared" si="3"/>
        <v>1</v>
      </c>
      <c r="BF26" s="1">
        <f t="shared" si="3"/>
        <v>0</v>
      </c>
      <c r="BG26" s="1">
        <f t="shared" si="3"/>
        <v>6</v>
      </c>
      <c r="BH26" s="1">
        <f t="shared" si="3"/>
        <v>8</v>
      </c>
      <c r="BI26" s="1">
        <f t="shared" si="3"/>
        <v>0</v>
      </c>
      <c r="BJ26" s="1">
        <f t="shared" si="3"/>
        <v>1</v>
      </c>
      <c r="BK26" s="1">
        <f t="shared" si="3"/>
        <v>0</v>
      </c>
      <c r="BL26" s="1">
        <f t="shared" si="3"/>
        <v>0</v>
      </c>
      <c r="BM26" s="1">
        <f t="shared" si="3"/>
        <v>38769</v>
      </c>
    </row>
    <row r="27" spans="1:65">
      <c r="A27" s="1" t="s">
        <v>4</v>
      </c>
      <c r="B27" s="1">
        <v>4</v>
      </c>
      <c r="I27" s="1">
        <f>SUM(C26:I26)</f>
        <v>2</v>
      </c>
      <c r="J27" s="1"/>
      <c r="K27" s="1"/>
      <c r="L27" s="1"/>
      <c r="M27" s="1"/>
      <c r="N27" s="1"/>
      <c r="O27" s="1"/>
      <c r="P27" s="1">
        <f>SUM(J26:P26)</f>
        <v>904</v>
      </c>
      <c r="Q27" s="1"/>
      <c r="R27" s="1"/>
      <c r="S27" s="1"/>
      <c r="T27" s="1"/>
      <c r="U27" s="1"/>
      <c r="V27" s="1"/>
      <c r="W27" s="1">
        <f>SUM(Q26:W26)</f>
        <v>13993</v>
      </c>
      <c r="X27" s="1"/>
      <c r="Y27" s="1"/>
      <c r="Z27" s="1"/>
      <c r="AA27" s="1"/>
      <c r="AB27" s="1"/>
      <c r="AC27" s="1"/>
      <c r="AD27" s="1">
        <f>SUM(X26:AD26)</f>
        <v>11082</v>
      </c>
      <c r="AE27" s="1"/>
      <c r="AF27" s="1"/>
      <c r="AG27" s="1"/>
      <c r="AH27" s="1"/>
      <c r="AI27" s="1"/>
      <c r="AJ27" s="1"/>
      <c r="AK27" s="1">
        <f>SUM(AE26:AK26)</f>
        <v>7697</v>
      </c>
      <c r="AL27" s="1"/>
      <c r="AM27" s="1"/>
      <c r="AN27" s="1"/>
      <c r="AO27" s="1"/>
      <c r="AP27" s="1"/>
      <c r="AQ27" s="1"/>
      <c r="AR27" s="1">
        <f>SUM(AL26:AR26)</f>
        <v>3505</v>
      </c>
      <c r="AS27" s="1"/>
      <c r="AT27" s="1"/>
      <c r="AU27" s="1"/>
      <c r="AV27" s="1"/>
      <c r="AW27" s="1"/>
      <c r="AX27" s="1"/>
      <c r="AY27" s="1">
        <f>SUM(AS26:AY26)</f>
        <v>1067</v>
      </c>
      <c r="AZ27" s="1"/>
      <c r="BA27" s="1"/>
      <c r="BB27" s="1"/>
      <c r="BC27" s="1"/>
      <c r="BD27" s="1"/>
      <c r="BE27" s="1"/>
      <c r="BF27" s="1">
        <f>SUM(AZ26:BF26)</f>
        <v>499</v>
      </c>
      <c r="BG27" s="1"/>
      <c r="BH27" s="1"/>
      <c r="BI27" s="1"/>
      <c r="BJ27" s="1"/>
      <c r="BK27" s="1">
        <f>SUM(BG26:BL26)</f>
        <v>15</v>
      </c>
      <c r="BL27" s="1"/>
      <c r="BM27" s="1">
        <f>SUM(B27:BK27)</f>
        <v>38768</v>
      </c>
    </row>
    <row r="28" spans="1:65" s="104" customForma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</row>
    <row r="29" spans="1:6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1" spans="1:65">
      <c r="A31" s="1" t="s">
        <v>19</v>
      </c>
      <c r="B31" s="5">
        <f>SUM(B5:B13)</f>
        <v>0</v>
      </c>
      <c r="C31" s="5">
        <f>SUM(C5:C13)+B31</f>
        <v>0</v>
      </c>
      <c r="D31" s="5">
        <f t="shared" ref="D31:BK31" si="4">SUM(D5:D13)+C31</f>
        <v>0</v>
      </c>
      <c r="E31" s="5">
        <f t="shared" si="4"/>
        <v>0</v>
      </c>
      <c r="F31" s="5">
        <f t="shared" si="4"/>
        <v>0</v>
      </c>
      <c r="G31" s="5">
        <f t="shared" si="4"/>
        <v>0</v>
      </c>
      <c r="H31" s="5">
        <f t="shared" si="4"/>
        <v>0</v>
      </c>
      <c r="I31" s="5">
        <f t="shared" si="4"/>
        <v>0</v>
      </c>
      <c r="J31" s="5">
        <f t="shared" si="4"/>
        <v>0</v>
      </c>
      <c r="K31" s="5">
        <f t="shared" si="4"/>
        <v>0</v>
      </c>
      <c r="L31" s="5">
        <f t="shared" si="4"/>
        <v>0</v>
      </c>
      <c r="M31" s="5">
        <f t="shared" si="4"/>
        <v>0</v>
      </c>
      <c r="N31" s="5">
        <f t="shared" si="4"/>
        <v>28</v>
      </c>
      <c r="O31" s="5">
        <f t="shared" si="4"/>
        <v>54</v>
      </c>
      <c r="P31" s="5">
        <f t="shared" si="4"/>
        <v>179</v>
      </c>
      <c r="Q31" s="5">
        <f t="shared" si="4"/>
        <v>502</v>
      </c>
      <c r="R31" s="5">
        <f t="shared" si="4"/>
        <v>665</v>
      </c>
      <c r="S31" s="5">
        <f t="shared" si="4"/>
        <v>1341</v>
      </c>
      <c r="T31" s="5">
        <f t="shared" si="4"/>
        <v>1729</v>
      </c>
      <c r="U31" s="5">
        <f t="shared" si="4"/>
        <v>2520</v>
      </c>
      <c r="V31" s="5">
        <f t="shared" si="4"/>
        <v>3466</v>
      </c>
      <c r="W31" s="5">
        <f t="shared" si="4"/>
        <v>4646</v>
      </c>
      <c r="X31" s="5">
        <f t="shared" si="4"/>
        <v>5289</v>
      </c>
      <c r="Y31" s="5">
        <f t="shared" si="4"/>
        <v>5681</v>
      </c>
      <c r="Z31" s="5">
        <f t="shared" si="4"/>
        <v>6510</v>
      </c>
      <c r="AA31" s="5">
        <f t="shared" si="4"/>
        <v>7342</v>
      </c>
      <c r="AB31" s="5">
        <f t="shared" si="4"/>
        <v>8394</v>
      </c>
      <c r="AC31" s="5">
        <f t="shared" si="4"/>
        <v>9603</v>
      </c>
      <c r="AD31" s="5">
        <f t="shared" si="4"/>
        <v>10214</v>
      </c>
      <c r="AE31" s="5">
        <f t="shared" si="4"/>
        <v>10943</v>
      </c>
      <c r="AF31" s="5">
        <f t="shared" si="4"/>
        <v>12352</v>
      </c>
      <c r="AG31" s="5">
        <f t="shared" si="4"/>
        <v>12611</v>
      </c>
      <c r="AH31" s="5">
        <f t="shared" si="4"/>
        <v>13734</v>
      </c>
      <c r="AI31" s="5">
        <f t="shared" si="4"/>
        <v>14334</v>
      </c>
      <c r="AJ31" s="5">
        <f t="shared" si="4"/>
        <v>14840</v>
      </c>
      <c r="AK31" s="5">
        <f t="shared" si="4"/>
        <v>15161</v>
      </c>
      <c r="AL31" s="5">
        <f t="shared" si="4"/>
        <v>15653</v>
      </c>
      <c r="AM31" s="5">
        <f t="shared" si="4"/>
        <v>16197</v>
      </c>
      <c r="AN31" s="5">
        <f t="shared" si="4"/>
        <v>16510</v>
      </c>
      <c r="AO31" s="5">
        <f t="shared" si="4"/>
        <v>16849</v>
      </c>
      <c r="AP31" s="5">
        <f t="shared" si="4"/>
        <v>17224</v>
      </c>
      <c r="AQ31" s="5">
        <f t="shared" si="4"/>
        <v>17542</v>
      </c>
      <c r="AR31" s="5">
        <f t="shared" si="4"/>
        <v>17718</v>
      </c>
      <c r="AS31" s="5">
        <f t="shared" si="4"/>
        <v>17919</v>
      </c>
      <c r="AT31" s="5">
        <f t="shared" si="4"/>
        <v>18018</v>
      </c>
      <c r="AU31" s="5">
        <f t="shared" si="4"/>
        <v>18133</v>
      </c>
      <c r="AV31" s="5">
        <f t="shared" si="4"/>
        <v>18407</v>
      </c>
      <c r="AW31" s="5">
        <f t="shared" si="4"/>
        <v>18491</v>
      </c>
      <c r="AX31" s="5">
        <f t="shared" si="4"/>
        <v>18552</v>
      </c>
      <c r="AY31" s="5">
        <f t="shared" si="4"/>
        <v>18568</v>
      </c>
      <c r="AZ31" s="5">
        <f t="shared" si="4"/>
        <v>18597</v>
      </c>
      <c r="BA31" s="5">
        <f t="shared" si="4"/>
        <v>18612</v>
      </c>
      <c r="BB31" s="5">
        <f t="shared" si="4"/>
        <v>18891</v>
      </c>
      <c r="BC31" s="5">
        <f t="shared" si="4"/>
        <v>18971</v>
      </c>
      <c r="BD31" s="5">
        <f t="shared" si="4"/>
        <v>18971</v>
      </c>
      <c r="BE31" s="5">
        <f t="shared" si="4"/>
        <v>18971</v>
      </c>
      <c r="BF31" s="5">
        <f t="shared" si="4"/>
        <v>18971</v>
      </c>
      <c r="BG31" s="5">
        <f t="shared" si="4"/>
        <v>18971</v>
      </c>
      <c r="BH31" s="5">
        <f t="shared" si="4"/>
        <v>18971</v>
      </c>
      <c r="BI31" s="5">
        <f t="shared" si="4"/>
        <v>18971</v>
      </c>
      <c r="BJ31" s="5">
        <f t="shared" si="4"/>
        <v>18971</v>
      </c>
      <c r="BK31" s="5">
        <f t="shared" si="4"/>
        <v>18971</v>
      </c>
      <c r="BL31" s="5"/>
      <c r="BM31" s="5">
        <f>SUM(BM5:BM13)</f>
        <v>18971</v>
      </c>
    </row>
    <row r="32" spans="1:65">
      <c r="A32" s="1" t="s">
        <v>20</v>
      </c>
      <c r="B32" s="5">
        <f>B31/$BM$31*100</f>
        <v>0</v>
      </c>
      <c r="C32" s="5">
        <f t="shared" ref="C32:BK32" si="5">C31/$BM$31*100</f>
        <v>0</v>
      </c>
      <c r="D32" s="5">
        <f t="shared" si="5"/>
        <v>0</v>
      </c>
      <c r="E32" s="5">
        <f t="shared" si="5"/>
        <v>0</v>
      </c>
      <c r="F32" s="5">
        <f t="shared" si="5"/>
        <v>0</v>
      </c>
      <c r="G32" s="5">
        <f t="shared" si="5"/>
        <v>0</v>
      </c>
      <c r="H32" s="5">
        <f t="shared" si="5"/>
        <v>0</v>
      </c>
      <c r="I32" s="5">
        <f t="shared" si="5"/>
        <v>0</v>
      </c>
      <c r="J32" s="5">
        <f t="shared" si="5"/>
        <v>0</v>
      </c>
      <c r="K32" s="5">
        <f t="shared" si="5"/>
        <v>0</v>
      </c>
      <c r="L32" s="5">
        <f t="shared" si="5"/>
        <v>0</v>
      </c>
      <c r="M32" s="5">
        <f t="shared" si="5"/>
        <v>0</v>
      </c>
      <c r="N32" s="5">
        <f t="shared" si="5"/>
        <v>0.14759369564071476</v>
      </c>
      <c r="O32" s="5">
        <f t="shared" si="5"/>
        <v>0.28464498444994996</v>
      </c>
      <c r="P32" s="5">
        <f t="shared" si="5"/>
        <v>0.94354541141742665</v>
      </c>
      <c r="Q32" s="5">
        <f t="shared" si="5"/>
        <v>2.6461441147013862</v>
      </c>
      <c r="R32" s="5">
        <f t="shared" si="5"/>
        <v>3.505350271466976</v>
      </c>
      <c r="S32" s="5">
        <f t="shared" si="5"/>
        <v>7.0686837805070901</v>
      </c>
      <c r="T32" s="5">
        <f t="shared" si="5"/>
        <v>9.1139107058141384</v>
      </c>
      <c r="U32" s="5">
        <f t="shared" si="5"/>
        <v>13.283432607664331</v>
      </c>
      <c r="V32" s="5">
        <f t="shared" si="5"/>
        <v>18.269991038954192</v>
      </c>
      <c r="W32" s="5">
        <f t="shared" si="5"/>
        <v>24.490011069527174</v>
      </c>
      <c r="X32" s="5">
        <f t="shared" si="5"/>
        <v>27.879394865847871</v>
      </c>
      <c r="Y32" s="5">
        <f t="shared" si="5"/>
        <v>29.945706604817879</v>
      </c>
      <c r="Z32" s="5">
        <f t="shared" si="5"/>
        <v>34.315534236466185</v>
      </c>
      <c r="AA32" s="5">
        <f t="shared" si="5"/>
        <v>38.701175478361712</v>
      </c>
      <c r="AB32" s="5">
        <f t="shared" si="5"/>
        <v>44.246481471719996</v>
      </c>
      <c r="AC32" s="5">
        <f t="shared" si="5"/>
        <v>50.619366401349431</v>
      </c>
      <c r="AD32" s="5">
        <f t="shared" si="5"/>
        <v>53.84007168836645</v>
      </c>
      <c r="AE32" s="5">
        <f t="shared" si="5"/>
        <v>57.682778978440773</v>
      </c>
      <c r="AF32" s="5">
        <f t="shared" si="5"/>
        <v>65.109904591218168</v>
      </c>
      <c r="AG32" s="5">
        <f t="shared" si="5"/>
        <v>66.475146275894787</v>
      </c>
      <c r="AH32" s="5">
        <f t="shared" si="5"/>
        <v>72.394707711770607</v>
      </c>
      <c r="AI32" s="5">
        <f t="shared" si="5"/>
        <v>75.557429761214493</v>
      </c>
      <c r="AJ32" s="5">
        <f t="shared" si="5"/>
        <v>78.224658689578831</v>
      </c>
      <c r="AK32" s="5">
        <f t="shared" si="5"/>
        <v>79.916714986031309</v>
      </c>
      <c r="AL32" s="5">
        <f t="shared" si="5"/>
        <v>82.5101470665753</v>
      </c>
      <c r="AM32" s="5">
        <f t="shared" si="5"/>
        <v>85.377681724737755</v>
      </c>
      <c r="AN32" s="5">
        <f t="shared" si="5"/>
        <v>87.027568393864314</v>
      </c>
      <c r="AO32" s="5">
        <f t="shared" si="5"/>
        <v>88.814506351800119</v>
      </c>
      <c r="AP32" s="5">
        <f t="shared" si="5"/>
        <v>90.791207632702537</v>
      </c>
      <c r="AQ32" s="5">
        <f t="shared" si="5"/>
        <v>92.467450318907808</v>
      </c>
      <c r="AR32" s="5">
        <f t="shared" si="5"/>
        <v>93.395182120078019</v>
      </c>
      <c r="AS32" s="5">
        <f t="shared" si="5"/>
        <v>94.454694006641716</v>
      </c>
      <c r="AT32" s="5">
        <f t="shared" si="5"/>
        <v>94.976543144799962</v>
      </c>
      <c r="AU32" s="5">
        <f t="shared" si="5"/>
        <v>95.58273153761003</v>
      </c>
      <c r="AV32" s="5">
        <f t="shared" si="5"/>
        <v>97.027041273522741</v>
      </c>
      <c r="AW32" s="5">
        <f t="shared" si="5"/>
        <v>97.469822360444894</v>
      </c>
      <c r="AX32" s="5">
        <f t="shared" si="5"/>
        <v>97.791365768805022</v>
      </c>
      <c r="AY32" s="5">
        <f t="shared" si="5"/>
        <v>97.87570502345686</v>
      </c>
      <c r="AZ32" s="5">
        <f t="shared" si="5"/>
        <v>98.028569922513313</v>
      </c>
      <c r="BA32" s="5">
        <f t="shared" si="5"/>
        <v>98.107637973749405</v>
      </c>
      <c r="BB32" s="5">
        <f t="shared" si="5"/>
        <v>99.578303726740813</v>
      </c>
      <c r="BC32" s="5">
        <f t="shared" si="5"/>
        <v>100</v>
      </c>
      <c r="BD32" s="5">
        <f t="shared" si="5"/>
        <v>100</v>
      </c>
      <c r="BE32" s="5">
        <f t="shared" si="5"/>
        <v>100</v>
      </c>
      <c r="BF32" s="5">
        <f t="shared" si="5"/>
        <v>100</v>
      </c>
      <c r="BG32" s="5">
        <f t="shared" si="5"/>
        <v>100</v>
      </c>
      <c r="BH32" s="5">
        <f t="shared" si="5"/>
        <v>100</v>
      </c>
      <c r="BI32" s="5">
        <f t="shared" si="5"/>
        <v>100</v>
      </c>
      <c r="BJ32" s="5">
        <f t="shared" si="5"/>
        <v>100</v>
      </c>
      <c r="BK32" s="5">
        <f t="shared" si="5"/>
        <v>100</v>
      </c>
      <c r="BL32" s="5"/>
      <c r="BM32" s="5"/>
    </row>
    <row r="33" spans="1:65" s="98" customFormat="1">
      <c r="A33" s="97" t="s">
        <v>24</v>
      </c>
      <c r="B33" s="97">
        <f>B31/10</f>
        <v>0</v>
      </c>
      <c r="C33" s="97">
        <f t="shared" ref="C33:BM33" si="6">C31/10</f>
        <v>0</v>
      </c>
      <c r="D33" s="97">
        <f t="shared" si="6"/>
        <v>0</v>
      </c>
      <c r="E33" s="97">
        <f t="shared" si="6"/>
        <v>0</v>
      </c>
      <c r="F33" s="97">
        <f t="shared" si="6"/>
        <v>0</v>
      </c>
      <c r="G33" s="97">
        <f t="shared" si="6"/>
        <v>0</v>
      </c>
      <c r="H33" s="97">
        <f t="shared" si="6"/>
        <v>0</v>
      </c>
      <c r="I33" s="97">
        <f t="shared" si="6"/>
        <v>0</v>
      </c>
      <c r="J33" s="97">
        <f t="shared" si="6"/>
        <v>0</v>
      </c>
      <c r="K33" s="97">
        <f t="shared" si="6"/>
        <v>0</v>
      </c>
      <c r="L33" s="97">
        <f t="shared" si="6"/>
        <v>0</v>
      </c>
      <c r="M33" s="97">
        <f t="shared" si="6"/>
        <v>0</v>
      </c>
      <c r="N33" s="97">
        <f t="shared" si="6"/>
        <v>2.8</v>
      </c>
      <c r="O33" s="97">
        <f t="shared" si="6"/>
        <v>5.4</v>
      </c>
      <c r="P33" s="97">
        <f t="shared" si="6"/>
        <v>17.899999999999999</v>
      </c>
      <c r="Q33" s="97">
        <f t="shared" si="6"/>
        <v>50.2</v>
      </c>
      <c r="R33" s="97">
        <f t="shared" si="6"/>
        <v>66.5</v>
      </c>
      <c r="S33" s="97">
        <f t="shared" si="6"/>
        <v>134.1</v>
      </c>
      <c r="T33" s="97">
        <f t="shared" si="6"/>
        <v>172.9</v>
      </c>
      <c r="U33" s="97">
        <f t="shared" si="6"/>
        <v>252</v>
      </c>
      <c r="V33" s="97">
        <f t="shared" si="6"/>
        <v>346.6</v>
      </c>
      <c r="W33" s="97">
        <f t="shared" si="6"/>
        <v>464.6</v>
      </c>
      <c r="X33" s="97">
        <f t="shared" si="6"/>
        <v>528.9</v>
      </c>
      <c r="Y33" s="97">
        <f t="shared" si="6"/>
        <v>568.1</v>
      </c>
      <c r="Z33" s="97">
        <f t="shared" si="6"/>
        <v>651</v>
      </c>
      <c r="AA33" s="97">
        <f t="shared" si="6"/>
        <v>734.2</v>
      </c>
      <c r="AB33" s="97">
        <f t="shared" si="6"/>
        <v>839.4</v>
      </c>
      <c r="AC33" s="97">
        <f t="shared" si="6"/>
        <v>960.3</v>
      </c>
      <c r="AD33" s="97">
        <f t="shared" si="6"/>
        <v>1021.4</v>
      </c>
      <c r="AE33" s="97">
        <f t="shared" si="6"/>
        <v>1094.3</v>
      </c>
      <c r="AF33" s="97">
        <f t="shared" si="6"/>
        <v>1235.2</v>
      </c>
      <c r="AG33" s="97">
        <f t="shared" si="6"/>
        <v>1261.0999999999999</v>
      </c>
      <c r="AH33" s="97">
        <f t="shared" si="6"/>
        <v>1373.4</v>
      </c>
      <c r="AI33" s="97">
        <f t="shared" si="6"/>
        <v>1433.4</v>
      </c>
      <c r="AJ33" s="97">
        <f t="shared" si="6"/>
        <v>1484</v>
      </c>
      <c r="AK33" s="97">
        <f t="shared" si="6"/>
        <v>1516.1</v>
      </c>
      <c r="AL33" s="97">
        <f t="shared" si="6"/>
        <v>1565.3</v>
      </c>
      <c r="AM33" s="97">
        <f t="shared" si="6"/>
        <v>1619.7</v>
      </c>
      <c r="AN33" s="97">
        <f t="shared" si="6"/>
        <v>1651</v>
      </c>
      <c r="AO33" s="97">
        <f t="shared" si="6"/>
        <v>1684.9</v>
      </c>
      <c r="AP33" s="97">
        <f t="shared" si="6"/>
        <v>1722.4</v>
      </c>
      <c r="AQ33" s="97">
        <f t="shared" si="6"/>
        <v>1754.2</v>
      </c>
      <c r="AR33" s="97">
        <f t="shared" si="6"/>
        <v>1771.8</v>
      </c>
      <c r="AS33" s="97">
        <f t="shared" si="6"/>
        <v>1791.9</v>
      </c>
      <c r="AT33" s="97">
        <f t="shared" si="6"/>
        <v>1801.8</v>
      </c>
      <c r="AU33" s="97">
        <f t="shared" si="6"/>
        <v>1813.3</v>
      </c>
      <c r="AV33" s="97">
        <f t="shared" si="6"/>
        <v>1840.7</v>
      </c>
      <c r="AW33" s="97">
        <f t="shared" si="6"/>
        <v>1849.1</v>
      </c>
      <c r="AX33" s="97">
        <f t="shared" si="6"/>
        <v>1855.2</v>
      </c>
      <c r="AY33" s="97">
        <f t="shared" si="6"/>
        <v>1856.8</v>
      </c>
      <c r="AZ33" s="97">
        <f t="shared" si="6"/>
        <v>1859.7</v>
      </c>
      <c r="BA33" s="97">
        <f t="shared" si="6"/>
        <v>1861.2</v>
      </c>
      <c r="BB33" s="97">
        <f t="shared" si="6"/>
        <v>1889.1</v>
      </c>
      <c r="BC33" s="97">
        <f t="shared" si="6"/>
        <v>1897.1</v>
      </c>
      <c r="BD33" s="97">
        <f t="shared" si="6"/>
        <v>1897.1</v>
      </c>
      <c r="BE33" s="97">
        <f t="shared" si="6"/>
        <v>1897.1</v>
      </c>
      <c r="BF33" s="97">
        <f t="shared" si="6"/>
        <v>1897.1</v>
      </c>
      <c r="BG33" s="97">
        <f t="shared" si="6"/>
        <v>1897.1</v>
      </c>
      <c r="BH33" s="97">
        <f t="shared" si="6"/>
        <v>1897.1</v>
      </c>
      <c r="BI33" s="97">
        <f t="shared" si="6"/>
        <v>1897.1</v>
      </c>
      <c r="BJ33" s="97">
        <f t="shared" si="6"/>
        <v>1897.1</v>
      </c>
      <c r="BK33" s="97">
        <f t="shared" si="6"/>
        <v>1897.1</v>
      </c>
      <c r="BL33" s="97"/>
      <c r="BM33" s="97">
        <f t="shared" si="6"/>
        <v>1897.1</v>
      </c>
    </row>
    <row r="34" spans="1:65"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5">
      <c r="A35" s="1" t="s">
        <v>252</v>
      </c>
      <c r="B35" s="5">
        <f>SUM(B14:B25)</f>
        <v>5</v>
      </c>
      <c r="C35" s="5">
        <f t="shared" ref="C35:AH35" si="7">SUM(C14:C25)+B35</f>
        <v>5</v>
      </c>
      <c r="D35" s="5">
        <f t="shared" si="7"/>
        <v>6</v>
      </c>
      <c r="E35" s="5">
        <f t="shared" si="7"/>
        <v>6</v>
      </c>
      <c r="F35" s="5">
        <f t="shared" si="7"/>
        <v>6</v>
      </c>
      <c r="G35" s="5">
        <f t="shared" si="7"/>
        <v>6</v>
      </c>
      <c r="H35" s="5">
        <f t="shared" si="7"/>
        <v>7</v>
      </c>
      <c r="I35" s="5">
        <f t="shared" si="7"/>
        <v>7</v>
      </c>
      <c r="J35" s="5">
        <f t="shared" si="7"/>
        <v>9</v>
      </c>
      <c r="K35" s="5">
        <f t="shared" si="7"/>
        <v>12</v>
      </c>
      <c r="L35" s="5">
        <f t="shared" si="7"/>
        <v>13</v>
      </c>
      <c r="M35" s="5">
        <f t="shared" si="7"/>
        <v>14</v>
      </c>
      <c r="N35" s="5">
        <f t="shared" si="7"/>
        <v>166</v>
      </c>
      <c r="O35" s="5">
        <f t="shared" si="7"/>
        <v>322</v>
      </c>
      <c r="P35" s="5">
        <f t="shared" si="7"/>
        <v>732</v>
      </c>
      <c r="Q35" s="5">
        <f t="shared" si="7"/>
        <v>1694</v>
      </c>
      <c r="R35" s="5">
        <f t="shared" si="7"/>
        <v>3574</v>
      </c>
      <c r="S35" s="5">
        <f t="shared" si="7"/>
        <v>5523</v>
      </c>
      <c r="T35" s="5">
        <f t="shared" si="7"/>
        <v>6520</v>
      </c>
      <c r="U35" s="5">
        <f t="shared" si="7"/>
        <v>7884</v>
      </c>
      <c r="V35" s="5">
        <f t="shared" si="7"/>
        <v>8929</v>
      </c>
      <c r="W35" s="5">
        <f t="shared" si="7"/>
        <v>10258</v>
      </c>
      <c r="X35" s="5">
        <f t="shared" si="7"/>
        <v>11470</v>
      </c>
      <c r="Y35" s="5">
        <f t="shared" si="7"/>
        <v>13175</v>
      </c>
      <c r="Z35" s="5">
        <f t="shared" si="7"/>
        <v>13979</v>
      </c>
      <c r="AA35" s="5">
        <f t="shared" si="7"/>
        <v>14325</v>
      </c>
      <c r="AB35" s="5">
        <f t="shared" si="7"/>
        <v>14820</v>
      </c>
      <c r="AC35" s="5">
        <f t="shared" si="7"/>
        <v>15230</v>
      </c>
      <c r="AD35" s="5">
        <f t="shared" si="7"/>
        <v>15772</v>
      </c>
      <c r="AE35" s="5">
        <f t="shared" si="7"/>
        <v>16644</v>
      </c>
      <c r="AF35" s="5">
        <f t="shared" si="7"/>
        <v>17273</v>
      </c>
      <c r="AG35" s="5">
        <f t="shared" si="7"/>
        <v>17457</v>
      </c>
      <c r="AH35" s="5">
        <f t="shared" si="7"/>
        <v>17761</v>
      </c>
      <c r="AI35" s="5">
        <f t="shared" ref="AI35:BK35" si="8">SUM(AI14:AI25)+AH35</f>
        <v>18087</v>
      </c>
      <c r="AJ35" s="5">
        <f t="shared" si="8"/>
        <v>18295</v>
      </c>
      <c r="AK35" s="5">
        <f t="shared" si="8"/>
        <v>18522</v>
      </c>
      <c r="AL35" s="5">
        <f t="shared" si="8"/>
        <v>18771</v>
      </c>
      <c r="AM35" s="5">
        <f t="shared" si="8"/>
        <v>18944</v>
      </c>
      <c r="AN35" s="5">
        <f t="shared" si="8"/>
        <v>19095</v>
      </c>
      <c r="AO35" s="5">
        <f t="shared" si="8"/>
        <v>19225</v>
      </c>
      <c r="AP35" s="5">
        <f t="shared" si="8"/>
        <v>19305</v>
      </c>
      <c r="AQ35" s="5">
        <f t="shared" si="8"/>
        <v>19420</v>
      </c>
      <c r="AR35" s="5">
        <f t="shared" si="8"/>
        <v>19470</v>
      </c>
      <c r="AS35" s="5">
        <f t="shared" si="8"/>
        <v>19522</v>
      </c>
      <c r="AT35" s="5">
        <f t="shared" si="8"/>
        <v>19546</v>
      </c>
      <c r="AU35" s="5">
        <f t="shared" si="8"/>
        <v>19595</v>
      </c>
      <c r="AV35" s="5">
        <f t="shared" si="8"/>
        <v>19624</v>
      </c>
      <c r="AW35" s="5">
        <f t="shared" si="8"/>
        <v>19637</v>
      </c>
      <c r="AX35" s="5">
        <f t="shared" si="8"/>
        <v>19660</v>
      </c>
      <c r="AY35" s="5">
        <f t="shared" si="8"/>
        <v>19687</v>
      </c>
      <c r="AZ35" s="5">
        <f t="shared" si="8"/>
        <v>19733</v>
      </c>
      <c r="BA35" s="5">
        <f t="shared" si="8"/>
        <v>19761</v>
      </c>
      <c r="BB35" s="5">
        <f t="shared" si="8"/>
        <v>19768</v>
      </c>
      <c r="BC35" s="5">
        <f t="shared" si="8"/>
        <v>19777</v>
      </c>
      <c r="BD35" s="5">
        <f t="shared" si="8"/>
        <v>19782</v>
      </c>
      <c r="BE35" s="5">
        <f t="shared" si="8"/>
        <v>19783</v>
      </c>
      <c r="BF35" s="5">
        <f t="shared" si="8"/>
        <v>19783</v>
      </c>
      <c r="BG35" s="5">
        <f t="shared" si="8"/>
        <v>19789</v>
      </c>
      <c r="BH35" s="5">
        <f t="shared" si="8"/>
        <v>19797</v>
      </c>
      <c r="BI35" s="5">
        <f t="shared" si="8"/>
        <v>19797</v>
      </c>
      <c r="BJ35" s="5">
        <f t="shared" si="8"/>
        <v>19798</v>
      </c>
      <c r="BK35" s="5">
        <f t="shared" si="8"/>
        <v>19798</v>
      </c>
      <c r="BL35" s="5"/>
      <c r="BM35" s="5">
        <f>SUM(BM14:BM25)</f>
        <v>19798</v>
      </c>
    </row>
    <row r="36" spans="1:65">
      <c r="A36" s="1" t="s">
        <v>177</v>
      </c>
      <c r="B36" s="5">
        <f t="shared" ref="B36:AG36" si="9">B35/$BM$35*100</f>
        <v>2.5255076270330339E-2</v>
      </c>
      <c r="C36" s="5">
        <f t="shared" si="9"/>
        <v>2.5255076270330339E-2</v>
      </c>
      <c r="D36" s="5">
        <f t="shared" si="9"/>
        <v>3.0306091524396402E-2</v>
      </c>
      <c r="E36" s="5">
        <f t="shared" si="9"/>
        <v>3.0306091524396402E-2</v>
      </c>
      <c r="F36" s="5">
        <f t="shared" si="9"/>
        <v>3.0306091524396402E-2</v>
      </c>
      <c r="G36" s="5">
        <f t="shared" si="9"/>
        <v>3.0306091524396402E-2</v>
      </c>
      <c r="H36" s="5">
        <f t="shared" si="9"/>
        <v>3.5357106778462474E-2</v>
      </c>
      <c r="I36" s="5">
        <f t="shared" si="9"/>
        <v>3.5357106778462474E-2</v>
      </c>
      <c r="J36" s="5">
        <f t="shared" si="9"/>
        <v>4.5459137286594606E-2</v>
      </c>
      <c r="K36" s="5">
        <f t="shared" si="9"/>
        <v>6.0612183048792803E-2</v>
      </c>
      <c r="L36" s="5">
        <f t="shared" si="9"/>
        <v>6.5663198302858869E-2</v>
      </c>
      <c r="M36" s="5">
        <f t="shared" si="9"/>
        <v>7.0714213556924949E-2</v>
      </c>
      <c r="N36" s="5">
        <f t="shared" si="9"/>
        <v>0.8384685321749672</v>
      </c>
      <c r="O36" s="5">
        <f t="shared" si="9"/>
        <v>1.6264269118092738</v>
      </c>
      <c r="P36" s="5">
        <f t="shared" si="9"/>
        <v>3.6973431659763611</v>
      </c>
      <c r="Q36" s="5">
        <f t="shared" si="9"/>
        <v>8.5564198403879175</v>
      </c>
      <c r="R36" s="5">
        <f t="shared" si="9"/>
        <v>18.052328518032123</v>
      </c>
      <c r="S36" s="5">
        <f t="shared" si="9"/>
        <v>27.896757248206889</v>
      </c>
      <c r="T36" s="5">
        <f t="shared" si="9"/>
        <v>32.932619456510757</v>
      </c>
      <c r="U36" s="5">
        <f t="shared" si="9"/>
        <v>39.822204263056875</v>
      </c>
      <c r="V36" s="5">
        <f t="shared" si="9"/>
        <v>45.100515203555915</v>
      </c>
      <c r="W36" s="5">
        <f t="shared" si="9"/>
        <v>51.813314476209712</v>
      </c>
      <c r="X36" s="5">
        <f t="shared" si="9"/>
        <v>57.935144964137798</v>
      </c>
      <c r="Y36" s="5">
        <f t="shared" si="9"/>
        <v>66.54712597232043</v>
      </c>
      <c r="Z36" s="5">
        <f t="shared" si="9"/>
        <v>70.608142236589558</v>
      </c>
      <c r="AA36" s="5">
        <f t="shared" si="9"/>
        <v>72.355793514496412</v>
      </c>
      <c r="AB36" s="5">
        <f t="shared" si="9"/>
        <v>74.856046065259122</v>
      </c>
      <c r="AC36" s="5">
        <f t="shared" si="9"/>
        <v>76.92696231942621</v>
      </c>
      <c r="AD36" s="5">
        <f t="shared" si="9"/>
        <v>79.664612587130009</v>
      </c>
      <c r="AE36" s="5">
        <f t="shared" si="9"/>
        <v>84.069097888675628</v>
      </c>
      <c r="AF36" s="5">
        <f t="shared" si="9"/>
        <v>87.246186483483186</v>
      </c>
      <c r="AG36" s="5">
        <f t="shared" si="9"/>
        <v>88.175573290231341</v>
      </c>
      <c r="AH36" s="5">
        <f t="shared" ref="AH36:BK36" si="10">AH35/$BM$35*100</f>
        <v>89.711081927467418</v>
      </c>
      <c r="AI36" s="5">
        <f t="shared" si="10"/>
        <v>91.357712900292967</v>
      </c>
      <c r="AJ36" s="5">
        <f t="shared" si="10"/>
        <v>92.408324073138701</v>
      </c>
      <c r="AK36" s="5">
        <f t="shared" si="10"/>
        <v>93.554904535811701</v>
      </c>
      <c r="AL36" s="5">
        <f t="shared" si="10"/>
        <v>94.812607334074144</v>
      </c>
      <c r="AM36" s="5">
        <f t="shared" si="10"/>
        <v>95.686432973027578</v>
      </c>
      <c r="AN36" s="5">
        <f t="shared" si="10"/>
        <v>96.449136276391556</v>
      </c>
      <c r="AO36" s="5">
        <f t="shared" si="10"/>
        <v>97.105768259420145</v>
      </c>
      <c r="AP36" s="5">
        <f t="shared" si="10"/>
        <v>97.509849479745426</v>
      </c>
      <c r="AQ36" s="5">
        <f t="shared" si="10"/>
        <v>98.090716233963022</v>
      </c>
      <c r="AR36" s="5">
        <f t="shared" si="10"/>
        <v>98.34326699666633</v>
      </c>
      <c r="AS36" s="5">
        <f t="shared" si="10"/>
        <v>98.60591978987776</v>
      </c>
      <c r="AT36" s="5">
        <f t="shared" si="10"/>
        <v>98.727144155975353</v>
      </c>
      <c r="AU36" s="5">
        <f t="shared" si="10"/>
        <v>98.974643903424592</v>
      </c>
      <c r="AV36" s="5">
        <f t="shared" si="10"/>
        <v>99.121123345792512</v>
      </c>
      <c r="AW36" s="5">
        <f t="shared" si="10"/>
        <v>99.186786544095355</v>
      </c>
      <c r="AX36" s="5">
        <f t="shared" si="10"/>
        <v>99.30295989493888</v>
      </c>
      <c r="AY36" s="5">
        <f t="shared" si="10"/>
        <v>99.439337306798663</v>
      </c>
      <c r="AZ36" s="5">
        <f t="shared" si="10"/>
        <v>99.671684008485713</v>
      </c>
      <c r="BA36" s="5">
        <f t="shared" si="10"/>
        <v>99.813112435599564</v>
      </c>
      <c r="BB36" s="5">
        <f t="shared" si="10"/>
        <v>99.848469542378012</v>
      </c>
      <c r="BC36" s="5">
        <f t="shared" si="10"/>
        <v>99.893928679664612</v>
      </c>
      <c r="BD36" s="5">
        <f t="shared" si="10"/>
        <v>99.919183755934952</v>
      </c>
      <c r="BE36" s="5">
        <f t="shared" si="10"/>
        <v>99.92423477118902</v>
      </c>
      <c r="BF36" s="5">
        <f t="shared" si="10"/>
        <v>99.92423477118902</v>
      </c>
      <c r="BG36" s="5">
        <f t="shared" si="10"/>
        <v>99.954540862713401</v>
      </c>
      <c r="BH36" s="5">
        <f t="shared" si="10"/>
        <v>99.994948984745932</v>
      </c>
      <c r="BI36" s="5">
        <f t="shared" si="10"/>
        <v>99.994948984745932</v>
      </c>
      <c r="BJ36" s="5">
        <f t="shared" si="10"/>
        <v>100</v>
      </c>
      <c r="BK36" s="5">
        <f t="shared" si="10"/>
        <v>100</v>
      </c>
      <c r="BL36" s="5"/>
      <c r="BM36" s="5">
        <f>BM35/$BM$35*100</f>
        <v>100</v>
      </c>
    </row>
    <row r="37" spans="1:65" s="98" customFormat="1" ht="13.5" customHeight="1">
      <c r="A37" s="97" t="s">
        <v>178</v>
      </c>
      <c r="B37" s="97">
        <f>B35/11</f>
        <v>0.45454545454545453</v>
      </c>
      <c r="C37" s="97">
        <f t="shared" ref="C37:BM37" si="11">C35/11</f>
        <v>0.45454545454545453</v>
      </c>
      <c r="D37" s="97">
        <f t="shared" si="11"/>
        <v>0.54545454545454541</v>
      </c>
      <c r="E37" s="97">
        <f t="shared" si="11"/>
        <v>0.54545454545454541</v>
      </c>
      <c r="F37" s="97">
        <f t="shared" si="11"/>
        <v>0.54545454545454541</v>
      </c>
      <c r="G37" s="97">
        <f t="shared" si="11"/>
        <v>0.54545454545454541</v>
      </c>
      <c r="H37" s="97">
        <f t="shared" si="11"/>
        <v>0.63636363636363635</v>
      </c>
      <c r="I37" s="97">
        <f t="shared" si="11"/>
        <v>0.63636363636363635</v>
      </c>
      <c r="J37" s="97">
        <f t="shared" si="11"/>
        <v>0.81818181818181823</v>
      </c>
      <c r="K37" s="97">
        <f t="shared" si="11"/>
        <v>1.0909090909090908</v>
      </c>
      <c r="L37" s="97">
        <f t="shared" si="11"/>
        <v>1.1818181818181819</v>
      </c>
      <c r="M37" s="97">
        <f t="shared" si="11"/>
        <v>1.2727272727272727</v>
      </c>
      <c r="N37" s="97">
        <f t="shared" si="11"/>
        <v>15.090909090909092</v>
      </c>
      <c r="O37" s="97">
        <f t="shared" si="11"/>
        <v>29.272727272727273</v>
      </c>
      <c r="P37" s="97">
        <f t="shared" si="11"/>
        <v>66.545454545454547</v>
      </c>
      <c r="Q37" s="97">
        <f t="shared" si="11"/>
        <v>154</v>
      </c>
      <c r="R37" s="97">
        <f t="shared" si="11"/>
        <v>324.90909090909093</v>
      </c>
      <c r="S37" s="97">
        <f t="shared" si="11"/>
        <v>502.09090909090907</v>
      </c>
      <c r="T37" s="97">
        <f t="shared" si="11"/>
        <v>592.72727272727275</v>
      </c>
      <c r="U37" s="97">
        <f t="shared" si="11"/>
        <v>716.72727272727275</v>
      </c>
      <c r="V37" s="97">
        <f t="shared" si="11"/>
        <v>811.72727272727275</v>
      </c>
      <c r="W37" s="97">
        <f t="shared" si="11"/>
        <v>932.5454545454545</v>
      </c>
      <c r="X37" s="97">
        <f t="shared" si="11"/>
        <v>1042.7272727272727</v>
      </c>
      <c r="Y37" s="97">
        <f t="shared" si="11"/>
        <v>1197.7272727272727</v>
      </c>
      <c r="Z37" s="97">
        <f t="shared" si="11"/>
        <v>1270.8181818181818</v>
      </c>
      <c r="AA37" s="97">
        <f t="shared" si="11"/>
        <v>1302.2727272727273</v>
      </c>
      <c r="AB37" s="97">
        <f t="shared" si="11"/>
        <v>1347.2727272727273</v>
      </c>
      <c r="AC37" s="97">
        <f t="shared" si="11"/>
        <v>1384.5454545454545</v>
      </c>
      <c r="AD37" s="97">
        <f t="shared" si="11"/>
        <v>1433.8181818181818</v>
      </c>
      <c r="AE37" s="97">
        <f t="shared" si="11"/>
        <v>1513.090909090909</v>
      </c>
      <c r="AF37" s="97">
        <f t="shared" si="11"/>
        <v>1570.2727272727273</v>
      </c>
      <c r="AG37" s="97">
        <f t="shared" si="11"/>
        <v>1587</v>
      </c>
      <c r="AH37" s="97">
        <f t="shared" si="11"/>
        <v>1614.6363636363637</v>
      </c>
      <c r="AI37" s="97">
        <f t="shared" si="11"/>
        <v>1644.2727272727273</v>
      </c>
      <c r="AJ37" s="97">
        <f t="shared" si="11"/>
        <v>1663.1818181818182</v>
      </c>
      <c r="AK37" s="97">
        <f t="shared" si="11"/>
        <v>1683.8181818181818</v>
      </c>
      <c r="AL37" s="97">
        <f t="shared" si="11"/>
        <v>1706.4545454545455</v>
      </c>
      <c r="AM37" s="97">
        <f t="shared" si="11"/>
        <v>1722.1818181818182</v>
      </c>
      <c r="AN37" s="97">
        <f t="shared" si="11"/>
        <v>1735.909090909091</v>
      </c>
      <c r="AO37" s="97">
        <f t="shared" si="11"/>
        <v>1747.7272727272727</v>
      </c>
      <c r="AP37" s="97">
        <f t="shared" si="11"/>
        <v>1755</v>
      </c>
      <c r="AQ37" s="97">
        <f t="shared" si="11"/>
        <v>1765.4545454545455</v>
      </c>
      <c r="AR37" s="97">
        <f t="shared" si="11"/>
        <v>1770</v>
      </c>
      <c r="AS37" s="97">
        <f t="shared" si="11"/>
        <v>1774.7272727272727</v>
      </c>
      <c r="AT37" s="97">
        <f t="shared" si="11"/>
        <v>1776.909090909091</v>
      </c>
      <c r="AU37" s="97">
        <f t="shared" si="11"/>
        <v>1781.3636363636363</v>
      </c>
      <c r="AV37" s="97">
        <f t="shared" si="11"/>
        <v>1784</v>
      </c>
      <c r="AW37" s="97">
        <f t="shared" si="11"/>
        <v>1785.1818181818182</v>
      </c>
      <c r="AX37" s="97">
        <f t="shared" si="11"/>
        <v>1787.2727272727273</v>
      </c>
      <c r="AY37" s="97">
        <f t="shared" si="11"/>
        <v>1789.7272727272727</v>
      </c>
      <c r="AZ37" s="97">
        <f t="shared" si="11"/>
        <v>1793.909090909091</v>
      </c>
      <c r="BA37" s="97">
        <f t="shared" si="11"/>
        <v>1796.4545454545455</v>
      </c>
      <c r="BB37" s="97">
        <f t="shared" si="11"/>
        <v>1797.090909090909</v>
      </c>
      <c r="BC37" s="97">
        <f t="shared" si="11"/>
        <v>1797.909090909091</v>
      </c>
      <c r="BD37" s="97">
        <f t="shared" si="11"/>
        <v>1798.3636363636363</v>
      </c>
      <c r="BE37" s="97">
        <f t="shared" si="11"/>
        <v>1798.4545454545455</v>
      </c>
      <c r="BF37" s="97">
        <f t="shared" si="11"/>
        <v>1798.4545454545455</v>
      </c>
      <c r="BG37" s="97">
        <f t="shared" si="11"/>
        <v>1799</v>
      </c>
      <c r="BH37" s="97">
        <f t="shared" si="11"/>
        <v>1799.7272727272727</v>
      </c>
      <c r="BI37" s="97">
        <f t="shared" si="11"/>
        <v>1799.7272727272727</v>
      </c>
      <c r="BJ37" s="97">
        <f t="shared" si="11"/>
        <v>1799.8181818181818</v>
      </c>
      <c r="BK37" s="97">
        <f t="shared" si="11"/>
        <v>1799.8181818181818</v>
      </c>
      <c r="BL37" s="97">
        <f t="shared" si="11"/>
        <v>0</v>
      </c>
      <c r="BM37" s="97">
        <f t="shared" si="11"/>
        <v>1799.8181818181818</v>
      </c>
    </row>
    <row r="38" spans="1:65" ht="13.5" customHeight="1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5" s="1" customFormat="1">
      <c r="B39" s="22">
        <v>39271</v>
      </c>
      <c r="C39" s="22">
        <v>39272</v>
      </c>
      <c r="D39" s="22">
        <v>39273</v>
      </c>
      <c r="E39" s="22">
        <v>39274</v>
      </c>
      <c r="F39" s="22">
        <v>39275</v>
      </c>
      <c r="G39" s="22">
        <v>39276</v>
      </c>
      <c r="H39" s="22">
        <v>39277</v>
      </c>
      <c r="I39" s="22">
        <v>39278</v>
      </c>
      <c r="J39" s="22">
        <v>39279</v>
      </c>
      <c r="K39" s="22">
        <v>39280</v>
      </c>
      <c r="L39" s="22">
        <v>39281</v>
      </c>
      <c r="M39" s="22">
        <v>39282</v>
      </c>
      <c r="N39" s="22">
        <v>39283</v>
      </c>
      <c r="O39" s="22">
        <v>39284</v>
      </c>
      <c r="P39" s="22">
        <v>39285</v>
      </c>
      <c r="Q39" s="22">
        <v>39286</v>
      </c>
      <c r="R39" s="22">
        <v>39287</v>
      </c>
      <c r="S39" s="22">
        <v>39288</v>
      </c>
      <c r="T39" s="22">
        <v>39289</v>
      </c>
      <c r="U39" s="22">
        <v>39290</v>
      </c>
      <c r="V39" s="22">
        <v>39291</v>
      </c>
      <c r="W39" s="22">
        <v>39292</v>
      </c>
      <c r="X39" s="22">
        <v>39293</v>
      </c>
      <c r="Y39" s="22">
        <v>39294</v>
      </c>
      <c r="Z39" s="22">
        <v>39295</v>
      </c>
      <c r="AA39" s="22">
        <v>39296</v>
      </c>
      <c r="AB39" s="22">
        <v>39297</v>
      </c>
      <c r="AC39" s="22">
        <v>39298</v>
      </c>
      <c r="AD39" s="22">
        <v>39299</v>
      </c>
      <c r="AE39" s="22">
        <v>39300</v>
      </c>
      <c r="AF39" s="22">
        <v>39301</v>
      </c>
      <c r="AG39" s="22">
        <v>39302</v>
      </c>
      <c r="AH39" s="22">
        <v>39303</v>
      </c>
      <c r="AI39" s="22">
        <v>39304</v>
      </c>
      <c r="AJ39" s="22">
        <v>39305</v>
      </c>
      <c r="AK39" s="22">
        <v>39306</v>
      </c>
      <c r="AL39" s="22">
        <v>39307</v>
      </c>
      <c r="AM39" s="22">
        <v>39308</v>
      </c>
      <c r="AN39" s="22">
        <v>39309</v>
      </c>
      <c r="AO39" s="22">
        <v>39310</v>
      </c>
      <c r="AP39" s="22">
        <v>39311</v>
      </c>
      <c r="AQ39" s="22">
        <v>39312</v>
      </c>
      <c r="AR39" s="22">
        <v>39313</v>
      </c>
      <c r="AS39" s="22">
        <v>39314</v>
      </c>
      <c r="AT39" s="22">
        <v>39315</v>
      </c>
      <c r="AU39" s="22">
        <v>39316</v>
      </c>
      <c r="AV39" s="22">
        <v>39317</v>
      </c>
      <c r="AW39" s="22">
        <v>39318</v>
      </c>
      <c r="AX39" s="22">
        <v>39319</v>
      </c>
      <c r="AY39" s="22">
        <v>39320</v>
      </c>
      <c r="AZ39" s="22">
        <v>39321</v>
      </c>
      <c r="BA39" s="22">
        <v>39322</v>
      </c>
      <c r="BB39" s="22">
        <v>39323</v>
      </c>
      <c r="BC39" s="22">
        <v>39324</v>
      </c>
      <c r="BD39" s="22">
        <v>39325</v>
      </c>
      <c r="BE39" s="22">
        <v>39326</v>
      </c>
      <c r="BF39" s="22">
        <v>39327</v>
      </c>
      <c r="BG39" s="22">
        <v>39328</v>
      </c>
      <c r="BH39" s="22">
        <v>39329</v>
      </c>
      <c r="BI39" s="22">
        <v>39330</v>
      </c>
      <c r="BJ39" s="22">
        <v>39331</v>
      </c>
      <c r="BK39" s="22">
        <v>39332</v>
      </c>
      <c r="BL39" s="22">
        <v>39333</v>
      </c>
    </row>
    <row r="40" spans="1:65">
      <c r="A40" s="84" t="s">
        <v>130</v>
      </c>
      <c r="B40" s="5">
        <v>4</v>
      </c>
      <c r="C40" s="5">
        <v>4</v>
      </c>
      <c r="D40" s="5">
        <v>5</v>
      </c>
      <c r="E40" s="5">
        <v>5</v>
      </c>
      <c r="F40" s="5">
        <v>5</v>
      </c>
      <c r="G40" s="5">
        <v>5</v>
      </c>
      <c r="H40" s="5">
        <v>5</v>
      </c>
      <c r="I40" s="6">
        <v>5</v>
      </c>
      <c r="J40" s="85">
        <v>5</v>
      </c>
      <c r="K40" s="85">
        <v>5</v>
      </c>
      <c r="L40" s="85">
        <v>5</v>
      </c>
      <c r="M40" s="85">
        <v>5</v>
      </c>
      <c r="N40" s="17">
        <f>N17+M40</f>
        <v>154</v>
      </c>
      <c r="O40" s="17">
        <f t="shared" ref="O40:BL40" si="12">O17+N40</f>
        <v>287</v>
      </c>
      <c r="P40" s="17">
        <f t="shared" si="12"/>
        <v>572</v>
      </c>
      <c r="Q40" s="17">
        <f t="shared" si="12"/>
        <v>872</v>
      </c>
      <c r="R40" s="17">
        <f t="shared" si="12"/>
        <v>2060</v>
      </c>
      <c r="S40" s="17">
        <f t="shared" si="12"/>
        <v>2465</v>
      </c>
      <c r="T40" s="17">
        <f t="shared" si="12"/>
        <v>2491</v>
      </c>
      <c r="U40" s="17">
        <f t="shared" si="12"/>
        <v>2621</v>
      </c>
      <c r="V40" s="17">
        <f t="shared" si="12"/>
        <v>2907</v>
      </c>
      <c r="W40" s="17">
        <f t="shared" si="12"/>
        <v>3204</v>
      </c>
      <c r="X40" s="17">
        <f t="shared" si="12"/>
        <v>3295</v>
      </c>
      <c r="Y40" s="17">
        <f t="shared" si="12"/>
        <v>3600</v>
      </c>
      <c r="Z40" s="17">
        <f t="shared" si="12"/>
        <v>3751</v>
      </c>
      <c r="AA40" s="17">
        <f t="shared" si="12"/>
        <v>3810</v>
      </c>
      <c r="AB40" s="17">
        <f t="shared" si="12"/>
        <v>3855</v>
      </c>
      <c r="AC40" s="17">
        <f t="shared" si="12"/>
        <v>3925</v>
      </c>
      <c r="AD40" s="17">
        <f t="shared" si="12"/>
        <v>3951</v>
      </c>
      <c r="AE40" s="17">
        <f t="shared" si="12"/>
        <v>3962</v>
      </c>
      <c r="AF40" s="17">
        <f t="shared" si="12"/>
        <v>3978</v>
      </c>
      <c r="AG40" s="17">
        <f t="shared" si="12"/>
        <v>3978</v>
      </c>
      <c r="AH40" s="17">
        <f t="shared" si="12"/>
        <v>3991</v>
      </c>
      <c r="AI40" s="17">
        <f t="shared" si="12"/>
        <v>3991</v>
      </c>
      <c r="AJ40" s="17">
        <f t="shared" si="12"/>
        <v>4000</v>
      </c>
      <c r="AK40" s="17">
        <f t="shared" si="12"/>
        <v>4002</v>
      </c>
      <c r="AL40" s="17">
        <f t="shared" si="12"/>
        <v>4002</v>
      </c>
      <c r="AM40" s="17">
        <f t="shared" si="12"/>
        <v>4002</v>
      </c>
      <c r="AN40" s="17">
        <f t="shared" si="12"/>
        <v>4002</v>
      </c>
      <c r="AO40" s="17">
        <f t="shared" si="12"/>
        <v>4025</v>
      </c>
      <c r="AP40" s="17">
        <f t="shared" si="12"/>
        <v>4025</v>
      </c>
      <c r="AQ40" s="17">
        <f t="shared" si="12"/>
        <v>4029</v>
      </c>
      <c r="AR40" s="17">
        <f t="shared" si="12"/>
        <v>4034</v>
      </c>
      <c r="AS40" s="17">
        <f t="shared" si="12"/>
        <v>4034</v>
      </c>
      <c r="AT40" s="17">
        <f t="shared" si="12"/>
        <v>4034</v>
      </c>
      <c r="AU40" s="17">
        <f t="shared" si="12"/>
        <v>4034</v>
      </c>
      <c r="AV40" s="17">
        <f t="shared" si="12"/>
        <v>4034</v>
      </c>
      <c r="AW40" s="17">
        <f t="shared" si="12"/>
        <v>4034</v>
      </c>
      <c r="AX40" s="17">
        <f t="shared" si="12"/>
        <v>4034</v>
      </c>
      <c r="AY40" s="17">
        <f t="shared" si="12"/>
        <v>4034</v>
      </c>
      <c r="AZ40" s="17">
        <f t="shared" si="12"/>
        <v>4034</v>
      </c>
      <c r="BA40" s="17">
        <f t="shared" si="12"/>
        <v>4034</v>
      </c>
      <c r="BB40" s="17">
        <f t="shared" si="12"/>
        <v>4034</v>
      </c>
      <c r="BC40" s="17">
        <f t="shared" si="12"/>
        <v>4034</v>
      </c>
      <c r="BD40" s="17">
        <f t="shared" si="12"/>
        <v>4034</v>
      </c>
      <c r="BE40" s="17">
        <f t="shared" si="12"/>
        <v>4034</v>
      </c>
      <c r="BF40" s="17">
        <f t="shared" si="12"/>
        <v>4034</v>
      </c>
      <c r="BG40" s="17">
        <f t="shared" si="12"/>
        <v>4034</v>
      </c>
      <c r="BH40" s="17">
        <f t="shared" si="12"/>
        <v>4034</v>
      </c>
      <c r="BI40" s="17">
        <f t="shared" si="12"/>
        <v>4034</v>
      </c>
      <c r="BJ40" s="17">
        <f t="shared" si="12"/>
        <v>4034</v>
      </c>
      <c r="BK40" s="17">
        <f t="shared" si="12"/>
        <v>4034</v>
      </c>
      <c r="BL40" s="17">
        <f t="shared" si="12"/>
        <v>4034</v>
      </c>
    </row>
    <row r="41" spans="1:65" s="104" customFormat="1">
      <c r="A41" s="102" t="s">
        <v>29</v>
      </c>
      <c r="B41" s="101"/>
      <c r="C41" s="101"/>
      <c r="D41" s="101"/>
      <c r="E41" s="101"/>
      <c r="F41" s="101"/>
      <c r="G41" s="101"/>
      <c r="H41" s="101"/>
      <c r="I41" s="85"/>
      <c r="J41" s="85"/>
      <c r="K41" s="85"/>
      <c r="L41" s="85">
        <v>0</v>
      </c>
      <c r="M41" s="85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f t="shared" ref="S41:S46" si="13">S18+R41</f>
        <v>328</v>
      </c>
      <c r="T41" s="21">
        <f t="shared" ref="T41:BL41" si="14">T18+S41</f>
        <v>501</v>
      </c>
      <c r="U41" s="21">
        <f t="shared" si="14"/>
        <v>977</v>
      </c>
      <c r="V41" s="21">
        <f t="shared" si="14"/>
        <v>1277</v>
      </c>
      <c r="W41" s="21">
        <f t="shared" si="14"/>
        <v>1640</v>
      </c>
      <c r="X41" s="21">
        <f t="shared" si="14"/>
        <v>1802</v>
      </c>
      <c r="Y41" s="21">
        <f t="shared" si="14"/>
        <v>1861</v>
      </c>
      <c r="Z41" s="21">
        <f t="shared" si="14"/>
        <v>1952</v>
      </c>
      <c r="AA41" s="21">
        <f t="shared" si="14"/>
        <v>1992</v>
      </c>
      <c r="AB41" s="21">
        <f t="shared" si="14"/>
        <v>2078</v>
      </c>
      <c r="AC41" s="21">
        <f t="shared" si="14"/>
        <v>2154</v>
      </c>
      <c r="AD41" s="21">
        <f t="shared" si="14"/>
        <v>2219</v>
      </c>
      <c r="AE41" s="21">
        <f t="shared" si="14"/>
        <v>2268</v>
      </c>
      <c r="AF41" s="21">
        <f t="shared" si="14"/>
        <v>2335</v>
      </c>
      <c r="AG41" s="21">
        <f t="shared" si="14"/>
        <v>2335</v>
      </c>
      <c r="AH41" s="21">
        <f t="shared" si="14"/>
        <v>2397</v>
      </c>
      <c r="AI41" s="21">
        <f t="shared" si="14"/>
        <v>2425</v>
      </c>
      <c r="AJ41" s="21">
        <f t="shared" si="14"/>
        <v>2455</v>
      </c>
      <c r="AK41" s="21">
        <f t="shared" si="14"/>
        <v>2455</v>
      </c>
      <c r="AL41" s="21">
        <f t="shared" si="14"/>
        <v>2497</v>
      </c>
      <c r="AM41" s="21">
        <f t="shared" si="14"/>
        <v>2497</v>
      </c>
      <c r="AN41" s="21">
        <f t="shared" si="14"/>
        <v>2533</v>
      </c>
      <c r="AO41" s="21">
        <f t="shared" si="14"/>
        <v>2533</v>
      </c>
      <c r="AP41" s="21">
        <f t="shared" si="14"/>
        <v>2533</v>
      </c>
      <c r="AQ41" s="21">
        <f t="shared" si="14"/>
        <v>2544</v>
      </c>
      <c r="AR41" s="21">
        <f t="shared" si="14"/>
        <v>2544</v>
      </c>
      <c r="AS41" s="21">
        <f t="shared" si="14"/>
        <v>2563</v>
      </c>
      <c r="AT41" s="21">
        <f t="shared" si="14"/>
        <v>2563</v>
      </c>
      <c r="AU41" s="21">
        <f t="shared" si="14"/>
        <v>2578</v>
      </c>
      <c r="AV41" s="21">
        <f t="shared" si="14"/>
        <v>2578</v>
      </c>
      <c r="AW41" s="21">
        <f t="shared" si="14"/>
        <v>2579</v>
      </c>
      <c r="AX41" s="21">
        <f t="shared" si="14"/>
        <v>2579</v>
      </c>
      <c r="AY41" s="21">
        <f t="shared" si="14"/>
        <v>2579</v>
      </c>
      <c r="AZ41" s="21">
        <f t="shared" si="14"/>
        <v>2579</v>
      </c>
      <c r="BA41" s="21">
        <f t="shared" si="14"/>
        <v>2580</v>
      </c>
      <c r="BB41" s="21">
        <f t="shared" si="14"/>
        <v>2580</v>
      </c>
      <c r="BC41" s="21">
        <f t="shared" si="14"/>
        <v>2580</v>
      </c>
      <c r="BD41" s="21">
        <f t="shared" si="14"/>
        <v>2580</v>
      </c>
      <c r="BE41" s="21">
        <f t="shared" si="14"/>
        <v>2580</v>
      </c>
      <c r="BF41" s="21">
        <f t="shared" si="14"/>
        <v>2580</v>
      </c>
      <c r="BG41" s="21">
        <f t="shared" si="14"/>
        <v>2580</v>
      </c>
      <c r="BH41" s="21">
        <f t="shared" si="14"/>
        <v>2580</v>
      </c>
      <c r="BI41" s="21">
        <f t="shared" si="14"/>
        <v>2580</v>
      </c>
      <c r="BJ41" s="21">
        <f t="shared" si="14"/>
        <v>2580</v>
      </c>
      <c r="BK41" s="21">
        <f t="shared" si="14"/>
        <v>2580</v>
      </c>
      <c r="BL41" s="21">
        <f t="shared" si="14"/>
        <v>2580</v>
      </c>
      <c r="BM41" s="103"/>
    </row>
    <row r="42" spans="1:65">
      <c r="A42" s="1" t="s">
        <v>45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f t="shared" si="13"/>
        <v>158</v>
      </c>
      <c r="T42" s="5">
        <f t="shared" ref="T42:BL42" si="15">T19+S42</f>
        <v>409</v>
      </c>
      <c r="U42" s="5">
        <f t="shared" si="15"/>
        <v>773</v>
      </c>
      <c r="V42" s="5">
        <f t="shared" si="15"/>
        <v>1167</v>
      </c>
      <c r="W42" s="5">
        <f t="shared" si="15"/>
        <v>1446</v>
      </c>
      <c r="X42" s="5">
        <f t="shared" si="15"/>
        <v>1578</v>
      </c>
      <c r="Y42" s="5">
        <f t="shared" si="15"/>
        <v>1754</v>
      </c>
      <c r="Z42" s="5">
        <f t="shared" si="15"/>
        <v>1849</v>
      </c>
      <c r="AA42" s="5">
        <f t="shared" si="15"/>
        <v>1893</v>
      </c>
      <c r="AB42" s="5">
        <f t="shared" si="15"/>
        <v>1981</v>
      </c>
      <c r="AC42" s="5">
        <f t="shared" si="15"/>
        <v>2067</v>
      </c>
      <c r="AD42" s="5">
        <f t="shared" si="15"/>
        <v>2195</v>
      </c>
      <c r="AE42" s="5">
        <f t="shared" si="15"/>
        <v>2265</v>
      </c>
      <c r="AF42" s="5">
        <f t="shared" si="15"/>
        <v>2348</v>
      </c>
      <c r="AG42" s="5">
        <f t="shared" si="15"/>
        <v>2382</v>
      </c>
      <c r="AH42" s="5">
        <f t="shared" si="15"/>
        <v>2440</v>
      </c>
      <c r="AI42" s="5">
        <f t="shared" si="15"/>
        <v>2458</v>
      </c>
      <c r="AJ42" s="5">
        <f t="shared" si="15"/>
        <v>2469</v>
      </c>
      <c r="AK42" s="5">
        <f t="shared" si="15"/>
        <v>2551</v>
      </c>
      <c r="AL42" s="5">
        <f t="shared" si="15"/>
        <v>2573</v>
      </c>
      <c r="AM42" s="5">
        <f t="shared" si="15"/>
        <v>2613</v>
      </c>
      <c r="AN42" s="5">
        <f t="shared" si="15"/>
        <v>2654</v>
      </c>
      <c r="AO42" s="5">
        <f t="shared" si="15"/>
        <v>2698</v>
      </c>
      <c r="AP42" s="5">
        <f t="shared" si="15"/>
        <v>2730</v>
      </c>
      <c r="AQ42" s="5">
        <f t="shared" si="15"/>
        <v>2745</v>
      </c>
      <c r="AR42" s="5">
        <f t="shared" si="15"/>
        <v>2754</v>
      </c>
      <c r="AS42" s="5">
        <f t="shared" si="15"/>
        <v>2757</v>
      </c>
      <c r="AT42" s="5">
        <f t="shared" si="15"/>
        <v>2757</v>
      </c>
      <c r="AU42" s="5">
        <f t="shared" si="15"/>
        <v>2759</v>
      </c>
      <c r="AV42" s="5">
        <f t="shared" si="15"/>
        <v>2759</v>
      </c>
      <c r="AW42" s="5">
        <f t="shared" si="15"/>
        <v>2759</v>
      </c>
      <c r="AX42" s="5">
        <f t="shared" si="15"/>
        <v>2769</v>
      </c>
      <c r="AY42" s="5">
        <f t="shared" si="15"/>
        <v>2769</v>
      </c>
      <c r="AZ42" s="5">
        <f t="shared" si="15"/>
        <v>2778</v>
      </c>
      <c r="BA42" s="5">
        <f t="shared" si="15"/>
        <v>2778</v>
      </c>
      <c r="BB42" s="5">
        <f t="shared" si="15"/>
        <v>2778</v>
      </c>
      <c r="BC42" s="5">
        <f t="shared" si="15"/>
        <v>2778</v>
      </c>
      <c r="BD42" s="5">
        <f t="shared" si="15"/>
        <v>2778</v>
      </c>
      <c r="BE42" s="5">
        <f t="shared" si="15"/>
        <v>2778</v>
      </c>
      <c r="BF42" s="5">
        <f t="shared" si="15"/>
        <v>2778</v>
      </c>
      <c r="BG42" s="5">
        <f t="shared" si="15"/>
        <v>2778</v>
      </c>
      <c r="BH42" s="5">
        <f t="shared" si="15"/>
        <v>2778</v>
      </c>
      <c r="BI42" s="5">
        <f t="shared" si="15"/>
        <v>2778</v>
      </c>
      <c r="BJ42" s="5">
        <f t="shared" si="15"/>
        <v>2778</v>
      </c>
      <c r="BK42" s="5">
        <f t="shared" si="15"/>
        <v>2778</v>
      </c>
      <c r="BL42" s="5">
        <f t="shared" si="15"/>
        <v>2778</v>
      </c>
      <c r="BM42" s="5"/>
    </row>
    <row r="43" spans="1:65">
      <c r="A43" s="1" t="s">
        <v>94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f>O20+N43</f>
        <v>6</v>
      </c>
      <c r="P43" s="5">
        <f>P20+O43</f>
        <v>113</v>
      </c>
      <c r="Q43" s="5">
        <f>Q20+P43</f>
        <v>213</v>
      </c>
      <c r="R43" s="5">
        <f>R20+Q43</f>
        <v>231</v>
      </c>
      <c r="S43" s="5">
        <f t="shared" si="13"/>
        <v>231</v>
      </c>
      <c r="T43" s="5">
        <f t="shared" ref="T43:BK43" si="16">T20+S43</f>
        <v>233</v>
      </c>
      <c r="U43" s="5">
        <f t="shared" si="16"/>
        <v>235</v>
      </c>
      <c r="V43" s="5">
        <f t="shared" si="16"/>
        <v>248</v>
      </c>
      <c r="W43" s="5">
        <f t="shared" si="16"/>
        <v>272</v>
      </c>
      <c r="X43" s="5">
        <f t="shared" si="16"/>
        <v>593</v>
      </c>
      <c r="Y43" s="5">
        <f t="shared" si="16"/>
        <v>894</v>
      </c>
      <c r="Z43" s="5">
        <f t="shared" si="16"/>
        <v>937</v>
      </c>
      <c r="AA43" s="5">
        <f t="shared" si="16"/>
        <v>963</v>
      </c>
      <c r="AB43" s="5">
        <f t="shared" si="16"/>
        <v>1004</v>
      </c>
      <c r="AC43" s="5">
        <f t="shared" si="16"/>
        <v>1063</v>
      </c>
      <c r="AD43" s="5">
        <f t="shared" si="16"/>
        <v>1093</v>
      </c>
      <c r="AE43" s="5">
        <f t="shared" si="16"/>
        <v>1102</v>
      </c>
      <c r="AF43" s="5">
        <f t="shared" si="16"/>
        <v>1119</v>
      </c>
      <c r="AG43" s="5">
        <f t="shared" si="16"/>
        <v>1181</v>
      </c>
      <c r="AH43" s="5">
        <f t="shared" si="16"/>
        <v>1220</v>
      </c>
      <c r="AI43" s="5">
        <f t="shared" si="16"/>
        <v>1367</v>
      </c>
      <c r="AJ43" s="5">
        <f t="shared" si="16"/>
        <v>1405</v>
      </c>
      <c r="AK43" s="5">
        <f t="shared" si="16"/>
        <v>1427</v>
      </c>
      <c r="AL43" s="5">
        <f t="shared" si="16"/>
        <v>1458</v>
      </c>
      <c r="AM43" s="5">
        <f t="shared" si="16"/>
        <v>1470</v>
      </c>
      <c r="AN43" s="5">
        <f t="shared" si="16"/>
        <v>1491</v>
      </c>
      <c r="AO43" s="5">
        <f t="shared" si="16"/>
        <v>1500</v>
      </c>
      <c r="AP43" s="5">
        <f t="shared" si="16"/>
        <v>1514</v>
      </c>
      <c r="AQ43" s="5">
        <f t="shared" si="16"/>
        <v>1520</v>
      </c>
      <c r="AR43" s="5">
        <f t="shared" si="16"/>
        <v>1521</v>
      </c>
      <c r="AS43" s="5">
        <f t="shared" si="16"/>
        <v>1528</v>
      </c>
      <c r="AT43" s="5">
        <f t="shared" si="16"/>
        <v>1535</v>
      </c>
      <c r="AU43" s="5">
        <f t="shared" si="16"/>
        <v>1535</v>
      </c>
      <c r="AV43" s="5">
        <f t="shared" si="16"/>
        <v>1536</v>
      </c>
      <c r="AW43" s="5">
        <f t="shared" si="16"/>
        <v>1543</v>
      </c>
      <c r="AX43" s="5">
        <f t="shared" si="16"/>
        <v>1543</v>
      </c>
      <c r="AY43" s="5">
        <f t="shared" si="16"/>
        <v>1556</v>
      </c>
      <c r="AZ43" s="5">
        <f t="shared" si="16"/>
        <v>1584</v>
      </c>
      <c r="BA43" s="5">
        <f t="shared" si="16"/>
        <v>1599</v>
      </c>
      <c r="BB43" s="5">
        <f t="shared" si="16"/>
        <v>1602</v>
      </c>
      <c r="BC43" s="5">
        <f t="shared" si="16"/>
        <v>1606</v>
      </c>
      <c r="BD43" s="5">
        <f t="shared" si="16"/>
        <v>1606</v>
      </c>
      <c r="BE43" s="5">
        <f t="shared" si="16"/>
        <v>1607</v>
      </c>
      <c r="BF43" s="5">
        <f t="shared" si="16"/>
        <v>1607</v>
      </c>
      <c r="BG43" s="5">
        <f t="shared" si="16"/>
        <v>1610</v>
      </c>
      <c r="BH43" s="5">
        <f t="shared" si="16"/>
        <v>1611</v>
      </c>
      <c r="BI43" s="5">
        <f t="shared" si="16"/>
        <v>1611</v>
      </c>
      <c r="BJ43" s="5">
        <f t="shared" si="16"/>
        <v>1611</v>
      </c>
      <c r="BK43" s="5">
        <f t="shared" si="16"/>
        <v>1611</v>
      </c>
      <c r="BL43" s="5">
        <f>BL20+BK43</f>
        <v>1611</v>
      </c>
      <c r="BM43" s="5"/>
    </row>
    <row r="44" spans="1:65">
      <c r="A44" s="1" t="s">
        <v>125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f>R21+Q44</f>
        <v>0</v>
      </c>
      <c r="S44" s="5">
        <f t="shared" si="13"/>
        <v>276</v>
      </c>
      <c r="T44" s="5">
        <f t="shared" ref="T44:BK44" si="17">T21+S44</f>
        <v>400</v>
      </c>
      <c r="U44" s="5">
        <f t="shared" si="17"/>
        <v>422</v>
      </c>
      <c r="V44" s="5">
        <f t="shared" si="17"/>
        <v>424</v>
      </c>
      <c r="W44" s="5">
        <f t="shared" si="17"/>
        <v>426</v>
      </c>
      <c r="X44" s="5">
        <f t="shared" si="17"/>
        <v>457</v>
      </c>
      <c r="Y44" s="5">
        <f t="shared" si="17"/>
        <v>617</v>
      </c>
      <c r="Z44" s="5">
        <f t="shared" si="17"/>
        <v>709</v>
      </c>
      <c r="AA44" s="5">
        <f t="shared" si="17"/>
        <v>781</v>
      </c>
      <c r="AB44" s="5">
        <f t="shared" si="17"/>
        <v>821</v>
      </c>
      <c r="AC44" s="5">
        <f t="shared" si="17"/>
        <v>856</v>
      </c>
      <c r="AD44" s="5">
        <f t="shared" si="17"/>
        <v>906</v>
      </c>
      <c r="AE44" s="5">
        <f t="shared" si="17"/>
        <v>927</v>
      </c>
      <c r="AF44" s="5">
        <f t="shared" si="17"/>
        <v>978</v>
      </c>
      <c r="AG44" s="5">
        <f t="shared" si="17"/>
        <v>992</v>
      </c>
      <c r="AH44" s="5">
        <f t="shared" si="17"/>
        <v>1020</v>
      </c>
      <c r="AI44" s="5">
        <f t="shared" si="17"/>
        <v>1057</v>
      </c>
      <c r="AJ44" s="5">
        <f t="shared" si="17"/>
        <v>1071</v>
      </c>
      <c r="AK44" s="5">
        <f t="shared" si="17"/>
        <v>1087</v>
      </c>
      <c r="AL44" s="5">
        <f t="shared" si="17"/>
        <v>1103</v>
      </c>
      <c r="AM44" s="5">
        <f t="shared" si="17"/>
        <v>1168</v>
      </c>
      <c r="AN44" s="5">
        <f t="shared" si="17"/>
        <v>1186</v>
      </c>
      <c r="AO44" s="5">
        <f t="shared" si="17"/>
        <v>1204</v>
      </c>
      <c r="AP44" s="5">
        <f t="shared" si="17"/>
        <v>1211</v>
      </c>
      <c r="AQ44" s="5">
        <f t="shared" si="17"/>
        <v>1252</v>
      </c>
      <c r="AR44" s="5">
        <f t="shared" si="17"/>
        <v>1269</v>
      </c>
      <c r="AS44" s="5">
        <f t="shared" si="17"/>
        <v>1278</v>
      </c>
      <c r="AT44" s="5">
        <f t="shared" si="17"/>
        <v>1285</v>
      </c>
      <c r="AU44" s="5">
        <f t="shared" si="17"/>
        <v>1294</v>
      </c>
      <c r="AV44" s="5">
        <f t="shared" si="17"/>
        <v>1306</v>
      </c>
      <c r="AW44" s="5">
        <f t="shared" si="17"/>
        <v>1309</v>
      </c>
      <c r="AX44" s="5">
        <f t="shared" si="17"/>
        <v>1319</v>
      </c>
      <c r="AY44" s="5">
        <f t="shared" si="17"/>
        <v>1325</v>
      </c>
      <c r="AZ44" s="5">
        <f t="shared" si="17"/>
        <v>1330</v>
      </c>
      <c r="BA44" s="5">
        <f t="shared" si="17"/>
        <v>1330</v>
      </c>
      <c r="BB44" s="5">
        <f t="shared" si="17"/>
        <v>1334</v>
      </c>
      <c r="BC44" s="5">
        <f t="shared" si="17"/>
        <v>1336</v>
      </c>
      <c r="BD44" s="5">
        <f t="shared" si="17"/>
        <v>1341</v>
      </c>
      <c r="BE44" s="5">
        <f t="shared" si="17"/>
        <v>1341</v>
      </c>
      <c r="BF44" s="5">
        <f t="shared" si="17"/>
        <v>1341</v>
      </c>
      <c r="BG44" s="5">
        <f t="shared" si="17"/>
        <v>1341</v>
      </c>
      <c r="BH44" s="5">
        <f t="shared" si="17"/>
        <v>1341</v>
      </c>
      <c r="BI44" s="5">
        <f t="shared" si="17"/>
        <v>1341</v>
      </c>
      <c r="BJ44" s="5">
        <f t="shared" si="17"/>
        <v>1341</v>
      </c>
      <c r="BK44" s="5">
        <f t="shared" si="17"/>
        <v>1341</v>
      </c>
      <c r="BL44" s="5">
        <f>BL21+BK44</f>
        <v>1341</v>
      </c>
      <c r="BM44" s="5"/>
    </row>
    <row r="45" spans="1:65">
      <c r="A45" s="1" t="s">
        <v>126</v>
      </c>
      <c r="B45" s="5">
        <v>0</v>
      </c>
      <c r="C45" s="5">
        <f t="shared" ref="C45:Q46" si="18">C22+B45</f>
        <v>0</v>
      </c>
      <c r="D45" s="5">
        <f t="shared" si="18"/>
        <v>0</v>
      </c>
      <c r="E45" s="5">
        <f t="shared" si="18"/>
        <v>0</v>
      </c>
      <c r="F45" s="5">
        <f t="shared" si="18"/>
        <v>0</v>
      </c>
      <c r="G45" s="5">
        <f t="shared" si="18"/>
        <v>0</v>
      </c>
      <c r="H45" s="5">
        <f t="shared" si="18"/>
        <v>0</v>
      </c>
      <c r="I45" s="5">
        <f t="shared" si="18"/>
        <v>0</v>
      </c>
      <c r="J45" s="5">
        <f t="shared" si="18"/>
        <v>0</v>
      </c>
      <c r="K45" s="5">
        <f t="shared" si="18"/>
        <v>0</v>
      </c>
      <c r="L45" s="5">
        <f t="shared" si="18"/>
        <v>0</v>
      </c>
      <c r="M45" s="5">
        <f t="shared" si="18"/>
        <v>0</v>
      </c>
      <c r="N45" s="5">
        <f t="shared" si="18"/>
        <v>0</v>
      </c>
      <c r="O45" s="5">
        <f t="shared" si="18"/>
        <v>0</v>
      </c>
      <c r="P45" s="5">
        <f t="shared" si="18"/>
        <v>0</v>
      </c>
      <c r="Q45" s="5">
        <f t="shared" si="18"/>
        <v>0</v>
      </c>
      <c r="R45" s="5">
        <f>R22+Q45</f>
        <v>0</v>
      </c>
      <c r="S45" s="5">
        <f t="shared" si="13"/>
        <v>0</v>
      </c>
      <c r="T45" s="5">
        <f t="shared" ref="T45:BK46" si="19">T22+S45</f>
        <v>0</v>
      </c>
      <c r="U45" s="5">
        <f t="shared" si="19"/>
        <v>0</v>
      </c>
      <c r="V45" s="5">
        <f t="shared" si="19"/>
        <v>0</v>
      </c>
      <c r="W45" s="5">
        <f t="shared" si="19"/>
        <v>0</v>
      </c>
      <c r="X45" s="5">
        <f t="shared" si="19"/>
        <v>205</v>
      </c>
      <c r="Y45" s="5">
        <f t="shared" si="19"/>
        <v>564</v>
      </c>
      <c r="Z45" s="5">
        <f t="shared" si="19"/>
        <v>614</v>
      </c>
      <c r="AA45" s="5">
        <f t="shared" si="19"/>
        <v>616</v>
      </c>
      <c r="AB45" s="5">
        <f t="shared" si="19"/>
        <v>619</v>
      </c>
      <c r="AC45" s="5">
        <f t="shared" si="19"/>
        <v>622</v>
      </c>
      <c r="AD45" s="5">
        <f t="shared" si="19"/>
        <v>776</v>
      </c>
      <c r="AE45" s="5">
        <f t="shared" si="19"/>
        <v>860</v>
      </c>
      <c r="AF45" s="5">
        <f t="shared" si="19"/>
        <v>899</v>
      </c>
      <c r="AG45" s="5">
        <f t="shared" si="19"/>
        <v>940</v>
      </c>
      <c r="AH45" s="5">
        <f t="shared" si="19"/>
        <v>958</v>
      </c>
      <c r="AI45" s="5">
        <f t="shared" si="19"/>
        <v>970</v>
      </c>
      <c r="AJ45" s="5">
        <f t="shared" si="19"/>
        <v>1003</v>
      </c>
      <c r="AK45" s="5">
        <f t="shared" si="19"/>
        <v>1018</v>
      </c>
      <c r="AL45" s="5">
        <f t="shared" si="19"/>
        <v>1088</v>
      </c>
      <c r="AM45" s="5">
        <f t="shared" si="19"/>
        <v>1095</v>
      </c>
      <c r="AN45" s="5">
        <f t="shared" si="19"/>
        <v>1100</v>
      </c>
      <c r="AO45" s="5">
        <f t="shared" si="19"/>
        <v>1116</v>
      </c>
      <c r="AP45" s="5">
        <f t="shared" si="19"/>
        <v>1124</v>
      </c>
      <c r="AQ45" s="5">
        <f t="shared" si="19"/>
        <v>1135</v>
      </c>
      <c r="AR45" s="5">
        <f t="shared" si="19"/>
        <v>1151</v>
      </c>
      <c r="AS45" s="5">
        <f t="shared" si="19"/>
        <v>1160</v>
      </c>
      <c r="AT45" s="5">
        <f t="shared" si="19"/>
        <v>1166</v>
      </c>
      <c r="AU45" s="5">
        <f t="shared" si="19"/>
        <v>1176</v>
      </c>
      <c r="AV45" s="5">
        <f t="shared" si="19"/>
        <v>1179</v>
      </c>
      <c r="AW45" s="5">
        <f t="shared" si="19"/>
        <v>1180</v>
      </c>
      <c r="AX45" s="5">
        <f t="shared" si="19"/>
        <v>1183</v>
      </c>
      <c r="AY45" s="5">
        <f t="shared" si="19"/>
        <v>1184</v>
      </c>
      <c r="AZ45" s="5">
        <f t="shared" si="19"/>
        <v>1185</v>
      </c>
      <c r="BA45" s="5">
        <f t="shared" si="19"/>
        <v>1189</v>
      </c>
      <c r="BB45" s="5">
        <f t="shared" si="19"/>
        <v>1189</v>
      </c>
      <c r="BC45" s="5">
        <f t="shared" si="19"/>
        <v>1192</v>
      </c>
      <c r="BD45" s="5">
        <f t="shared" si="19"/>
        <v>1192</v>
      </c>
      <c r="BE45" s="5">
        <f t="shared" si="19"/>
        <v>1192</v>
      </c>
      <c r="BF45" s="5">
        <f t="shared" si="19"/>
        <v>1192</v>
      </c>
      <c r="BG45" s="5">
        <f t="shared" si="19"/>
        <v>1192</v>
      </c>
      <c r="BH45" s="5">
        <f t="shared" si="19"/>
        <v>1192</v>
      </c>
      <c r="BI45" s="5">
        <f t="shared" si="19"/>
        <v>1192</v>
      </c>
      <c r="BJ45" s="5">
        <f t="shared" si="19"/>
        <v>1192</v>
      </c>
      <c r="BK45" s="5">
        <f t="shared" si="19"/>
        <v>1192</v>
      </c>
      <c r="BL45" s="5">
        <f>BL22+BK45</f>
        <v>1192</v>
      </c>
      <c r="BM45" s="5"/>
    </row>
    <row r="46" spans="1:65">
      <c r="A46" s="1" t="s">
        <v>176</v>
      </c>
      <c r="B46" s="1">
        <v>0</v>
      </c>
      <c r="C46" s="17">
        <f>C23+B46</f>
        <v>0</v>
      </c>
      <c r="D46" s="17">
        <f t="shared" si="18"/>
        <v>0</v>
      </c>
      <c r="E46" s="17">
        <f t="shared" si="18"/>
        <v>0</v>
      </c>
      <c r="F46" s="17">
        <f t="shared" si="18"/>
        <v>0</v>
      </c>
      <c r="G46" s="17">
        <f t="shared" si="18"/>
        <v>0</v>
      </c>
      <c r="H46" s="17">
        <f t="shared" si="18"/>
        <v>0</v>
      </c>
      <c r="I46" s="17">
        <f t="shared" si="18"/>
        <v>0</v>
      </c>
      <c r="J46" s="17">
        <f t="shared" si="18"/>
        <v>0</v>
      </c>
      <c r="K46" s="17">
        <f t="shared" si="18"/>
        <v>0</v>
      </c>
      <c r="L46" s="17">
        <f t="shared" si="18"/>
        <v>0</v>
      </c>
      <c r="M46" s="17">
        <f t="shared" si="18"/>
        <v>0</v>
      </c>
      <c r="N46" s="17">
        <f t="shared" si="18"/>
        <v>0</v>
      </c>
      <c r="O46" s="17">
        <f t="shared" si="18"/>
        <v>0</v>
      </c>
      <c r="P46" s="17">
        <f t="shared" si="18"/>
        <v>1</v>
      </c>
      <c r="Q46" s="17">
        <f t="shared" si="18"/>
        <v>2</v>
      </c>
      <c r="R46" s="17">
        <f>R23+Q46</f>
        <v>3</v>
      </c>
      <c r="S46" s="17">
        <f t="shared" si="13"/>
        <v>7</v>
      </c>
      <c r="T46" s="17">
        <f t="shared" si="19"/>
        <v>7</v>
      </c>
      <c r="U46" s="17">
        <f t="shared" si="19"/>
        <v>226</v>
      </c>
      <c r="V46" s="17">
        <f t="shared" si="19"/>
        <v>240</v>
      </c>
      <c r="W46" s="17">
        <f t="shared" si="19"/>
        <v>241</v>
      </c>
      <c r="X46" s="17">
        <f t="shared" si="19"/>
        <v>244</v>
      </c>
      <c r="Y46" s="17">
        <f t="shared" si="19"/>
        <v>324</v>
      </c>
      <c r="Z46" s="17">
        <f t="shared" si="19"/>
        <v>495</v>
      </c>
      <c r="AA46" s="17">
        <f t="shared" si="19"/>
        <v>529</v>
      </c>
      <c r="AB46" s="17">
        <f t="shared" si="19"/>
        <v>542</v>
      </c>
      <c r="AC46" s="17">
        <f t="shared" si="19"/>
        <v>549</v>
      </c>
      <c r="AD46" s="17">
        <f t="shared" si="19"/>
        <v>585</v>
      </c>
      <c r="AE46" s="17">
        <f t="shared" si="19"/>
        <v>710</v>
      </c>
      <c r="AF46" s="17">
        <f t="shared" si="19"/>
        <v>747</v>
      </c>
      <c r="AG46" s="17">
        <f t="shared" si="19"/>
        <v>748</v>
      </c>
      <c r="AH46" s="17">
        <f t="shared" si="19"/>
        <v>753</v>
      </c>
      <c r="AI46" s="17">
        <f t="shared" si="19"/>
        <v>762</v>
      </c>
      <c r="AJ46" s="17">
        <f t="shared" si="19"/>
        <v>784</v>
      </c>
      <c r="AK46" s="17">
        <f t="shared" si="19"/>
        <v>832</v>
      </c>
      <c r="AL46" s="17">
        <f t="shared" si="19"/>
        <v>838</v>
      </c>
      <c r="AM46" s="17">
        <f t="shared" si="19"/>
        <v>848</v>
      </c>
      <c r="AN46" s="17">
        <f t="shared" si="19"/>
        <v>859</v>
      </c>
      <c r="AO46" s="17">
        <f t="shared" si="19"/>
        <v>864</v>
      </c>
      <c r="AP46" s="17">
        <f t="shared" si="19"/>
        <v>868</v>
      </c>
      <c r="AQ46" s="17">
        <f t="shared" si="19"/>
        <v>878</v>
      </c>
      <c r="AR46" s="17">
        <f t="shared" si="19"/>
        <v>878</v>
      </c>
      <c r="AS46" s="17">
        <f t="shared" si="19"/>
        <v>882</v>
      </c>
      <c r="AT46" s="17">
        <f t="shared" si="19"/>
        <v>884</v>
      </c>
      <c r="AU46" s="17">
        <f t="shared" si="19"/>
        <v>892</v>
      </c>
      <c r="AV46" s="17">
        <f t="shared" si="19"/>
        <v>900</v>
      </c>
      <c r="AW46" s="17">
        <f t="shared" si="19"/>
        <v>901</v>
      </c>
      <c r="AX46" s="17">
        <f t="shared" si="19"/>
        <v>901</v>
      </c>
      <c r="AY46" s="17">
        <f t="shared" si="19"/>
        <v>901</v>
      </c>
      <c r="AZ46" s="17">
        <f t="shared" si="19"/>
        <v>901</v>
      </c>
      <c r="BA46" s="17">
        <f t="shared" si="19"/>
        <v>903</v>
      </c>
      <c r="BB46" s="17">
        <f t="shared" si="19"/>
        <v>903</v>
      </c>
      <c r="BC46" s="17">
        <f t="shared" si="19"/>
        <v>903</v>
      </c>
      <c r="BD46" s="17">
        <f t="shared" si="19"/>
        <v>903</v>
      </c>
      <c r="BE46" s="17">
        <f t="shared" si="19"/>
        <v>903</v>
      </c>
      <c r="BF46" s="17">
        <f t="shared" si="19"/>
        <v>903</v>
      </c>
      <c r="BG46" s="17">
        <f t="shared" si="19"/>
        <v>903</v>
      </c>
      <c r="BH46" s="17">
        <f t="shared" si="19"/>
        <v>903</v>
      </c>
      <c r="BI46" s="17">
        <f t="shared" si="19"/>
        <v>903</v>
      </c>
      <c r="BJ46" s="17">
        <f t="shared" si="19"/>
        <v>903</v>
      </c>
      <c r="BK46" s="17">
        <f t="shared" si="19"/>
        <v>903</v>
      </c>
      <c r="BL46" s="17">
        <f>BL23+BK46</f>
        <v>903</v>
      </c>
    </row>
    <row r="47" spans="1:65">
      <c r="A47" s="1" t="s">
        <v>249</v>
      </c>
      <c r="B47" s="5">
        <v>1</v>
      </c>
      <c r="C47" s="17">
        <f>C24+B47</f>
        <v>1</v>
      </c>
      <c r="D47" s="17">
        <f t="shared" ref="D47:Q47" si="20">D24+C47</f>
        <v>1</v>
      </c>
      <c r="E47" s="17">
        <f t="shared" si="20"/>
        <v>1</v>
      </c>
      <c r="F47" s="17">
        <f t="shared" si="20"/>
        <v>1</v>
      </c>
      <c r="G47" s="17">
        <f t="shared" si="20"/>
        <v>1</v>
      </c>
      <c r="H47" s="17">
        <f t="shared" si="20"/>
        <v>1</v>
      </c>
      <c r="I47" s="17">
        <f t="shared" si="20"/>
        <v>1</v>
      </c>
      <c r="J47" s="17">
        <f t="shared" si="20"/>
        <v>1</v>
      </c>
      <c r="K47" s="17">
        <f t="shared" si="20"/>
        <v>1</v>
      </c>
      <c r="L47" s="17">
        <f t="shared" si="20"/>
        <v>1</v>
      </c>
      <c r="M47" s="17">
        <f t="shared" si="20"/>
        <v>2</v>
      </c>
      <c r="N47" s="17">
        <f t="shared" si="20"/>
        <v>2</v>
      </c>
      <c r="O47" s="17">
        <f t="shared" si="20"/>
        <v>3</v>
      </c>
      <c r="P47" s="17">
        <f t="shared" si="20"/>
        <v>3</v>
      </c>
      <c r="Q47" s="17">
        <f t="shared" si="20"/>
        <v>3</v>
      </c>
      <c r="R47" s="17">
        <f>R24+Q47</f>
        <v>11</v>
      </c>
      <c r="S47" s="17">
        <f t="shared" ref="S47:BL47" si="21">S24+R47</f>
        <v>527</v>
      </c>
      <c r="T47" s="17">
        <f t="shared" si="21"/>
        <v>871</v>
      </c>
      <c r="U47" s="17">
        <f t="shared" si="21"/>
        <v>971</v>
      </c>
      <c r="V47" s="17">
        <f t="shared" si="21"/>
        <v>1003</v>
      </c>
      <c r="W47" s="17">
        <f t="shared" si="21"/>
        <v>1012</v>
      </c>
      <c r="X47" s="17">
        <f t="shared" si="21"/>
        <v>1079</v>
      </c>
      <c r="Y47" s="17">
        <f t="shared" si="21"/>
        <v>1191</v>
      </c>
      <c r="Z47" s="17">
        <f t="shared" si="21"/>
        <v>1237</v>
      </c>
      <c r="AA47" s="17">
        <f t="shared" si="21"/>
        <v>1268</v>
      </c>
      <c r="AB47" s="17">
        <f t="shared" si="21"/>
        <v>1285</v>
      </c>
      <c r="AC47" s="17">
        <f t="shared" si="21"/>
        <v>1306</v>
      </c>
      <c r="AD47" s="17">
        <f t="shared" si="21"/>
        <v>1326</v>
      </c>
      <c r="AE47" s="17">
        <f t="shared" si="21"/>
        <v>1328</v>
      </c>
      <c r="AF47" s="17">
        <f t="shared" si="21"/>
        <v>1337</v>
      </c>
      <c r="AG47" s="17">
        <f t="shared" si="21"/>
        <v>1351</v>
      </c>
      <c r="AH47" s="17">
        <f t="shared" si="21"/>
        <v>1366</v>
      </c>
      <c r="AI47" s="17">
        <f t="shared" si="21"/>
        <v>1371</v>
      </c>
      <c r="AJ47" s="17">
        <f t="shared" si="21"/>
        <v>1393</v>
      </c>
      <c r="AK47" s="17">
        <f t="shared" si="21"/>
        <v>1402</v>
      </c>
      <c r="AL47" s="17">
        <f t="shared" si="21"/>
        <v>1423</v>
      </c>
      <c r="AM47" s="17">
        <f t="shared" si="21"/>
        <v>1441</v>
      </c>
      <c r="AN47" s="17">
        <f t="shared" si="21"/>
        <v>1444</v>
      </c>
      <c r="AO47" s="17">
        <f t="shared" si="21"/>
        <v>1447</v>
      </c>
      <c r="AP47" s="17">
        <f t="shared" si="21"/>
        <v>1447</v>
      </c>
      <c r="AQ47" s="17">
        <f t="shared" si="21"/>
        <v>1456</v>
      </c>
      <c r="AR47" s="17">
        <f t="shared" si="21"/>
        <v>1458</v>
      </c>
      <c r="AS47" s="17">
        <f t="shared" si="21"/>
        <v>1459</v>
      </c>
      <c r="AT47" s="17">
        <f t="shared" si="21"/>
        <v>1460</v>
      </c>
      <c r="AU47" s="17">
        <f t="shared" si="21"/>
        <v>1462</v>
      </c>
      <c r="AV47" s="17">
        <f t="shared" si="21"/>
        <v>1462</v>
      </c>
      <c r="AW47" s="17">
        <f t="shared" si="21"/>
        <v>1462</v>
      </c>
      <c r="AX47" s="17">
        <f t="shared" si="21"/>
        <v>1462</v>
      </c>
      <c r="AY47" s="17">
        <f t="shared" si="21"/>
        <v>1462</v>
      </c>
      <c r="AZ47" s="17">
        <f t="shared" si="21"/>
        <v>1463</v>
      </c>
      <c r="BA47" s="17">
        <f t="shared" si="21"/>
        <v>1463</v>
      </c>
      <c r="BB47" s="17">
        <f t="shared" si="21"/>
        <v>1463</v>
      </c>
      <c r="BC47" s="17">
        <f t="shared" si="21"/>
        <v>1463</v>
      </c>
      <c r="BD47" s="17">
        <f t="shared" si="21"/>
        <v>1463</v>
      </c>
      <c r="BE47" s="17">
        <f t="shared" si="21"/>
        <v>1463</v>
      </c>
      <c r="BF47" s="17">
        <f t="shared" si="21"/>
        <v>1463</v>
      </c>
      <c r="BG47" s="17">
        <f t="shared" si="21"/>
        <v>1463</v>
      </c>
      <c r="BH47" s="17">
        <f t="shared" si="21"/>
        <v>1463</v>
      </c>
      <c r="BI47" s="17">
        <f t="shared" si="21"/>
        <v>1463</v>
      </c>
      <c r="BJ47" s="17">
        <f t="shared" si="21"/>
        <v>1463</v>
      </c>
      <c r="BK47" s="17">
        <f t="shared" si="21"/>
        <v>1463</v>
      </c>
      <c r="BL47" s="17">
        <f t="shared" si="21"/>
        <v>1463</v>
      </c>
      <c r="BM47" s="20"/>
    </row>
    <row r="48" spans="1:65">
      <c r="A48" s="1" t="s">
        <v>250</v>
      </c>
    </row>
    <row r="51" spans="2:23">
      <c r="C51" s="1">
        <v>1988</v>
      </c>
      <c r="D51" s="1">
        <v>1989</v>
      </c>
      <c r="E51" s="1">
        <v>1990</v>
      </c>
      <c r="F51" s="1">
        <v>1991</v>
      </c>
      <c r="G51" s="1">
        <v>1992</v>
      </c>
      <c r="H51" s="1">
        <v>1993</v>
      </c>
      <c r="I51" s="1">
        <v>1995</v>
      </c>
      <c r="J51" s="1">
        <v>1996</v>
      </c>
      <c r="K51" s="1">
        <v>1997</v>
      </c>
      <c r="L51" s="1">
        <v>1998</v>
      </c>
      <c r="M51" s="1" t="s">
        <v>221</v>
      </c>
      <c r="N51" s="20">
        <v>2000</v>
      </c>
      <c r="O51" s="1">
        <v>2001</v>
      </c>
      <c r="P51" s="20">
        <v>2002</v>
      </c>
      <c r="Q51" s="20">
        <v>2003</v>
      </c>
      <c r="R51" s="20">
        <v>2004</v>
      </c>
      <c r="S51" s="20">
        <v>2005</v>
      </c>
      <c r="T51" s="20">
        <v>2006</v>
      </c>
      <c r="U51" s="20">
        <v>2007</v>
      </c>
      <c r="V51" s="100">
        <v>2008</v>
      </c>
      <c r="W51" s="20"/>
    </row>
    <row r="52" spans="2:23">
      <c r="B52" s="22">
        <v>37445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6">
        <v>4</v>
      </c>
      <c r="P52" s="20"/>
      <c r="Q52" s="20"/>
      <c r="R52" s="20"/>
      <c r="S52" s="20"/>
      <c r="T52" s="20"/>
      <c r="U52" s="20"/>
      <c r="V52" s="85">
        <v>1</v>
      </c>
      <c r="W52" s="20"/>
    </row>
    <row r="53" spans="2:23">
      <c r="B53" s="22">
        <v>37446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6"/>
      <c r="P53" s="20"/>
      <c r="Q53" s="20"/>
      <c r="R53" s="20"/>
      <c r="S53" s="20"/>
      <c r="T53" s="20"/>
      <c r="U53" s="20"/>
      <c r="V53" s="85">
        <v>0</v>
      </c>
      <c r="W53" s="20"/>
    </row>
    <row r="54" spans="2:23">
      <c r="B54" s="22">
        <v>37447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6">
        <v>1</v>
      </c>
      <c r="P54" s="20"/>
      <c r="Q54" s="20"/>
      <c r="R54" s="20"/>
      <c r="S54" s="20"/>
      <c r="T54" s="20"/>
      <c r="U54" s="20"/>
      <c r="V54" s="85">
        <v>0</v>
      </c>
      <c r="W54" s="20"/>
    </row>
    <row r="55" spans="2:23">
      <c r="B55" s="22">
        <v>37448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85">
        <v>0</v>
      </c>
      <c r="W55" s="20"/>
    </row>
    <row r="56" spans="2:23">
      <c r="B56" s="22">
        <v>37449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85">
        <v>0</v>
      </c>
      <c r="W56" s="20"/>
    </row>
    <row r="57" spans="2:23">
      <c r="B57" s="22">
        <v>37450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85">
        <v>0</v>
      </c>
      <c r="W57" s="20"/>
    </row>
    <row r="58" spans="2:23">
      <c r="B58" s="22">
        <v>37451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6">
        <v>1</v>
      </c>
      <c r="S58" s="6"/>
      <c r="T58" s="6"/>
      <c r="U58" s="6"/>
      <c r="V58" s="85">
        <v>0</v>
      </c>
      <c r="W58" s="20"/>
    </row>
    <row r="59" spans="2:23">
      <c r="B59" s="22">
        <v>37452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85">
        <v>0</v>
      </c>
      <c r="W59" s="17"/>
    </row>
    <row r="60" spans="2:23">
      <c r="B60" s="22">
        <v>37453</v>
      </c>
      <c r="C60" s="17"/>
      <c r="D60" s="17"/>
      <c r="E60" s="17"/>
      <c r="F60" s="17"/>
      <c r="G60" s="17"/>
      <c r="H60" s="17"/>
      <c r="I60" s="17"/>
      <c r="J60" s="17"/>
      <c r="K60" s="17"/>
      <c r="L60" s="17">
        <v>2</v>
      </c>
      <c r="M60" s="17"/>
      <c r="N60" s="17"/>
      <c r="O60" s="17"/>
      <c r="P60" s="17"/>
      <c r="Q60" s="17"/>
      <c r="R60" s="17"/>
      <c r="S60" s="17"/>
      <c r="T60" s="17"/>
      <c r="U60" s="17"/>
      <c r="V60" s="85">
        <v>0</v>
      </c>
      <c r="W60" s="17"/>
    </row>
    <row r="61" spans="2:23">
      <c r="B61" s="22" t="s">
        <v>170</v>
      </c>
      <c r="C61" s="17"/>
      <c r="D61" s="17"/>
      <c r="E61" s="17"/>
      <c r="F61" s="17"/>
      <c r="G61" s="17"/>
      <c r="H61" s="17"/>
      <c r="I61" s="17"/>
      <c r="J61" s="17"/>
      <c r="K61" s="17"/>
      <c r="L61" s="17">
        <v>3</v>
      </c>
      <c r="M61" s="17"/>
      <c r="N61" s="17"/>
      <c r="O61" s="17"/>
      <c r="P61" s="17"/>
      <c r="Q61" s="17"/>
      <c r="R61" s="17"/>
      <c r="S61" s="17"/>
      <c r="T61" s="17"/>
      <c r="U61" s="17"/>
      <c r="V61" s="85">
        <v>0</v>
      </c>
      <c r="W61" s="17"/>
    </row>
    <row r="62" spans="2:23">
      <c r="B62" s="22">
        <v>37455</v>
      </c>
      <c r="C62" s="17"/>
      <c r="D62" s="17"/>
      <c r="E62" s="17"/>
      <c r="F62" s="17"/>
      <c r="G62" s="17"/>
      <c r="H62" s="17"/>
      <c r="I62" s="17"/>
      <c r="J62" s="17"/>
      <c r="K62" s="17"/>
      <c r="L62" s="17">
        <v>1</v>
      </c>
      <c r="M62" s="17"/>
      <c r="N62" s="17"/>
      <c r="O62" s="17"/>
      <c r="P62" s="17">
        <v>0</v>
      </c>
      <c r="Q62" s="17"/>
      <c r="R62" s="17"/>
      <c r="S62" s="17"/>
      <c r="T62" s="17"/>
      <c r="U62" s="17"/>
      <c r="V62" s="85">
        <v>0</v>
      </c>
      <c r="W62" s="17"/>
    </row>
    <row r="63" spans="2:23">
      <c r="B63" s="22">
        <v>37456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>
        <v>0</v>
      </c>
      <c r="Q63" s="17"/>
      <c r="R63" s="17"/>
      <c r="S63" s="17"/>
      <c r="T63" s="17"/>
      <c r="U63" s="17"/>
      <c r="V63" s="85">
        <v>1</v>
      </c>
      <c r="W63" s="17"/>
    </row>
    <row r="64" spans="2:23">
      <c r="B64" s="22">
        <v>37457</v>
      </c>
      <c r="C64" s="17"/>
      <c r="D64" s="17"/>
      <c r="E64" s="17"/>
      <c r="F64" s="17"/>
      <c r="G64" s="17">
        <v>28</v>
      </c>
      <c r="H64" s="17"/>
      <c r="I64" s="17"/>
      <c r="J64" s="17"/>
      <c r="K64" s="17"/>
      <c r="L64" s="17">
        <v>3</v>
      </c>
      <c r="M64" s="17"/>
      <c r="N64" s="17"/>
      <c r="O64" s="17">
        <v>149</v>
      </c>
      <c r="P64" s="17">
        <v>0</v>
      </c>
      <c r="Q64" s="17"/>
      <c r="R64" s="17"/>
      <c r="S64" s="17"/>
      <c r="T64" s="17"/>
      <c r="U64" s="17"/>
      <c r="V64" s="85">
        <v>0</v>
      </c>
      <c r="W64" s="17"/>
    </row>
    <row r="65" spans="2:23">
      <c r="B65" s="22">
        <v>37458</v>
      </c>
      <c r="C65" s="17"/>
      <c r="D65" s="17"/>
      <c r="E65" s="17"/>
      <c r="F65" s="17"/>
      <c r="G65" s="17">
        <v>26</v>
      </c>
      <c r="H65" s="17"/>
      <c r="I65" s="17"/>
      <c r="J65" s="17"/>
      <c r="K65" s="17"/>
      <c r="L65" s="17">
        <v>17</v>
      </c>
      <c r="M65" s="17"/>
      <c r="N65" s="17"/>
      <c r="O65" s="17">
        <v>133</v>
      </c>
      <c r="P65" s="17">
        <v>0</v>
      </c>
      <c r="Q65" s="17"/>
      <c r="R65" s="17">
        <v>5</v>
      </c>
      <c r="S65" s="17"/>
      <c r="T65" s="17"/>
      <c r="U65" s="17"/>
      <c r="V65" s="85">
        <v>1</v>
      </c>
      <c r="W65" s="17"/>
    </row>
    <row r="66" spans="2:23">
      <c r="B66" s="22">
        <v>37459</v>
      </c>
      <c r="C66" s="17"/>
      <c r="D66" s="17">
        <v>11</v>
      </c>
      <c r="E66" s="17"/>
      <c r="F66" s="17"/>
      <c r="G66" s="17"/>
      <c r="H66" s="17">
        <v>114</v>
      </c>
      <c r="I66" s="17"/>
      <c r="J66" s="17"/>
      <c r="K66" s="17"/>
      <c r="L66" s="17">
        <v>17</v>
      </c>
      <c r="M66" s="17"/>
      <c r="N66" s="17"/>
      <c r="O66" s="17">
        <v>285</v>
      </c>
      <c r="P66" s="17">
        <v>0</v>
      </c>
      <c r="Q66" s="17"/>
      <c r="R66" s="17">
        <v>107</v>
      </c>
      <c r="S66" s="17"/>
      <c r="T66" s="17"/>
      <c r="U66" s="17">
        <v>1</v>
      </c>
      <c r="V66" s="85">
        <v>0</v>
      </c>
      <c r="W66" s="17"/>
    </row>
    <row r="67" spans="2:23">
      <c r="B67" s="22">
        <v>37460</v>
      </c>
      <c r="C67" s="17">
        <v>20</v>
      </c>
      <c r="D67" s="17"/>
      <c r="E67" s="17">
        <v>2</v>
      </c>
      <c r="F67" s="17"/>
      <c r="G67" s="17">
        <v>15</v>
      </c>
      <c r="H67" s="17">
        <v>286</v>
      </c>
      <c r="I67" s="17"/>
      <c r="J67" s="17"/>
      <c r="K67" s="17"/>
      <c r="L67" s="17">
        <v>43</v>
      </c>
      <c r="M67" s="17"/>
      <c r="N67" s="17">
        <v>518</v>
      </c>
      <c r="O67" s="21">
        <v>300</v>
      </c>
      <c r="P67" s="17">
        <v>0</v>
      </c>
      <c r="Q67" s="17"/>
      <c r="R67" s="21">
        <v>100</v>
      </c>
      <c r="S67" s="21"/>
      <c r="T67" s="21"/>
      <c r="U67" s="21">
        <v>1</v>
      </c>
      <c r="V67" s="85">
        <v>0</v>
      </c>
      <c r="W67" s="17"/>
    </row>
    <row r="68" spans="2:23">
      <c r="B68" s="22">
        <v>37461</v>
      </c>
      <c r="C68" s="17">
        <v>0</v>
      </c>
      <c r="D68" s="17">
        <v>14</v>
      </c>
      <c r="E68" s="17">
        <v>42</v>
      </c>
      <c r="F68" s="17"/>
      <c r="G68" s="17">
        <v>1</v>
      </c>
      <c r="H68" s="17">
        <v>12</v>
      </c>
      <c r="I68" s="17"/>
      <c r="J68" s="17"/>
      <c r="K68" s="17">
        <v>94</v>
      </c>
      <c r="L68" s="17">
        <v>487</v>
      </c>
      <c r="M68" s="17"/>
      <c r="N68" s="17">
        <v>178</v>
      </c>
      <c r="O68" s="21">
        <v>1188</v>
      </c>
      <c r="P68" s="17">
        <v>0</v>
      </c>
      <c r="Q68" s="17"/>
      <c r="R68" s="21">
        <v>18</v>
      </c>
      <c r="S68" s="21"/>
      <c r="T68" s="21"/>
      <c r="U68" s="21">
        <v>1</v>
      </c>
      <c r="V68" s="85">
        <v>8</v>
      </c>
      <c r="W68" s="17"/>
    </row>
    <row r="69" spans="2:23">
      <c r="B69" s="22">
        <v>37462</v>
      </c>
      <c r="C69" s="17">
        <v>105</v>
      </c>
      <c r="D69" s="17">
        <v>13</v>
      </c>
      <c r="E69" s="17">
        <v>25</v>
      </c>
      <c r="F69" s="17">
        <v>12</v>
      </c>
      <c r="G69" s="17">
        <v>1</v>
      </c>
      <c r="H69" s="17">
        <v>337</v>
      </c>
      <c r="I69" s="17"/>
      <c r="J69" s="17"/>
      <c r="K69" s="17">
        <v>183</v>
      </c>
      <c r="L69" s="17">
        <v>184</v>
      </c>
      <c r="M69" s="17"/>
      <c r="N69" s="17">
        <v>78</v>
      </c>
      <c r="O69" s="21">
        <v>405</v>
      </c>
      <c r="P69" s="17">
        <v>328</v>
      </c>
      <c r="Q69" s="21">
        <v>158</v>
      </c>
      <c r="R69" s="21">
        <v>0</v>
      </c>
      <c r="S69" s="21">
        <v>276</v>
      </c>
      <c r="T69" s="21"/>
      <c r="U69" s="21">
        <v>4</v>
      </c>
      <c r="V69" s="85">
        <v>516</v>
      </c>
      <c r="W69" s="21"/>
    </row>
    <row r="70" spans="2:23">
      <c r="B70" s="22">
        <v>37463</v>
      </c>
      <c r="C70" s="17">
        <v>112</v>
      </c>
      <c r="D70" s="17"/>
      <c r="E70" s="17">
        <v>14</v>
      </c>
      <c r="F70" s="17"/>
      <c r="G70" s="17">
        <v>11</v>
      </c>
      <c r="H70" s="17">
        <v>211</v>
      </c>
      <c r="I70" s="17"/>
      <c r="J70" s="17">
        <v>40</v>
      </c>
      <c r="K70" s="17"/>
      <c r="L70" s="17">
        <v>56</v>
      </c>
      <c r="M70" s="17"/>
      <c r="N70" s="17">
        <v>21</v>
      </c>
      <c r="O70" s="21">
        <v>26</v>
      </c>
      <c r="P70" s="17">
        <v>173</v>
      </c>
      <c r="Q70" s="21">
        <v>251</v>
      </c>
      <c r="R70" s="21">
        <v>2</v>
      </c>
      <c r="S70" s="21">
        <v>124</v>
      </c>
      <c r="T70" s="21"/>
      <c r="U70" s="21"/>
      <c r="V70" s="85">
        <v>344</v>
      </c>
      <c r="W70" s="21"/>
    </row>
    <row r="71" spans="2:23">
      <c r="B71" s="22">
        <v>37464</v>
      </c>
      <c r="C71" s="17">
        <v>110</v>
      </c>
      <c r="D71" s="17">
        <v>50</v>
      </c>
      <c r="E71" s="17"/>
      <c r="F71" s="17">
        <v>48</v>
      </c>
      <c r="G71" s="17">
        <v>178</v>
      </c>
      <c r="H71" s="17">
        <v>207</v>
      </c>
      <c r="I71" s="17">
        <v>111</v>
      </c>
      <c r="J71" s="17">
        <v>87</v>
      </c>
      <c r="K71" s="17"/>
      <c r="L71" s="17">
        <v>48</v>
      </c>
      <c r="M71" s="17"/>
      <c r="N71" s="17">
        <v>3</v>
      </c>
      <c r="O71" s="21">
        <v>130</v>
      </c>
      <c r="P71" s="17">
        <v>476</v>
      </c>
      <c r="Q71" s="21">
        <v>364</v>
      </c>
      <c r="R71" s="21">
        <v>2</v>
      </c>
      <c r="S71" s="21">
        <v>22</v>
      </c>
      <c r="T71" s="21"/>
      <c r="U71" s="21">
        <v>219</v>
      </c>
      <c r="V71" s="85">
        <v>100</v>
      </c>
      <c r="W71" s="21"/>
    </row>
    <row r="72" spans="2:23">
      <c r="B72" s="22">
        <v>37465</v>
      </c>
      <c r="C72" s="17">
        <v>100</v>
      </c>
      <c r="D72" s="17">
        <v>180</v>
      </c>
      <c r="E72" s="17"/>
      <c r="F72" s="17">
        <v>17</v>
      </c>
      <c r="G72" s="17">
        <v>18</v>
      </c>
      <c r="H72" s="17">
        <v>204</v>
      </c>
      <c r="I72" s="17">
        <v>180</v>
      </c>
      <c r="J72" s="17">
        <v>71</v>
      </c>
      <c r="K72" s="17">
        <v>176</v>
      </c>
      <c r="L72" s="17">
        <v>4</v>
      </c>
      <c r="M72" s="17"/>
      <c r="N72" s="17"/>
      <c r="O72" s="21">
        <v>286</v>
      </c>
      <c r="P72" s="29">
        <v>300</v>
      </c>
      <c r="Q72" s="21">
        <v>394</v>
      </c>
      <c r="R72" s="21">
        <v>13</v>
      </c>
      <c r="S72" s="21">
        <v>2</v>
      </c>
      <c r="T72" s="21"/>
      <c r="U72" s="21">
        <v>14</v>
      </c>
      <c r="V72" s="85">
        <v>32</v>
      </c>
      <c r="W72" s="21"/>
    </row>
    <row r="73" spans="2:23">
      <c r="B73" s="22">
        <v>37466</v>
      </c>
      <c r="C73" s="17">
        <v>125</v>
      </c>
      <c r="D73" s="17">
        <v>180</v>
      </c>
      <c r="E73" s="17"/>
      <c r="F73" s="17">
        <v>88</v>
      </c>
      <c r="G73" s="17"/>
      <c r="H73" s="17">
        <v>492</v>
      </c>
      <c r="I73" s="17">
        <v>80</v>
      </c>
      <c r="J73" s="17">
        <v>128</v>
      </c>
      <c r="K73" s="17">
        <v>87</v>
      </c>
      <c r="L73" s="17">
        <v>154</v>
      </c>
      <c r="M73" s="17"/>
      <c r="N73" s="17">
        <v>200</v>
      </c>
      <c r="O73" s="17">
        <v>297</v>
      </c>
      <c r="P73" s="17">
        <v>363</v>
      </c>
      <c r="Q73" s="17">
        <v>279</v>
      </c>
      <c r="R73" s="21">
        <v>24</v>
      </c>
      <c r="S73" s="21">
        <v>2</v>
      </c>
      <c r="T73" s="21"/>
      <c r="U73" s="21">
        <v>1</v>
      </c>
      <c r="V73" s="85">
        <v>9</v>
      </c>
      <c r="W73" s="17"/>
    </row>
    <row r="74" spans="2:23">
      <c r="B74" s="22">
        <v>37467</v>
      </c>
      <c r="C74" s="17">
        <v>112</v>
      </c>
      <c r="D74" s="17">
        <v>112</v>
      </c>
      <c r="E74" s="17">
        <v>15</v>
      </c>
      <c r="F74" s="17">
        <v>84</v>
      </c>
      <c r="G74" s="17"/>
      <c r="H74" s="17">
        <v>20</v>
      </c>
      <c r="I74" s="17">
        <v>230</v>
      </c>
      <c r="J74" s="17"/>
      <c r="K74" s="17">
        <v>70</v>
      </c>
      <c r="L74" s="17">
        <v>20</v>
      </c>
      <c r="M74" s="17"/>
      <c r="N74" s="17">
        <v>180</v>
      </c>
      <c r="O74" s="21">
        <v>91</v>
      </c>
      <c r="P74" s="17">
        <v>162</v>
      </c>
      <c r="Q74" s="21">
        <v>132</v>
      </c>
      <c r="R74" s="21">
        <v>321</v>
      </c>
      <c r="S74" s="21">
        <v>31</v>
      </c>
      <c r="T74" s="21">
        <v>205</v>
      </c>
      <c r="U74" s="21">
        <v>3</v>
      </c>
      <c r="V74" s="85">
        <v>67</v>
      </c>
      <c r="W74" s="21"/>
    </row>
    <row r="75" spans="2:23">
      <c r="B75" s="22">
        <v>37468</v>
      </c>
      <c r="C75" s="17"/>
      <c r="D75" s="17"/>
      <c r="E75" s="17"/>
      <c r="F75" s="17">
        <v>37</v>
      </c>
      <c r="G75" s="17"/>
      <c r="H75" s="17">
        <v>107</v>
      </c>
      <c r="I75" s="17">
        <v>175</v>
      </c>
      <c r="J75" s="17"/>
      <c r="K75" s="17">
        <v>73</v>
      </c>
      <c r="L75" s="17">
        <v>20</v>
      </c>
      <c r="M75" s="17"/>
      <c r="N75" s="17">
        <v>133</v>
      </c>
      <c r="O75" s="21">
        <v>305</v>
      </c>
      <c r="P75" s="17">
        <v>59</v>
      </c>
      <c r="Q75" s="21">
        <v>176</v>
      </c>
      <c r="R75" s="21">
        <v>301</v>
      </c>
      <c r="S75" s="21">
        <v>160</v>
      </c>
      <c r="T75" s="21">
        <v>359</v>
      </c>
      <c r="U75" s="21">
        <v>80</v>
      </c>
      <c r="V75" s="85">
        <v>112</v>
      </c>
      <c r="W75" s="21"/>
    </row>
    <row r="76" spans="2:23">
      <c r="B76" s="22">
        <v>37469</v>
      </c>
      <c r="C76" s="17">
        <v>60</v>
      </c>
      <c r="D76" s="17"/>
      <c r="E76" s="17">
        <v>83</v>
      </c>
      <c r="F76" s="17">
        <v>37</v>
      </c>
      <c r="G76" s="17"/>
      <c r="H76" s="17">
        <v>101</v>
      </c>
      <c r="I76" s="17">
        <v>230</v>
      </c>
      <c r="J76" s="17">
        <v>120</v>
      </c>
      <c r="K76" s="17">
        <v>198</v>
      </c>
      <c r="L76" s="17">
        <v>21</v>
      </c>
      <c r="M76" s="17"/>
      <c r="N76" s="17">
        <v>44</v>
      </c>
      <c r="O76" s="21">
        <v>151</v>
      </c>
      <c r="P76" s="17">
        <v>91</v>
      </c>
      <c r="Q76" s="21">
        <v>95</v>
      </c>
      <c r="R76" s="21">
        <v>43</v>
      </c>
      <c r="S76" s="21">
        <v>92</v>
      </c>
      <c r="T76" s="21">
        <v>50</v>
      </c>
      <c r="U76" s="21">
        <v>171</v>
      </c>
      <c r="V76" s="85">
        <v>46</v>
      </c>
      <c r="W76" s="21"/>
    </row>
    <row r="77" spans="2:23">
      <c r="B77" s="22">
        <v>37470</v>
      </c>
      <c r="C77" s="17">
        <v>154</v>
      </c>
      <c r="D77" s="17">
        <v>151</v>
      </c>
      <c r="E77" s="17">
        <v>134</v>
      </c>
      <c r="F77" s="17">
        <v>23</v>
      </c>
      <c r="G77" s="17"/>
      <c r="H77" s="17">
        <v>53</v>
      </c>
      <c r="I77" s="17">
        <v>301</v>
      </c>
      <c r="J77" s="17"/>
      <c r="K77" s="17">
        <v>16</v>
      </c>
      <c r="L77" s="17">
        <v>0</v>
      </c>
      <c r="M77" s="17"/>
      <c r="N77" s="17">
        <v>38</v>
      </c>
      <c r="O77" s="21">
        <v>59</v>
      </c>
      <c r="P77" s="17">
        <v>40</v>
      </c>
      <c r="Q77" s="21">
        <v>44</v>
      </c>
      <c r="R77" s="21">
        <v>26</v>
      </c>
      <c r="S77" s="21">
        <v>72</v>
      </c>
      <c r="T77" s="21">
        <v>2</v>
      </c>
      <c r="U77" s="21">
        <v>34</v>
      </c>
      <c r="V77" s="85">
        <v>31</v>
      </c>
      <c r="W77" s="21"/>
    </row>
    <row r="78" spans="2:23">
      <c r="B78" s="22">
        <v>37471</v>
      </c>
      <c r="C78" s="17">
        <v>234</v>
      </c>
      <c r="D78" s="17">
        <v>86</v>
      </c>
      <c r="E78" s="17">
        <v>234</v>
      </c>
      <c r="F78" s="17"/>
      <c r="G78" s="17">
        <v>45</v>
      </c>
      <c r="H78" s="17"/>
      <c r="I78" s="17">
        <v>453</v>
      </c>
      <c r="J78" s="17"/>
      <c r="K78" s="17"/>
      <c r="L78" s="17">
        <v>138</v>
      </c>
      <c r="M78" s="17"/>
      <c r="N78" s="17">
        <v>24</v>
      </c>
      <c r="O78" s="21">
        <v>45</v>
      </c>
      <c r="P78" s="17">
        <v>86</v>
      </c>
      <c r="Q78" s="21">
        <v>88</v>
      </c>
      <c r="R78" s="21">
        <v>41</v>
      </c>
      <c r="S78" s="21">
        <v>40</v>
      </c>
      <c r="T78" s="21">
        <v>3</v>
      </c>
      <c r="U78" s="21">
        <v>13</v>
      </c>
      <c r="V78" s="85">
        <v>17</v>
      </c>
      <c r="W78" s="21"/>
    </row>
    <row r="79" spans="2:23">
      <c r="B79" s="22">
        <v>37472</v>
      </c>
      <c r="C79" s="17">
        <v>215</v>
      </c>
      <c r="D79" s="17">
        <v>124</v>
      </c>
      <c r="E79" s="17">
        <v>235</v>
      </c>
      <c r="F79" s="17">
        <v>198</v>
      </c>
      <c r="G79" s="17">
        <v>32</v>
      </c>
      <c r="H79" s="17">
        <v>33</v>
      </c>
      <c r="I79" s="17">
        <v>243</v>
      </c>
      <c r="J79" s="17">
        <v>45</v>
      </c>
      <c r="K79" s="17">
        <v>84</v>
      </c>
      <c r="L79" s="17">
        <v>48</v>
      </c>
      <c r="M79" s="17"/>
      <c r="N79" s="17">
        <v>5</v>
      </c>
      <c r="O79" s="21">
        <v>70</v>
      </c>
      <c r="P79" s="17">
        <v>76</v>
      </c>
      <c r="Q79" s="21">
        <v>86</v>
      </c>
      <c r="R79" s="21">
        <v>59</v>
      </c>
      <c r="S79" s="21">
        <v>35</v>
      </c>
      <c r="T79" s="21">
        <v>3</v>
      </c>
      <c r="U79" s="21">
        <v>7</v>
      </c>
      <c r="V79" s="85">
        <v>21</v>
      </c>
      <c r="W79" s="21"/>
    </row>
    <row r="80" spans="2:23">
      <c r="B80" s="22">
        <v>37473</v>
      </c>
      <c r="C80" s="17">
        <v>134</v>
      </c>
      <c r="D80" s="17"/>
      <c r="E80" s="17">
        <v>124</v>
      </c>
      <c r="F80" s="17">
        <v>22</v>
      </c>
      <c r="G80" s="17"/>
      <c r="H80" s="17"/>
      <c r="I80" s="17">
        <v>227</v>
      </c>
      <c r="J80" s="17">
        <v>0</v>
      </c>
      <c r="K80" s="17">
        <v>104</v>
      </c>
      <c r="L80" s="17">
        <v>0</v>
      </c>
      <c r="M80" s="17"/>
      <c r="N80" s="17">
        <v>33</v>
      </c>
      <c r="O80" s="17">
        <v>26</v>
      </c>
      <c r="P80" s="17">
        <v>65</v>
      </c>
      <c r="Q80" s="17">
        <v>128</v>
      </c>
      <c r="R80" s="21">
        <v>30</v>
      </c>
      <c r="S80" s="21">
        <v>50</v>
      </c>
      <c r="T80" s="21">
        <v>154</v>
      </c>
      <c r="U80" s="21">
        <v>36</v>
      </c>
      <c r="V80" s="85">
        <v>20</v>
      </c>
      <c r="W80" s="17"/>
    </row>
    <row r="81" spans="2:23">
      <c r="B81" s="22">
        <v>37474</v>
      </c>
      <c r="C81" s="17">
        <v>117</v>
      </c>
      <c r="D81" s="17">
        <v>86</v>
      </c>
      <c r="E81" s="17">
        <v>117</v>
      </c>
      <c r="F81" s="17">
        <v>47</v>
      </c>
      <c r="G81" s="17">
        <v>25</v>
      </c>
      <c r="H81" s="17">
        <v>17</v>
      </c>
      <c r="I81" s="17">
        <v>320</v>
      </c>
      <c r="J81" s="17"/>
      <c r="K81" s="17"/>
      <c r="L81" s="17">
        <v>115</v>
      </c>
      <c r="M81" s="17">
        <v>386</v>
      </c>
      <c r="N81" s="17"/>
      <c r="O81" s="21">
        <v>11</v>
      </c>
      <c r="P81" s="17">
        <v>49</v>
      </c>
      <c r="Q81" s="21">
        <v>70</v>
      </c>
      <c r="R81" s="21">
        <v>9</v>
      </c>
      <c r="S81" s="21">
        <v>21</v>
      </c>
      <c r="T81" s="21">
        <v>84</v>
      </c>
      <c r="U81" s="21">
        <v>125</v>
      </c>
      <c r="V81" s="85">
        <v>2</v>
      </c>
      <c r="W81" s="21"/>
    </row>
    <row r="82" spans="2:23">
      <c r="B82" s="22">
        <v>37475</v>
      </c>
      <c r="C82" s="17">
        <v>74</v>
      </c>
      <c r="D82" s="17">
        <v>43</v>
      </c>
      <c r="E82" s="17">
        <v>74</v>
      </c>
      <c r="F82" s="17">
        <v>223</v>
      </c>
      <c r="G82" s="17">
        <v>15</v>
      </c>
      <c r="H82" s="17">
        <v>44</v>
      </c>
      <c r="I82" s="17">
        <v>730</v>
      </c>
      <c r="J82" s="17">
        <v>101</v>
      </c>
      <c r="K82" s="17">
        <v>105</v>
      </c>
      <c r="L82" s="17">
        <v>56</v>
      </c>
      <c r="M82" s="17">
        <v>206</v>
      </c>
      <c r="N82" s="17">
        <v>48</v>
      </c>
      <c r="O82" s="21">
        <v>16</v>
      </c>
      <c r="P82" s="17">
        <v>67</v>
      </c>
      <c r="Q82" s="21">
        <v>83</v>
      </c>
      <c r="R82" s="21">
        <v>17</v>
      </c>
      <c r="S82" s="21">
        <v>51</v>
      </c>
      <c r="T82" s="21">
        <v>39</v>
      </c>
      <c r="U82" s="21">
        <v>37</v>
      </c>
      <c r="V82" s="85">
        <v>9</v>
      </c>
      <c r="W82" s="21"/>
    </row>
    <row r="83" spans="2:23">
      <c r="B83" s="22">
        <v>37476</v>
      </c>
      <c r="C83" s="17">
        <v>54</v>
      </c>
      <c r="D83" s="17"/>
      <c r="E83" s="17">
        <v>54</v>
      </c>
      <c r="F83" s="17">
        <v>58</v>
      </c>
      <c r="G83" s="17">
        <v>51</v>
      </c>
      <c r="H83" s="17"/>
      <c r="I83" s="17">
        <v>42</v>
      </c>
      <c r="J83" s="17"/>
      <c r="K83" s="17"/>
      <c r="L83" s="17">
        <v>0</v>
      </c>
      <c r="M83" s="17">
        <v>1</v>
      </c>
      <c r="N83" s="17">
        <v>17</v>
      </c>
      <c r="O83" s="17"/>
      <c r="P83" s="17"/>
      <c r="Q83" s="21">
        <v>34</v>
      </c>
      <c r="R83" s="21">
        <v>62</v>
      </c>
      <c r="S83" s="21">
        <v>14</v>
      </c>
      <c r="T83" s="21">
        <v>41</v>
      </c>
      <c r="U83" s="21">
        <v>1</v>
      </c>
      <c r="V83" s="85">
        <v>14</v>
      </c>
      <c r="W83" s="21"/>
    </row>
    <row r="84" spans="2:23">
      <c r="B84" s="22">
        <v>37477</v>
      </c>
      <c r="C84" s="17">
        <v>51</v>
      </c>
      <c r="D84" s="17"/>
      <c r="E84" s="17">
        <v>91</v>
      </c>
      <c r="F84" s="17">
        <v>43</v>
      </c>
      <c r="G84" s="17"/>
      <c r="H84" s="17">
        <v>34</v>
      </c>
      <c r="I84" s="17">
        <v>564</v>
      </c>
      <c r="J84" s="17">
        <v>340</v>
      </c>
      <c r="K84" s="17"/>
      <c r="L84" s="17">
        <v>56</v>
      </c>
      <c r="M84" s="17">
        <v>7</v>
      </c>
      <c r="N84" s="17">
        <v>3</v>
      </c>
      <c r="O84" s="21">
        <v>13</v>
      </c>
      <c r="P84" s="17">
        <v>62</v>
      </c>
      <c r="Q84" s="21">
        <v>58</v>
      </c>
      <c r="R84" s="21">
        <v>39</v>
      </c>
      <c r="S84" s="21">
        <v>28</v>
      </c>
      <c r="T84" s="21">
        <v>18</v>
      </c>
      <c r="U84" s="21">
        <v>5</v>
      </c>
      <c r="V84" s="85">
        <v>15</v>
      </c>
      <c r="W84" s="21"/>
    </row>
    <row r="85" spans="2:23">
      <c r="B85" s="22">
        <v>37478</v>
      </c>
      <c r="C85" s="17">
        <v>53</v>
      </c>
      <c r="D85" s="17">
        <v>35</v>
      </c>
      <c r="E85" s="17">
        <v>53</v>
      </c>
      <c r="F85" s="17">
        <v>187</v>
      </c>
      <c r="G85" s="17">
        <v>23</v>
      </c>
      <c r="H85" s="17"/>
      <c r="I85" s="17">
        <v>45</v>
      </c>
      <c r="J85" s="17">
        <v>204</v>
      </c>
      <c r="K85" s="17"/>
      <c r="L85" s="17">
        <v>40</v>
      </c>
      <c r="M85" s="17"/>
      <c r="N85" s="17">
        <v>30</v>
      </c>
      <c r="O85" s="17"/>
      <c r="P85" s="17">
        <v>28</v>
      </c>
      <c r="Q85" s="21">
        <v>18</v>
      </c>
      <c r="R85" s="21">
        <v>147</v>
      </c>
      <c r="S85" s="21">
        <v>37</v>
      </c>
      <c r="T85" s="21">
        <v>12</v>
      </c>
      <c r="U85" s="21">
        <v>9</v>
      </c>
      <c r="V85" s="85">
        <v>5</v>
      </c>
      <c r="W85" s="21"/>
    </row>
    <row r="86" spans="2:23">
      <c r="B86" s="22">
        <v>37479</v>
      </c>
      <c r="C86" s="17">
        <v>0</v>
      </c>
      <c r="D86" s="17"/>
      <c r="E86" s="17"/>
      <c r="F86" s="17">
        <v>52</v>
      </c>
      <c r="G86" s="17">
        <v>40</v>
      </c>
      <c r="H86" s="17">
        <v>230</v>
      </c>
      <c r="I86" s="17">
        <v>13</v>
      </c>
      <c r="J86" s="17"/>
      <c r="K86" s="17">
        <v>171</v>
      </c>
      <c r="L86" s="17">
        <v>29</v>
      </c>
      <c r="M86" s="17"/>
      <c r="N86" s="17"/>
      <c r="O86" s="21">
        <v>9</v>
      </c>
      <c r="P86" s="17">
        <v>30</v>
      </c>
      <c r="Q86" s="21">
        <v>11</v>
      </c>
      <c r="R86" s="21">
        <v>38</v>
      </c>
      <c r="S86" s="21">
        <v>14</v>
      </c>
      <c r="T86" s="21">
        <v>33</v>
      </c>
      <c r="U86" s="21">
        <v>22</v>
      </c>
      <c r="V86" s="85">
        <v>22</v>
      </c>
      <c r="W86" s="21"/>
    </row>
    <row r="87" spans="2:23">
      <c r="B87" s="22">
        <v>37480</v>
      </c>
      <c r="C87" s="17">
        <v>0</v>
      </c>
      <c r="D87" s="17"/>
      <c r="E87" s="17"/>
      <c r="F87" s="17">
        <v>33</v>
      </c>
      <c r="G87" s="17">
        <v>190</v>
      </c>
      <c r="H87" s="17">
        <v>40</v>
      </c>
      <c r="I87" s="17">
        <v>48</v>
      </c>
      <c r="J87" s="17">
        <v>10</v>
      </c>
      <c r="K87" s="17"/>
      <c r="L87" s="17">
        <v>25</v>
      </c>
      <c r="M87" s="17">
        <v>4</v>
      </c>
      <c r="N87" s="17">
        <v>4</v>
      </c>
      <c r="O87" s="17">
        <v>2</v>
      </c>
      <c r="P87" s="17"/>
      <c r="Q87" s="17">
        <v>82</v>
      </c>
      <c r="R87" s="21">
        <v>22</v>
      </c>
      <c r="S87" s="21">
        <v>16</v>
      </c>
      <c r="T87" s="21">
        <v>15</v>
      </c>
      <c r="U87" s="21">
        <v>48</v>
      </c>
      <c r="V87" s="85">
        <v>9</v>
      </c>
      <c r="W87" s="17"/>
    </row>
    <row r="88" spans="2:23">
      <c r="B88" s="22">
        <v>37481</v>
      </c>
      <c r="C88" s="17">
        <v>25</v>
      </c>
      <c r="D88" s="17"/>
      <c r="E88" s="17">
        <v>28</v>
      </c>
      <c r="F88" s="17">
        <v>78</v>
      </c>
      <c r="G88" s="17"/>
      <c r="H88" s="17">
        <v>40</v>
      </c>
      <c r="I88" s="17">
        <v>39</v>
      </c>
      <c r="J88" s="17"/>
      <c r="K88" s="17">
        <v>282</v>
      </c>
      <c r="L88" s="17">
        <v>24</v>
      </c>
      <c r="M88" s="17">
        <v>14</v>
      </c>
      <c r="N88" s="17">
        <v>3</v>
      </c>
      <c r="O88" s="17"/>
      <c r="P88" s="17">
        <v>42</v>
      </c>
      <c r="Q88" s="21">
        <v>22</v>
      </c>
      <c r="R88" s="21">
        <v>31</v>
      </c>
      <c r="S88" s="21">
        <v>16</v>
      </c>
      <c r="T88" s="21">
        <v>70</v>
      </c>
      <c r="U88" s="21">
        <v>6</v>
      </c>
      <c r="V88" s="85">
        <v>21</v>
      </c>
      <c r="W88" s="21"/>
    </row>
    <row r="89" spans="2:23">
      <c r="B89" s="22">
        <v>37482</v>
      </c>
      <c r="C89" s="17">
        <v>0</v>
      </c>
      <c r="D89" s="17">
        <v>30</v>
      </c>
      <c r="E89" s="17">
        <v>1</v>
      </c>
      <c r="F89" s="17">
        <v>142</v>
      </c>
      <c r="G89" s="17">
        <v>15</v>
      </c>
      <c r="H89" s="17"/>
      <c r="I89" s="17">
        <v>28</v>
      </c>
      <c r="J89" s="17">
        <v>328</v>
      </c>
      <c r="K89" s="17"/>
      <c r="L89" s="17">
        <v>17</v>
      </c>
      <c r="M89" s="17">
        <v>3</v>
      </c>
      <c r="N89" s="17">
        <v>1</v>
      </c>
      <c r="O89" s="17"/>
      <c r="P89" s="17"/>
      <c r="Q89" s="21">
        <v>40</v>
      </c>
      <c r="R89" s="21">
        <v>12</v>
      </c>
      <c r="S89" s="21">
        <v>65</v>
      </c>
      <c r="T89" s="21">
        <v>7</v>
      </c>
      <c r="U89" s="21">
        <v>10</v>
      </c>
      <c r="V89" s="85">
        <v>18</v>
      </c>
      <c r="W89" s="21"/>
    </row>
    <row r="90" spans="2:23">
      <c r="B90" s="22">
        <v>37483</v>
      </c>
      <c r="C90" s="17">
        <v>25</v>
      </c>
      <c r="D90" s="17"/>
      <c r="E90" s="17">
        <v>25</v>
      </c>
      <c r="F90" s="17">
        <v>76</v>
      </c>
      <c r="G90" s="17"/>
      <c r="H90" s="17"/>
      <c r="I90" s="17"/>
      <c r="J90" s="17"/>
      <c r="K90" s="17">
        <v>187</v>
      </c>
      <c r="L90" s="17">
        <v>13</v>
      </c>
      <c r="M90" s="17">
        <v>3</v>
      </c>
      <c r="N90" s="17"/>
      <c r="O90" s="17"/>
      <c r="P90" s="17">
        <v>36</v>
      </c>
      <c r="Q90" s="21">
        <v>41</v>
      </c>
      <c r="R90" s="21">
        <v>21</v>
      </c>
      <c r="S90" s="21">
        <v>18</v>
      </c>
      <c r="T90" s="21">
        <v>5</v>
      </c>
      <c r="U90" s="21">
        <v>11</v>
      </c>
      <c r="V90" s="85">
        <v>3</v>
      </c>
      <c r="W90" s="21"/>
    </row>
    <row r="91" spans="2:23">
      <c r="B91" s="22">
        <v>37484</v>
      </c>
      <c r="C91" s="17">
        <v>0</v>
      </c>
      <c r="D91" s="17"/>
      <c r="E91" s="17"/>
      <c r="F91" s="17">
        <v>71</v>
      </c>
      <c r="G91" s="17"/>
      <c r="H91" s="17">
        <v>223</v>
      </c>
      <c r="I91" s="17">
        <v>45</v>
      </c>
      <c r="J91" s="17"/>
      <c r="K91" s="17"/>
      <c r="L91" s="17">
        <v>9</v>
      </c>
      <c r="M91" s="17">
        <v>3</v>
      </c>
      <c r="N91" s="17"/>
      <c r="O91" s="17">
        <v>23</v>
      </c>
      <c r="P91" s="17"/>
      <c r="Q91" s="21">
        <v>44</v>
      </c>
      <c r="R91" s="21">
        <v>9</v>
      </c>
      <c r="S91" s="21">
        <v>18</v>
      </c>
      <c r="T91" s="21">
        <v>16</v>
      </c>
      <c r="U91" s="21">
        <v>5</v>
      </c>
      <c r="V91" s="85">
        <v>3</v>
      </c>
      <c r="W91" s="21"/>
    </row>
    <row r="92" spans="2:23">
      <c r="B92" s="22">
        <v>37485</v>
      </c>
      <c r="C92" s="17">
        <v>0</v>
      </c>
      <c r="D92" s="17"/>
      <c r="E92" s="17">
        <v>15</v>
      </c>
      <c r="F92" s="17">
        <v>85</v>
      </c>
      <c r="G92" s="17">
        <v>21</v>
      </c>
      <c r="H92" s="17">
        <v>218</v>
      </c>
      <c r="I92" s="17">
        <v>36</v>
      </c>
      <c r="J92" s="17"/>
      <c r="K92" s="17"/>
      <c r="L92" s="17">
        <v>12</v>
      </c>
      <c r="M92" s="17"/>
      <c r="N92" s="17">
        <v>3</v>
      </c>
      <c r="O92" s="17"/>
      <c r="P92" s="17"/>
      <c r="Q92" s="21">
        <v>32</v>
      </c>
      <c r="R92" s="21">
        <v>14</v>
      </c>
      <c r="S92" s="21">
        <v>7</v>
      </c>
      <c r="T92" s="21">
        <v>8</v>
      </c>
      <c r="U92" s="21">
        <v>4</v>
      </c>
      <c r="V92" s="85">
        <v>0</v>
      </c>
      <c r="W92" s="21"/>
    </row>
    <row r="93" spans="2:23">
      <c r="B93" s="22">
        <v>37486</v>
      </c>
      <c r="C93" s="17">
        <v>0</v>
      </c>
      <c r="D93" s="17"/>
      <c r="E93" s="17">
        <v>12</v>
      </c>
      <c r="F93" s="17"/>
      <c r="G93" s="17"/>
      <c r="H93" s="17">
        <v>126</v>
      </c>
      <c r="I93" s="17">
        <v>31</v>
      </c>
      <c r="J93" s="17"/>
      <c r="K93" s="17">
        <v>149</v>
      </c>
      <c r="L93" s="17">
        <v>0</v>
      </c>
      <c r="M93" s="17">
        <v>3</v>
      </c>
      <c r="N93" s="17">
        <v>5</v>
      </c>
      <c r="O93" s="21">
        <v>4</v>
      </c>
      <c r="P93" s="17">
        <v>11</v>
      </c>
      <c r="Q93" s="21">
        <v>15</v>
      </c>
      <c r="R93" s="21">
        <v>6</v>
      </c>
      <c r="S93" s="21">
        <v>41</v>
      </c>
      <c r="T93" s="21">
        <v>11</v>
      </c>
      <c r="U93" s="21">
        <v>10</v>
      </c>
      <c r="V93" s="85">
        <v>9</v>
      </c>
      <c r="W93" s="21"/>
    </row>
    <row r="94" spans="2:23">
      <c r="B94" s="22">
        <v>37487</v>
      </c>
      <c r="C94" s="17">
        <v>0</v>
      </c>
      <c r="D94" s="17"/>
      <c r="E94" s="17"/>
      <c r="F94" s="17">
        <v>10</v>
      </c>
      <c r="G94" s="17"/>
      <c r="H94" s="17">
        <v>166</v>
      </c>
      <c r="I94" s="17"/>
      <c r="J94" s="17"/>
      <c r="K94" s="17"/>
      <c r="L94" s="17">
        <v>0</v>
      </c>
      <c r="M94" s="17"/>
      <c r="N94" s="17"/>
      <c r="O94" s="17">
        <v>5</v>
      </c>
      <c r="P94" s="17"/>
      <c r="Q94" s="17">
        <v>9</v>
      </c>
      <c r="R94" s="21">
        <v>1</v>
      </c>
      <c r="S94" s="21">
        <v>17</v>
      </c>
      <c r="T94" s="21">
        <v>16</v>
      </c>
      <c r="U94" s="21"/>
      <c r="V94" s="85">
        <v>2</v>
      </c>
      <c r="W94" s="17"/>
    </row>
    <row r="95" spans="2:23">
      <c r="B95" s="22">
        <v>37488</v>
      </c>
      <c r="C95" s="17">
        <v>0</v>
      </c>
      <c r="D95" s="17"/>
      <c r="E95" s="17">
        <v>34</v>
      </c>
      <c r="F95" s="17"/>
      <c r="G95" s="17">
        <v>20</v>
      </c>
      <c r="H95" s="17">
        <v>12</v>
      </c>
      <c r="I95" s="17"/>
      <c r="J95" s="17"/>
      <c r="K95" s="17">
        <v>135</v>
      </c>
      <c r="L95" s="17">
        <v>0</v>
      </c>
      <c r="M95" s="17"/>
      <c r="N95" s="17"/>
      <c r="O95" s="17"/>
      <c r="P95" s="17">
        <v>19</v>
      </c>
      <c r="Q95" s="21">
        <v>3</v>
      </c>
      <c r="R95" s="21">
        <v>7</v>
      </c>
      <c r="S95" s="21">
        <v>9</v>
      </c>
      <c r="T95" s="21">
        <v>9</v>
      </c>
      <c r="U95" s="21">
        <v>4</v>
      </c>
      <c r="V95" s="85">
        <v>1</v>
      </c>
      <c r="W95" s="21"/>
    </row>
    <row r="96" spans="2:23">
      <c r="B96" s="22">
        <v>37489</v>
      </c>
      <c r="C96" s="17">
        <v>0</v>
      </c>
      <c r="D96" s="17"/>
      <c r="E96" s="17">
        <v>20</v>
      </c>
      <c r="F96" s="17">
        <v>51</v>
      </c>
      <c r="G96" s="17">
        <v>8</v>
      </c>
      <c r="H96" s="17"/>
      <c r="I96" s="17">
        <v>20</v>
      </c>
      <c r="J96" s="17"/>
      <c r="K96" s="17"/>
      <c r="L96" s="17">
        <v>0</v>
      </c>
      <c r="M96" s="17">
        <v>1</v>
      </c>
      <c r="N96" s="17"/>
      <c r="O96" s="17"/>
      <c r="P96" s="17"/>
      <c r="Q96" s="17"/>
      <c r="R96" s="21">
        <v>7</v>
      </c>
      <c r="S96" s="21">
        <v>7</v>
      </c>
      <c r="T96" s="21">
        <v>6</v>
      </c>
      <c r="U96" s="21">
        <v>2</v>
      </c>
      <c r="V96" s="85">
        <v>1</v>
      </c>
      <c r="W96" s="17"/>
    </row>
    <row r="97" spans="2:23">
      <c r="B97" s="22">
        <v>37490</v>
      </c>
      <c r="C97" s="17">
        <v>0</v>
      </c>
      <c r="D97" s="17"/>
      <c r="E97" s="17">
        <v>18</v>
      </c>
      <c r="F97" s="17"/>
      <c r="G97" s="17"/>
      <c r="H97" s="17"/>
      <c r="I97" s="17"/>
      <c r="J97" s="17">
        <v>25</v>
      </c>
      <c r="K97" s="17">
        <v>72</v>
      </c>
      <c r="L97" s="17">
        <v>0</v>
      </c>
      <c r="M97" s="17">
        <v>2</v>
      </c>
      <c r="N97" s="17">
        <v>1</v>
      </c>
      <c r="O97" s="17"/>
      <c r="P97" s="17">
        <v>15</v>
      </c>
      <c r="Q97" s="21">
        <v>2</v>
      </c>
      <c r="R97" s="21">
        <v>0</v>
      </c>
      <c r="S97" s="21">
        <v>9</v>
      </c>
      <c r="T97" s="21">
        <v>10</v>
      </c>
      <c r="U97" s="21">
        <v>8</v>
      </c>
      <c r="V97" s="85">
        <v>2</v>
      </c>
      <c r="W97" s="21"/>
    </row>
    <row r="98" spans="2:23">
      <c r="B98" s="22">
        <v>37491</v>
      </c>
      <c r="C98" s="17">
        <v>227</v>
      </c>
      <c r="D98" s="17"/>
      <c r="E98" s="17"/>
      <c r="F98" s="17">
        <v>31</v>
      </c>
      <c r="G98" s="17">
        <v>5</v>
      </c>
      <c r="H98" s="17"/>
      <c r="I98" s="17">
        <v>11</v>
      </c>
      <c r="J98" s="17"/>
      <c r="K98" s="17"/>
      <c r="L98" s="17">
        <v>0</v>
      </c>
      <c r="M98" s="17">
        <v>4</v>
      </c>
      <c r="N98" s="17">
        <v>1</v>
      </c>
      <c r="O98" s="17"/>
      <c r="P98" s="17"/>
      <c r="Q98" s="17"/>
      <c r="R98" s="21">
        <v>1</v>
      </c>
      <c r="S98" s="21">
        <v>12</v>
      </c>
      <c r="T98" s="21">
        <v>3</v>
      </c>
      <c r="U98" s="21">
        <v>8</v>
      </c>
      <c r="V98" s="85">
        <v>0</v>
      </c>
      <c r="W98" s="17"/>
    </row>
    <row r="99" spans="2:23">
      <c r="B99" s="22">
        <v>37492</v>
      </c>
      <c r="C99" s="17">
        <v>0</v>
      </c>
      <c r="D99" s="17"/>
      <c r="E99" s="17"/>
      <c r="F99" s="17">
        <v>21</v>
      </c>
      <c r="G99" s="17"/>
      <c r="H99" s="17">
        <v>63</v>
      </c>
      <c r="I99" s="17"/>
      <c r="J99" s="17"/>
      <c r="K99" s="17"/>
      <c r="L99" s="17"/>
      <c r="M99" s="17"/>
      <c r="N99" s="17"/>
      <c r="O99" s="17"/>
      <c r="P99" s="17">
        <v>1</v>
      </c>
      <c r="Q99" s="17"/>
      <c r="R99" s="21">
        <v>7</v>
      </c>
      <c r="S99" s="21">
        <v>3</v>
      </c>
      <c r="T99" s="21">
        <v>1</v>
      </c>
      <c r="U99" s="21">
        <v>1</v>
      </c>
      <c r="V99" s="85">
        <v>0</v>
      </c>
      <c r="W99" s="17"/>
    </row>
    <row r="100" spans="2:23">
      <c r="B100" s="22">
        <v>37493</v>
      </c>
      <c r="C100" s="17">
        <v>0</v>
      </c>
      <c r="D100" s="17"/>
      <c r="E100" s="17"/>
      <c r="F100" s="17"/>
      <c r="G100" s="17"/>
      <c r="H100" s="17">
        <v>25</v>
      </c>
      <c r="I100" s="17"/>
      <c r="J100" s="17"/>
      <c r="K100" s="17">
        <v>36</v>
      </c>
      <c r="L100" s="17"/>
      <c r="M100" s="17"/>
      <c r="N100" s="17"/>
      <c r="O100" s="17"/>
      <c r="P100" s="17"/>
      <c r="Q100" s="17">
        <v>10</v>
      </c>
      <c r="R100" s="21">
        <v>0</v>
      </c>
      <c r="S100" s="21">
        <v>10</v>
      </c>
      <c r="T100" s="21">
        <v>3</v>
      </c>
      <c r="U100" s="21"/>
      <c r="V100" s="85">
        <v>0</v>
      </c>
      <c r="W100" s="17"/>
    </row>
    <row r="101" spans="2:23">
      <c r="B101" s="22">
        <v>37494</v>
      </c>
      <c r="C101" s="17">
        <v>0</v>
      </c>
      <c r="D101" s="17"/>
      <c r="E101" s="17"/>
      <c r="F101" s="17">
        <v>0</v>
      </c>
      <c r="G101" s="17"/>
      <c r="H101" s="17">
        <v>16</v>
      </c>
      <c r="I101" s="17"/>
      <c r="J101" s="17"/>
      <c r="K101" s="17"/>
      <c r="L101" s="17"/>
      <c r="M101" s="17">
        <v>7</v>
      </c>
      <c r="N101" s="17"/>
      <c r="O101" s="17"/>
      <c r="P101" s="17"/>
      <c r="Q101" s="17"/>
      <c r="R101" s="21">
        <v>13</v>
      </c>
      <c r="S101" s="21">
        <v>6</v>
      </c>
      <c r="T101" s="21">
        <v>1</v>
      </c>
      <c r="U101" s="21"/>
      <c r="V101" s="85">
        <v>0</v>
      </c>
      <c r="W101" s="17"/>
    </row>
    <row r="102" spans="2:23">
      <c r="B102" s="22">
        <v>37495</v>
      </c>
      <c r="C102" s="17">
        <v>0</v>
      </c>
      <c r="D102" s="17"/>
      <c r="E102" s="17"/>
      <c r="F102" s="17"/>
      <c r="G102" s="17"/>
      <c r="H102" s="17">
        <v>11</v>
      </c>
      <c r="I102" s="17"/>
      <c r="J102" s="17"/>
      <c r="K102" s="17">
        <v>18</v>
      </c>
      <c r="L102" s="17"/>
      <c r="M102" s="17">
        <v>2</v>
      </c>
      <c r="N102" s="17"/>
      <c r="O102" s="17"/>
      <c r="P102" s="17"/>
      <c r="Q102" s="17">
        <v>9</v>
      </c>
      <c r="R102" s="21">
        <v>28</v>
      </c>
      <c r="S102" s="21">
        <v>5</v>
      </c>
      <c r="T102" s="21">
        <v>1</v>
      </c>
      <c r="U102" s="21"/>
      <c r="V102" s="85">
        <v>1</v>
      </c>
      <c r="W102" s="17"/>
    </row>
    <row r="103" spans="2:23">
      <c r="B103" s="22">
        <v>37496</v>
      </c>
      <c r="C103" s="17">
        <v>0</v>
      </c>
      <c r="D103" s="17"/>
      <c r="E103" s="17"/>
      <c r="F103" s="17"/>
      <c r="G103" s="17"/>
      <c r="H103" s="17"/>
      <c r="I103" s="17"/>
      <c r="J103" s="17">
        <v>15</v>
      </c>
      <c r="K103" s="17"/>
      <c r="L103" s="17"/>
      <c r="M103" s="17">
        <v>6</v>
      </c>
      <c r="N103" s="17"/>
      <c r="O103" s="17"/>
      <c r="P103" s="17">
        <v>1</v>
      </c>
      <c r="Q103" s="17"/>
      <c r="R103" s="21">
        <v>15</v>
      </c>
      <c r="S103" s="21">
        <v>0</v>
      </c>
      <c r="T103" s="21">
        <v>4</v>
      </c>
      <c r="U103" s="21">
        <v>2</v>
      </c>
      <c r="V103" s="85">
        <v>0</v>
      </c>
      <c r="W103" s="17"/>
    </row>
    <row r="104" spans="2:23">
      <c r="B104" s="22">
        <v>37497</v>
      </c>
      <c r="C104" s="17">
        <v>0</v>
      </c>
      <c r="D104" s="17"/>
      <c r="E104" s="17"/>
      <c r="F104" s="17">
        <v>200</v>
      </c>
      <c r="G104" s="17"/>
      <c r="H104" s="17"/>
      <c r="I104" s="17"/>
      <c r="J104" s="17">
        <v>79</v>
      </c>
      <c r="K104" s="17"/>
      <c r="L104" s="17"/>
      <c r="M104" s="17"/>
      <c r="N104" s="17"/>
      <c r="O104" s="17"/>
      <c r="P104" s="17"/>
      <c r="Q104" s="17"/>
      <c r="R104" s="21">
        <v>3</v>
      </c>
      <c r="S104" s="21">
        <v>4</v>
      </c>
      <c r="T104" s="21">
        <v>0</v>
      </c>
      <c r="U104" s="21"/>
      <c r="V104" s="85">
        <v>0</v>
      </c>
      <c r="W104" s="17"/>
    </row>
    <row r="105" spans="2:23">
      <c r="B105" s="22">
        <v>37498</v>
      </c>
      <c r="C105" s="17">
        <v>0</v>
      </c>
      <c r="D105" s="17"/>
      <c r="E105" s="17"/>
      <c r="F105" s="17"/>
      <c r="G105" s="17"/>
      <c r="H105" s="17"/>
      <c r="I105" s="17">
        <v>80</v>
      </c>
      <c r="J105" s="17"/>
      <c r="K105" s="17"/>
      <c r="L105" s="17"/>
      <c r="M105" s="17"/>
      <c r="N105" s="17"/>
      <c r="O105" s="17"/>
      <c r="P105" s="17"/>
      <c r="Q105" s="17"/>
      <c r="R105" s="21">
        <v>4</v>
      </c>
      <c r="S105" s="21">
        <v>2</v>
      </c>
      <c r="T105" s="21">
        <v>3</v>
      </c>
      <c r="U105" s="21"/>
      <c r="V105" s="85">
        <v>0</v>
      </c>
      <c r="W105" s="17"/>
    </row>
    <row r="106" spans="2:23">
      <c r="B106" s="22">
        <v>37499</v>
      </c>
      <c r="C106" s="17">
        <v>0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21">
        <v>0</v>
      </c>
      <c r="S106" s="21">
        <v>5</v>
      </c>
      <c r="T106" s="21">
        <v>0</v>
      </c>
      <c r="U106" s="21"/>
      <c r="V106" s="85">
        <v>0</v>
      </c>
      <c r="W106" s="17"/>
    </row>
    <row r="107" spans="2:23">
      <c r="B107" s="22">
        <v>37500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21">
        <v>1</v>
      </c>
      <c r="S107" s="21"/>
      <c r="T107" s="21">
        <v>0</v>
      </c>
      <c r="U107" s="21"/>
      <c r="V107" s="85">
        <v>0</v>
      </c>
      <c r="W107" s="17"/>
    </row>
    <row r="108" spans="2:23">
      <c r="B108" s="22">
        <v>37501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21">
        <v>0</v>
      </c>
      <c r="S108" s="21"/>
      <c r="T108" s="21">
        <v>0</v>
      </c>
      <c r="U108" s="21"/>
      <c r="V108" s="85">
        <v>0</v>
      </c>
      <c r="W108" s="17"/>
    </row>
    <row r="109" spans="2:23">
      <c r="B109" s="22">
        <v>37502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>
        <v>3</v>
      </c>
      <c r="N109" s="17"/>
      <c r="O109" s="17"/>
      <c r="P109" s="17"/>
      <c r="Q109" s="17"/>
      <c r="R109" s="21">
        <v>3</v>
      </c>
      <c r="S109" s="21"/>
      <c r="T109" s="21">
        <v>0</v>
      </c>
      <c r="U109" s="21"/>
      <c r="V109" s="85">
        <v>0</v>
      </c>
      <c r="W109" s="17"/>
    </row>
    <row r="110" spans="2:23">
      <c r="B110" s="22">
        <v>37503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>
        <v>7</v>
      </c>
      <c r="N110" s="17"/>
      <c r="O110" s="17"/>
      <c r="P110" s="17"/>
      <c r="Q110" s="17"/>
      <c r="R110" s="21">
        <v>1</v>
      </c>
      <c r="S110" s="21"/>
      <c r="T110" s="21">
        <v>0</v>
      </c>
      <c r="U110" s="21"/>
      <c r="V110" s="85">
        <v>0</v>
      </c>
      <c r="W110" s="17"/>
    </row>
    <row r="111" spans="2:23">
      <c r="B111" s="22">
        <v>37504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21">
        <v>0</v>
      </c>
      <c r="S111" s="21"/>
      <c r="T111" s="21">
        <v>0</v>
      </c>
      <c r="U111" s="21"/>
      <c r="V111" s="85">
        <v>0</v>
      </c>
      <c r="W111" s="17"/>
    </row>
    <row r="112" spans="2:23">
      <c r="B112" s="22">
        <v>37505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>
        <v>1</v>
      </c>
      <c r="N112" s="17"/>
      <c r="O112" s="17"/>
      <c r="P112" s="17"/>
      <c r="Q112" s="17"/>
      <c r="R112" s="21">
        <v>0</v>
      </c>
      <c r="S112" s="21"/>
      <c r="T112" s="21">
        <v>0</v>
      </c>
      <c r="U112" s="21"/>
      <c r="V112" s="85">
        <v>0</v>
      </c>
      <c r="W112" s="17"/>
    </row>
    <row r="113" spans="2:23">
      <c r="B113" s="22">
        <v>37506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21">
        <v>0</v>
      </c>
      <c r="S113" s="21"/>
      <c r="T113" s="21">
        <v>0</v>
      </c>
      <c r="U113" s="21"/>
      <c r="V113" s="85">
        <v>0</v>
      </c>
      <c r="W113" s="17"/>
    </row>
    <row r="114" spans="2:23">
      <c r="B114" s="22">
        <v>37507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21">
        <v>0</v>
      </c>
      <c r="S114" s="21"/>
      <c r="T114" s="21">
        <v>0</v>
      </c>
      <c r="U114" s="21"/>
      <c r="V114" s="85">
        <v>0</v>
      </c>
      <c r="W114" s="17"/>
    </row>
  </sheetData>
  <phoneticPr fontId="0" type="noConversion"/>
  <pageMargins left="0.5" right="0.5" top="0.5" bottom="0.5" header="0.5" footer="0.5"/>
  <pageSetup scale="65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4"/>
  <sheetViews>
    <sheetView workbookViewId="0">
      <pane ySplit="4" topLeftCell="A62" activePane="bottomLeft" state="frozen"/>
      <selection pane="bottomLeft" activeCell="D79" sqref="D79"/>
    </sheetView>
  </sheetViews>
  <sheetFormatPr defaultRowHeight="12.75"/>
  <cols>
    <col min="1" max="1" width="10.7109375" customWidth="1"/>
    <col min="2" max="2" width="13.28515625" customWidth="1"/>
    <col min="4" max="4" width="57.28515625" customWidth="1"/>
    <col min="5" max="5" width="18.42578125" customWidth="1"/>
  </cols>
  <sheetData>
    <row r="1" spans="1:6" ht="18.75">
      <c r="A1" s="54" t="s">
        <v>9</v>
      </c>
      <c r="B1" s="54"/>
      <c r="C1" s="54"/>
      <c r="D1" s="54"/>
      <c r="E1" s="61"/>
    </row>
    <row r="2" spans="1:6" ht="18.75">
      <c r="A2" s="55" t="s">
        <v>222</v>
      </c>
      <c r="B2" s="57"/>
      <c r="C2" s="55"/>
      <c r="D2" s="55"/>
      <c r="E2" s="61"/>
    </row>
    <row r="3" spans="1:6">
      <c r="A3" s="56"/>
      <c r="B3" s="17"/>
      <c r="C3" s="23"/>
      <c r="D3" s="23"/>
      <c r="E3" s="23"/>
      <c r="F3" s="23"/>
    </row>
    <row r="4" spans="1:6" ht="18.75">
      <c r="A4" s="66" t="s">
        <v>11</v>
      </c>
      <c r="B4" s="10" t="s">
        <v>12</v>
      </c>
      <c r="C4" s="66" t="s">
        <v>13</v>
      </c>
      <c r="D4" s="66" t="s">
        <v>15</v>
      </c>
      <c r="E4" s="66" t="s">
        <v>25</v>
      </c>
      <c r="F4" s="99" t="s">
        <v>248</v>
      </c>
    </row>
    <row r="5" spans="1:6">
      <c r="A5" s="12">
        <v>39637</v>
      </c>
      <c r="D5" t="s">
        <v>223</v>
      </c>
    </row>
    <row r="6" spans="1:6">
      <c r="A6" s="12">
        <v>39638</v>
      </c>
      <c r="B6">
        <v>1</v>
      </c>
      <c r="C6" s="25">
        <f>B6+C5</f>
        <v>1</v>
      </c>
      <c r="D6" t="s">
        <v>224</v>
      </c>
    </row>
    <row r="7" spans="1:6">
      <c r="A7" s="12">
        <v>39639</v>
      </c>
      <c r="C7" s="25">
        <f t="shared" ref="C7:C70" si="0">B7+C6</f>
        <v>1</v>
      </c>
      <c r="D7" t="s">
        <v>224</v>
      </c>
    </row>
    <row r="8" spans="1:6">
      <c r="A8" s="12">
        <v>39640</v>
      </c>
      <c r="C8" s="25">
        <f t="shared" si="0"/>
        <v>1</v>
      </c>
      <c r="E8" t="s">
        <v>225</v>
      </c>
    </row>
    <row r="9" spans="1:6">
      <c r="A9" s="12">
        <v>39641</v>
      </c>
      <c r="C9" s="25">
        <f t="shared" si="0"/>
        <v>1</v>
      </c>
      <c r="D9" t="s">
        <v>224</v>
      </c>
    </row>
    <row r="10" spans="1:6">
      <c r="A10" s="12">
        <v>39641</v>
      </c>
      <c r="C10" s="25">
        <f t="shared" si="0"/>
        <v>1</v>
      </c>
      <c r="D10" t="s">
        <v>224</v>
      </c>
    </row>
    <row r="11" spans="1:6">
      <c r="A11" s="12">
        <v>39642</v>
      </c>
      <c r="C11" s="25">
        <f t="shared" si="0"/>
        <v>1</v>
      </c>
      <c r="D11" t="s">
        <v>224</v>
      </c>
    </row>
    <row r="12" spans="1:6">
      <c r="A12" s="12">
        <v>39642</v>
      </c>
      <c r="C12" s="25">
        <f t="shared" si="0"/>
        <v>1</v>
      </c>
      <c r="D12" t="s">
        <v>224</v>
      </c>
    </row>
    <row r="13" spans="1:6">
      <c r="A13" s="12">
        <v>39643</v>
      </c>
      <c r="C13" s="25">
        <f t="shared" si="0"/>
        <v>1</v>
      </c>
      <c r="D13" t="s">
        <v>224</v>
      </c>
    </row>
    <row r="14" spans="1:6">
      <c r="A14" s="12">
        <v>39644</v>
      </c>
      <c r="C14" s="25">
        <f t="shared" si="0"/>
        <v>1</v>
      </c>
      <c r="D14" t="s">
        <v>224</v>
      </c>
    </row>
    <row r="15" spans="1:6">
      <c r="A15" s="12">
        <v>39645</v>
      </c>
      <c r="C15" s="25">
        <f t="shared" si="0"/>
        <v>1</v>
      </c>
      <c r="D15" t="s">
        <v>224</v>
      </c>
    </row>
    <row r="16" spans="1:6">
      <c r="A16" s="12">
        <v>39645</v>
      </c>
      <c r="C16" s="25">
        <f t="shared" si="0"/>
        <v>1</v>
      </c>
      <c r="D16" t="s">
        <v>224</v>
      </c>
    </row>
    <row r="17" spans="1:4">
      <c r="A17" s="12">
        <v>39646</v>
      </c>
      <c r="C17" s="25">
        <f t="shared" si="0"/>
        <v>1</v>
      </c>
      <c r="D17" t="s">
        <v>226</v>
      </c>
    </row>
    <row r="18" spans="1:4">
      <c r="A18" s="12">
        <v>39647</v>
      </c>
      <c r="C18" s="25">
        <f t="shared" si="0"/>
        <v>1</v>
      </c>
      <c r="D18" t="s">
        <v>226</v>
      </c>
    </row>
    <row r="19" spans="1:4">
      <c r="A19" s="12">
        <v>39648</v>
      </c>
      <c r="B19">
        <v>1</v>
      </c>
      <c r="C19" s="25">
        <f t="shared" si="0"/>
        <v>2</v>
      </c>
      <c r="D19" t="s">
        <v>224</v>
      </c>
    </row>
    <row r="20" spans="1:4">
      <c r="A20" s="12">
        <v>39649</v>
      </c>
      <c r="C20" s="25">
        <f t="shared" si="0"/>
        <v>2</v>
      </c>
      <c r="D20" t="s">
        <v>224</v>
      </c>
    </row>
    <row r="21" spans="1:4">
      <c r="A21" s="12">
        <v>39649</v>
      </c>
      <c r="C21" s="25">
        <f t="shared" si="0"/>
        <v>2</v>
      </c>
      <c r="D21" t="s">
        <v>224</v>
      </c>
    </row>
    <row r="22" spans="1:4">
      <c r="A22" s="12">
        <v>39650</v>
      </c>
      <c r="B22">
        <v>1</v>
      </c>
      <c r="C22" s="25">
        <f t="shared" si="0"/>
        <v>3</v>
      </c>
      <c r="D22" t="s">
        <v>224</v>
      </c>
    </row>
    <row r="23" spans="1:4">
      <c r="A23" s="12">
        <v>39651</v>
      </c>
      <c r="C23" s="25">
        <f t="shared" si="0"/>
        <v>3</v>
      </c>
      <c r="D23" t="s">
        <v>224</v>
      </c>
    </row>
    <row r="24" spans="1:4">
      <c r="A24" s="12">
        <v>39652</v>
      </c>
      <c r="C24" s="25">
        <f t="shared" si="0"/>
        <v>3</v>
      </c>
      <c r="D24" t="s">
        <v>226</v>
      </c>
    </row>
    <row r="25" spans="1:4">
      <c r="A25" s="12">
        <v>39652</v>
      </c>
      <c r="C25" s="25">
        <f t="shared" si="0"/>
        <v>3</v>
      </c>
      <c r="D25" t="s">
        <v>226</v>
      </c>
    </row>
    <row r="26" spans="1:4">
      <c r="A26" s="12">
        <v>39653</v>
      </c>
      <c r="B26">
        <v>8</v>
      </c>
      <c r="C26" s="25">
        <f t="shared" si="0"/>
        <v>11</v>
      </c>
      <c r="D26" t="s">
        <v>224</v>
      </c>
    </row>
    <row r="27" spans="1:4">
      <c r="A27" s="12">
        <v>39654</v>
      </c>
      <c r="B27">
        <v>126</v>
      </c>
      <c r="C27" s="25">
        <f t="shared" si="0"/>
        <v>137</v>
      </c>
      <c r="D27" t="s">
        <v>227</v>
      </c>
    </row>
    <row r="28" spans="1:4">
      <c r="A28" s="12">
        <v>39654</v>
      </c>
      <c r="B28">
        <v>390</v>
      </c>
      <c r="C28" s="25">
        <f t="shared" si="0"/>
        <v>527</v>
      </c>
      <c r="D28" t="s">
        <v>228</v>
      </c>
    </row>
    <row r="29" spans="1:4">
      <c r="A29" s="12">
        <v>39655</v>
      </c>
      <c r="B29">
        <v>201</v>
      </c>
      <c r="C29" s="25">
        <f t="shared" si="0"/>
        <v>728</v>
      </c>
      <c r="D29" t="s">
        <v>230</v>
      </c>
    </row>
    <row r="30" spans="1:4">
      <c r="A30" s="12">
        <v>39655</v>
      </c>
      <c r="B30">
        <v>143</v>
      </c>
      <c r="C30" s="25">
        <f t="shared" si="0"/>
        <v>871</v>
      </c>
      <c r="D30" t="s">
        <v>230</v>
      </c>
    </row>
    <row r="31" spans="1:4">
      <c r="A31" s="12">
        <v>39656</v>
      </c>
      <c r="B31">
        <v>65</v>
      </c>
      <c r="C31" s="25">
        <f t="shared" si="0"/>
        <v>936</v>
      </c>
      <c r="D31" t="s">
        <v>229</v>
      </c>
    </row>
    <row r="32" spans="1:4">
      <c r="A32" s="12">
        <v>39656</v>
      </c>
      <c r="B32">
        <v>35</v>
      </c>
      <c r="C32" s="25">
        <f t="shared" si="0"/>
        <v>971</v>
      </c>
      <c r="D32" t="s">
        <v>229</v>
      </c>
    </row>
    <row r="33" spans="1:5">
      <c r="A33" s="12">
        <v>39657</v>
      </c>
      <c r="B33">
        <v>26</v>
      </c>
      <c r="C33" s="25">
        <f t="shared" si="0"/>
        <v>997</v>
      </c>
      <c r="D33" t="s">
        <v>229</v>
      </c>
    </row>
    <row r="34" spans="1:5">
      <c r="A34" s="12">
        <v>39657</v>
      </c>
      <c r="B34">
        <v>6</v>
      </c>
      <c r="C34" s="25">
        <f t="shared" si="0"/>
        <v>1003</v>
      </c>
      <c r="D34" t="s">
        <v>230</v>
      </c>
    </row>
    <row r="35" spans="1:5">
      <c r="A35" s="12">
        <v>39658</v>
      </c>
      <c r="B35">
        <v>9</v>
      </c>
      <c r="C35" s="25">
        <f t="shared" si="0"/>
        <v>1012</v>
      </c>
      <c r="D35" t="s">
        <v>231</v>
      </c>
    </row>
    <row r="36" spans="1:5">
      <c r="A36" s="12">
        <v>39659</v>
      </c>
      <c r="B36">
        <v>67</v>
      </c>
      <c r="C36" s="25">
        <f t="shared" si="0"/>
        <v>1079</v>
      </c>
      <c r="D36" s="5" t="s">
        <v>245</v>
      </c>
    </row>
    <row r="37" spans="1:5">
      <c r="A37" s="12">
        <v>39660</v>
      </c>
      <c r="B37">
        <v>112</v>
      </c>
      <c r="C37" s="25">
        <f t="shared" si="0"/>
        <v>1191</v>
      </c>
      <c r="D37" s="5" t="s">
        <v>246</v>
      </c>
      <c r="E37" t="s">
        <v>210</v>
      </c>
    </row>
    <row r="38" spans="1:5">
      <c r="A38" s="12">
        <v>39661</v>
      </c>
      <c r="B38">
        <v>46</v>
      </c>
      <c r="C38" s="25">
        <f t="shared" si="0"/>
        <v>1237</v>
      </c>
      <c r="D38" t="s">
        <v>231</v>
      </c>
      <c r="E38" t="s">
        <v>232</v>
      </c>
    </row>
    <row r="39" spans="1:5">
      <c r="A39" s="12">
        <v>39661</v>
      </c>
      <c r="B39">
        <v>0</v>
      </c>
      <c r="C39" s="25">
        <f t="shared" si="0"/>
        <v>1237</v>
      </c>
      <c r="D39" t="s">
        <v>231</v>
      </c>
    </row>
    <row r="40" spans="1:5">
      <c r="A40" s="12">
        <v>39662</v>
      </c>
      <c r="B40">
        <v>21</v>
      </c>
      <c r="C40" s="25">
        <f t="shared" si="0"/>
        <v>1258</v>
      </c>
      <c r="D40" t="s">
        <v>229</v>
      </c>
    </row>
    <row r="41" spans="1:5">
      <c r="A41" s="12">
        <v>39662</v>
      </c>
      <c r="B41">
        <v>0</v>
      </c>
      <c r="C41" s="25">
        <f t="shared" si="0"/>
        <v>1258</v>
      </c>
      <c r="D41" t="s">
        <v>229</v>
      </c>
    </row>
    <row r="42" spans="1:5">
      <c r="A42" s="12">
        <v>39662</v>
      </c>
      <c r="B42">
        <v>10</v>
      </c>
      <c r="C42" s="25">
        <f t="shared" si="0"/>
        <v>1268</v>
      </c>
      <c r="D42" t="s">
        <v>229</v>
      </c>
    </row>
    <row r="43" spans="1:5">
      <c r="A43" s="12">
        <v>39663</v>
      </c>
      <c r="B43">
        <v>17</v>
      </c>
      <c r="C43" s="25">
        <f t="shared" si="0"/>
        <v>1285</v>
      </c>
      <c r="D43" t="s">
        <v>229</v>
      </c>
      <c r="E43" t="s">
        <v>233</v>
      </c>
    </row>
    <row r="44" spans="1:5">
      <c r="A44" s="12">
        <v>39664</v>
      </c>
      <c r="B44">
        <v>21</v>
      </c>
      <c r="C44" s="25">
        <f t="shared" si="0"/>
        <v>1306</v>
      </c>
      <c r="D44" t="s">
        <v>229</v>
      </c>
    </row>
    <row r="45" spans="1:5">
      <c r="A45" s="12">
        <v>39665</v>
      </c>
      <c r="B45">
        <v>20</v>
      </c>
      <c r="C45" s="25">
        <f t="shared" si="0"/>
        <v>1326</v>
      </c>
      <c r="D45" t="s">
        <v>229</v>
      </c>
      <c r="E45" t="s">
        <v>210</v>
      </c>
    </row>
    <row r="46" spans="1:5">
      <c r="A46" s="12">
        <v>39666</v>
      </c>
      <c r="B46">
        <v>2</v>
      </c>
      <c r="C46" s="25">
        <f t="shared" si="0"/>
        <v>1328</v>
      </c>
      <c r="D46" t="s">
        <v>228</v>
      </c>
    </row>
    <row r="47" spans="1:5">
      <c r="A47" s="12">
        <v>39667</v>
      </c>
      <c r="B47">
        <v>9</v>
      </c>
      <c r="C47" s="25">
        <f t="shared" si="0"/>
        <v>1337</v>
      </c>
      <c r="D47" t="s">
        <v>231</v>
      </c>
    </row>
    <row r="48" spans="1:5">
      <c r="A48" s="12">
        <v>39668</v>
      </c>
      <c r="B48">
        <v>9</v>
      </c>
      <c r="C48" s="25">
        <f t="shared" si="0"/>
        <v>1346</v>
      </c>
      <c r="D48" t="s">
        <v>231</v>
      </c>
      <c r="E48" t="s">
        <v>62</v>
      </c>
    </row>
    <row r="49" spans="1:5">
      <c r="A49" s="12">
        <v>39668</v>
      </c>
      <c r="B49">
        <v>5</v>
      </c>
      <c r="C49" s="25">
        <f t="shared" si="0"/>
        <v>1351</v>
      </c>
      <c r="D49" t="s">
        <v>231</v>
      </c>
    </row>
    <row r="50" spans="1:5">
      <c r="A50" s="12">
        <v>39669</v>
      </c>
      <c r="B50">
        <v>15</v>
      </c>
      <c r="C50" s="25">
        <f t="shared" si="0"/>
        <v>1366</v>
      </c>
      <c r="D50" t="s">
        <v>224</v>
      </c>
      <c r="E50" t="s">
        <v>234</v>
      </c>
    </row>
    <row r="51" spans="1:5">
      <c r="A51" s="12">
        <v>39670</v>
      </c>
      <c r="B51">
        <v>5</v>
      </c>
      <c r="C51" s="25">
        <f t="shared" si="0"/>
        <v>1371</v>
      </c>
      <c r="D51" t="s">
        <v>231</v>
      </c>
      <c r="E51" t="s">
        <v>210</v>
      </c>
    </row>
    <row r="52" spans="1:5">
      <c r="A52" s="12">
        <v>39671</v>
      </c>
      <c r="B52">
        <v>22</v>
      </c>
      <c r="C52" s="25">
        <f t="shared" si="0"/>
        <v>1393</v>
      </c>
      <c r="D52" t="s">
        <v>238</v>
      </c>
    </row>
    <row r="53" spans="1:5">
      <c r="A53" s="12">
        <v>39672</v>
      </c>
      <c r="B53">
        <v>9</v>
      </c>
      <c r="C53" s="25">
        <f t="shared" si="0"/>
        <v>1402</v>
      </c>
      <c r="D53" t="s">
        <v>229</v>
      </c>
    </row>
    <row r="54" spans="1:5">
      <c r="A54" s="12">
        <v>39672</v>
      </c>
      <c r="B54">
        <v>0</v>
      </c>
      <c r="C54" s="25">
        <f t="shared" si="0"/>
        <v>1402</v>
      </c>
      <c r="D54" t="s">
        <v>238</v>
      </c>
    </row>
    <row r="55" spans="1:5">
      <c r="A55" s="12">
        <v>39673</v>
      </c>
      <c r="B55">
        <v>21</v>
      </c>
      <c r="C55" s="25">
        <f t="shared" si="0"/>
        <v>1423</v>
      </c>
      <c r="D55" t="s">
        <v>229</v>
      </c>
    </row>
    <row r="56" spans="1:5">
      <c r="A56" s="12">
        <v>39674</v>
      </c>
      <c r="B56">
        <v>18</v>
      </c>
      <c r="C56" s="25">
        <f t="shared" si="0"/>
        <v>1441</v>
      </c>
      <c r="D56" t="s">
        <v>228</v>
      </c>
    </row>
    <row r="57" spans="1:5">
      <c r="A57" s="12">
        <v>39675</v>
      </c>
      <c r="B57">
        <v>3</v>
      </c>
      <c r="C57" s="25">
        <f t="shared" si="0"/>
        <v>1444</v>
      </c>
      <c r="D57" t="s">
        <v>226</v>
      </c>
      <c r="E57" t="s">
        <v>234</v>
      </c>
    </row>
    <row r="58" spans="1:5">
      <c r="A58" s="12">
        <v>39676</v>
      </c>
      <c r="B58">
        <v>3</v>
      </c>
      <c r="C58" s="25">
        <f t="shared" si="0"/>
        <v>1447</v>
      </c>
      <c r="D58" t="s">
        <v>229</v>
      </c>
      <c r="E58" t="s">
        <v>235</v>
      </c>
    </row>
    <row r="59" spans="1:5">
      <c r="A59" s="12">
        <v>39678</v>
      </c>
      <c r="B59">
        <v>9</v>
      </c>
      <c r="C59" s="25">
        <f t="shared" si="0"/>
        <v>1456</v>
      </c>
      <c r="D59" t="s">
        <v>238</v>
      </c>
      <c r="E59" t="s">
        <v>236</v>
      </c>
    </row>
    <row r="60" spans="1:5">
      <c r="A60" s="12">
        <v>39679</v>
      </c>
      <c r="B60">
        <v>2</v>
      </c>
      <c r="C60" s="25">
        <f t="shared" si="0"/>
        <v>1458</v>
      </c>
      <c r="D60" t="s">
        <v>238</v>
      </c>
      <c r="E60" t="s">
        <v>237</v>
      </c>
    </row>
    <row r="61" spans="1:5">
      <c r="A61" s="12">
        <v>39680</v>
      </c>
      <c r="B61">
        <v>1</v>
      </c>
      <c r="C61" s="25">
        <f t="shared" si="0"/>
        <v>1459</v>
      </c>
      <c r="D61" t="s">
        <v>239</v>
      </c>
    </row>
    <row r="62" spans="1:5">
      <c r="A62" s="12">
        <v>39681</v>
      </c>
      <c r="B62">
        <v>1</v>
      </c>
      <c r="C62" s="25">
        <f t="shared" si="0"/>
        <v>1460</v>
      </c>
      <c r="D62" t="s">
        <v>229</v>
      </c>
      <c r="E62" t="s">
        <v>210</v>
      </c>
    </row>
    <row r="63" spans="1:5">
      <c r="A63" s="12">
        <v>39682</v>
      </c>
      <c r="B63">
        <v>2</v>
      </c>
      <c r="C63" s="25">
        <f t="shared" si="0"/>
        <v>1462</v>
      </c>
      <c r="D63" t="s">
        <v>227</v>
      </c>
    </row>
    <row r="64" spans="1:5">
      <c r="A64" s="12">
        <v>39684</v>
      </c>
      <c r="B64">
        <v>0</v>
      </c>
      <c r="C64" s="25">
        <f t="shared" si="0"/>
        <v>1462</v>
      </c>
      <c r="D64" t="s">
        <v>240</v>
      </c>
    </row>
    <row r="65" spans="1:5">
      <c r="A65" s="12">
        <v>39685</v>
      </c>
      <c r="B65">
        <v>0</v>
      </c>
      <c r="C65" s="25">
        <f t="shared" si="0"/>
        <v>1462</v>
      </c>
      <c r="D65" t="s">
        <v>240</v>
      </c>
    </row>
    <row r="66" spans="1:5">
      <c r="A66" s="12">
        <v>39686</v>
      </c>
      <c r="B66">
        <v>0</v>
      </c>
      <c r="C66" s="25">
        <f t="shared" si="0"/>
        <v>1462</v>
      </c>
      <c r="D66" t="s">
        <v>228</v>
      </c>
    </row>
    <row r="67" spans="1:5">
      <c r="A67" s="12">
        <v>39687</v>
      </c>
      <c r="B67">
        <v>1</v>
      </c>
      <c r="C67" s="25">
        <f t="shared" si="0"/>
        <v>1463</v>
      </c>
      <c r="D67" t="s">
        <v>224</v>
      </c>
      <c r="E67" t="s">
        <v>210</v>
      </c>
    </row>
    <row r="68" spans="1:5">
      <c r="A68" s="12">
        <v>39688</v>
      </c>
      <c r="B68">
        <v>0</v>
      </c>
      <c r="C68" s="25">
        <f t="shared" si="0"/>
        <v>1463</v>
      </c>
      <c r="D68" t="s">
        <v>224</v>
      </c>
    </row>
    <row r="69" spans="1:5">
      <c r="A69" s="12">
        <v>39693</v>
      </c>
      <c r="B69">
        <v>0</v>
      </c>
      <c r="C69" s="25">
        <f t="shared" si="0"/>
        <v>1463</v>
      </c>
      <c r="D69" t="s">
        <v>224</v>
      </c>
    </row>
    <row r="70" spans="1:5">
      <c r="A70" s="12">
        <v>39694</v>
      </c>
      <c r="B70">
        <v>0</v>
      </c>
      <c r="C70" s="25">
        <f t="shared" si="0"/>
        <v>1463</v>
      </c>
      <c r="D70" t="s">
        <v>224</v>
      </c>
    </row>
    <row r="71" spans="1:5">
      <c r="A71" s="12">
        <v>39695</v>
      </c>
      <c r="B71">
        <v>0</v>
      </c>
      <c r="C71" s="25">
        <f>B71+C70</f>
        <v>1463</v>
      </c>
      <c r="D71" t="s">
        <v>224</v>
      </c>
    </row>
    <row r="72" spans="1:5">
      <c r="A72" s="12">
        <v>39696</v>
      </c>
      <c r="B72">
        <v>0</v>
      </c>
      <c r="C72" s="25">
        <f>B72+C71</f>
        <v>1463</v>
      </c>
      <c r="D72" t="s">
        <v>228</v>
      </c>
    </row>
    <row r="73" spans="1:5">
      <c r="A73" s="12">
        <v>39697</v>
      </c>
      <c r="B73">
        <v>0</v>
      </c>
      <c r="C73" s="25">
        <f>B73+C72</f>
        <v>1463</v>
      </c>
      <c r="D73" t="s">
        <v>228</v>
      </c>
    </row>
    <row r="74" spans="1:5">
      <c r="A74" s="12">
        <v>39699</v>
      </c>
      <c r="B74">
        <v>0</v>
      </c>
      <c r="C74" s="25">
        <f>B74+C73</f>
        <v>1463</v>
      </c>
      <c r="D74" t="s">
        <v>224</v>
      </c>
    </row>
    <row r="75" spans="1:5">
      <c r="C75" s="25"/>
    </row>
    <row r="76" spans="1:5">
      <c r="A76" s="86" t="s">
        <v>133</v>
      </c>
      <c r="C76" s="25">
        <f>SUM(B5:B75)</f>
        <v>1463</v>
      </c>
      <c r="D76" s="1" t="s">
        <v>241</v>
      </c>
    </row>
    <row r="79" spans="1:5" ht="15.75">
      <c r="A79" s="60" t="s">
        <v>242</v>
      </c>
    </row>
    <row r="81" spans="1:5" ht="15.75">
      <c r="B81" s="33" t="s">
        <v>218</v>
      </c>
      <c r="E81" s="33"/>
    </row>
    <row r="83" spans="1:5">
      <c r="B83" s="69" t="s">
        <v>38</v>
      </c>
      <c r="C83" s="26">
        <v>2355</v>
      </c>
      <c r="E83" s="1"/>
    </row>
    <row r="84" spans="1:5">
      <c r="B84" s="69" t="s">
        <v>39</v>
      </c>
      <c r="C84" s="26">
        <v>18</v>
      </c>
    </row>
    <row r="85" spans="1:5">
      <c r="B85" s="69" t="s">
        <v>40</v>
      </c>
      <c r="C85" s="26">
        <v>8</v>
      </c>
    </row>
    <row r="86" spans="1:5">
      <c r="B86" s="69" t="s">
        <v>41</v>
      </c>
      <c r="C86" s="26">
        <v>0</v>
      </c>
    </row>
    <row r="87" spans="1:5">
      <c r="B87" s="69" t="s">
        <v>131</v>
      </c>
      <c r="C87" s="26">
        <v>59</v>
      </c>
      <c r="D87" s="5" t="s">
        <v>247</v>
      </c>
    </row>
    <row r="89" spans="1:5" ht="15.75">
      <c r="A89" s="60" t="s">
        <v>243</v>
      </c>
    </row>
    <row r="91" spans="1:5" ht="15.75">
      <c r="B91" s="33" t="s">
        <v>218</v>
      </c>
    </row>
    <row r="93" spans="1:5">
      <c r="B93" s="69" t="s">
        <v>38</v>
      </c>
      <c r="C93" s="1">
        <v>456</v>
      </c>
    </row>
    <row r="94" spans="1:5">
      <c r="B94" s="69" t="s">
        <v>39</v>
      </c>
      <c r="C94" s="1">
        <v>1</v>
      </c>
    </row>
    <row r="95" spans="1:5">
      <c r="B95" s="69" t="s">
        <v>40</v>
      </c>
      <c r="C95" s="1">
        <v>4</v>
      </c>
    </row>
    <row r="96" spans="1:5">
      <c r="B96" s="69" t="s">
        <v>41</v>
      </c>
      <c r="C96" s="1">
        <v>0</v>
      </c>
    </row>
    <row r="97" spans="1:4">
      <c r="B97" s="1" t="s">
        <v>131</v>
      </c>
      <c r="D97" s="5" t="s">
        <v>251</v>
      </c>
    </row>
    <row r="98" spans="1:4" ht="13.5" thickBot="1"/>
    <row r="99" spans="1:4" ht="15.75">
      <c r="A99" s="62" t="s">
        <v>244</v>
      </c>
      <c r="B99" s="42"/>
      <c r="C99" s="42"/>
      <c r="D99" s="81"/>
    </row>
    <row r="100" spans="1:4" ht="15.75">
      <c r="A100" s="63"/>
      <c r="B100" s="17"/>
      <c r="C100" s="17"/>
      <c r="D100" s="71"/>
    </row>
    <row r="101" spans="1:4" ht="15.75">
      <c r="A101" s="88"/>
      <c r="B101" s="45" t="s">
        <v>142</v>
      </c>
      <c r="C101" s="45">
        <v>1461</v>
      </c>
      <c r="D101" s="71"/>
    </row>
    <row r="102" spans="1:4" ht="15.75">
      <c r="A102" s="88"/>
      <c r="B102" s="45" t="s">
        <v>143</v>
      </c>
      <c r="C102" s="45">
        <v>2355</v>
      </c>
      <c r="D102" s="71"/>
    </row>
    <row r="103" spans="1:4" ht="15.75">
      <c r="A103" s="88"/>
      <c r="B103" s="45" t="s">
        <v>144</v>
      </c>
      <c r="C103" s="45">
        <v>31</v>
      </c>
      <c r="D103" s="71"/>
    </row>
    <row r="104" spans="1:4" ht="16.5" thickBot="1">
      <c r="A104" s="89"/>
      <c r="B104" s="49" t="s">
        <v>145</v>
      </c>
      <c r="C104" s="49">
        <v>0</v>
      </c>
      <c r="D104" s="80"/>
    </row>
  </sheetData>
  <phoneticPr fontId="0" type="noConversion"/>
  <pageMargins left="0.7" right="0.7" top="0.75" bottom="0.75" header="0.3" footer="0.3"/>
  <pageSetup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99"/>
  <sheetViews>
    <sheetView showGridLines="0" workbookViewId="0">
      <pane ySplit="4" topLeftCell="A23" activePane="bottomLeft" state="frozen"/>
      <selection pane="bottomLeft" activeCell="D66" sqref="D66"/>
    </sheetView>
  </sheetViews>
  <sheetFormatPr defaultRowHeight="12.75"/>
  <cols>
    <col min="1" max="1" width="10.7109375" style="65" customWidth="1"/>
    <col min="2" max="3" width="13.28515625" style="65" customWidth="1"/>
    <col min="4" max="5" width="10.140625" style="65" customWidth="1"/>
    <col min="6" max="6" width="11.7109375" style="113" customWidth="1"/>
    <col min="7" max="7" width="54.140625" customWidth="1"/>
    <col min="8" max="8" width="7.7109375" bestFit="1" customWidth="1"/>
    <col min="9" max="9" width="18.42578125" customWidth="1"/>
  </cols>
  <sheetData>
    <row r="1" spans="1:9" s="61" customFormat="1" ht="18.75">
      <c r="A1" s="54" t="s">
        <v>289</v>
      </c>
      <c r="B1" s="54"/>
      <c r="C1" s="54"/>
      <c r="D1" s="54"/>
      <c r="E1" s="54"/>
      <c r="F1" s="116"/>
      <c r="G1" s="54"/>
      <c r="H1" s="54"/>
    </row>
    <row r="2" spans="1:9" ht="18.75">
      <c r="A2" s="109"/>
      <c r="B2" s="66"/>
      <c r="C2" s="66"/>
      <c r="D2" s="109"/>
      <c r="E2" s="109"/>
      <c r="G2" s="55"/>
      <c r="H2" s="55"/>
      <c r="I2" s="61"/>
    </row>
    <row r="3" spans="1:9" ht="18.75">
      <c r="A3" s="112"/>
      <c r="B3" s="110"/>
      <c r="C3" s="110"/>
      <c r="D3" s="158" t="s">
        <v>13</v>
      </c>
      <c r="E3" s="158" t="s">
        <v>13</v>
      </c>
      <c r="F3" s="114"/>
      <c r="G3" s="23"/>
      <c r="H3" s="23"/>
      <c r="I3" s="23"/>
    </row>
    <row r="4" spans="1:9" ht="18.75">
      <c r="A4" s="66" t="s">
        <v>11</v>
      </c>
      <c r="B4" s="66" t="s">
        <v>12</v>
      </c>
      <c r="C4" s="66" t="s">
        <v>288</v>
      </c>
      <c r="D4" s="66" t="s">
        <v>55</v>
      </c>
      <c r="E4" s="109" t="s">
        <v>57</v>
      </c>
      <c r="F4" s="108" t="s">
        <v>256</v>
      </c>
      <c r="G4" s="66" t="s">
        <v>15</v>
      </c>
      <c r="H4" s="66" t="s">
        <v>257</v>
      </c>
      <c r="I4" s="66" t="s">
        <v>25</v>
      </c>
    </row>
    <row r="5" spans="1:9">
      <c r="A5" s="115">
        <v>39995</v>
      </c>
    </row>
    <row r="6" spans="1:9">
      <c r="A6" s="115">
        <v>39996</v>
      </c>
      <c r="D6" s="166">
        <f>B6+D5</f>
        <v>0</v>
      </c>
      <c r="E6" s="65">
        <f>C6+E5</f>
        <v>0</v>
      </c>
    </row>
    <row r="7" spans="1:9">
      <c r="A7" s="115">
        <v>39997</v>
      </c>
      <c r="D7" s="166">
        <f t="shared" ref="D7:D38" si="0">B7+D6</f>
        <v>0</v>
      </c>
      <c r="E7" s="65">
        <f t="shared" ref="E7:E66" si="1">C7+E6</f>
        <v>0</v>
      </c>
    </row>
    <row r="8" spans="1:9">
      <c r="A8" s="115">
        <v>39998</v>
      </c>
      <c r="D8" s="166">
        <f t="shared" si="0"/>
        <v>0</v>
      </c>
      <c r="E8" s="65">
        <f t="shared" si="1"/>
        <v>0</v>
      </c>
    </row>
    <row r="9" spans="1:9">
      <c r="A9" s="115">
        <v>39999</v>
      </c>
      <c r="D9" s="166">
        <f t="shared" si="0"/>
        <v>0</v>
      </c>
      <c r="E9" s="65">
        <f t="shared" si="1"/>
        <v>0</v>
      </c>
    </row>
    <row r="10" spans="1:9">
      <c r="A10" s="115">
        <v>40000</v>
      </c>
      <c r="D10" s="166">
        <f t="shared" si="0"/>
        <v>0</v>
      </c>
      <c r="E10" s="65">
        <f t="shared" si="1"/>
        <v>0</v>
      </c>
    </row>
    <row r="11" spans="1:9">
      <c r="A11" s="115">
        <v>40001</v>
      </c>
      <c r="D11" s="166">
        <f t="shared" si="0"/>
        <v>0</v>
      </c>
      <c r="E11" s="65">
        <f t="shared" si="1"/>
        <v>0</v>
      </c>
    </row>
    <row r="12" spans="1:9">
      <c r="A12" s="115">
        <v>40002</v>
      </c>
      <c r="D12" s="166">
        <f t="shared" si="0"/>
        <v>0</v>
      </c>
      <c r="E12" s="65">
        <f t="shared" si="1"/>
        <v>0</v>
      </c>
    </row>
    <row r="13" spans="1:9">
      <c r="A13" s="115">
        <v>40003</v>
      </c>
      <c r="D13" s="166">
        <f t="shared" si="0"/>
        <v>0</v>
      </c>
      <c r="E13" s="65">
        <f t="shared" si="1"/>
        <v>0</v>
      </c>
    </row>
    <row r="14" spans="1:9">
      <c r="A14" s="115">
        <v>40004</v>
      </c>
      <c r="D14" s="166">
        <f t="shared" si="0"/>
        <v>0</v>
      </c>
      <c r="E14" s="65">
        <f t="shared" si="1"/>
        <v>0</v>
      </c>
    </row>
    <row r="15" spans="1:9">
      <c r="A15" s="115">
        <v>40005</v>
      </c>
      <c r="D15" s="166">
        <f t="shared" si="0"/>
        <v>0</v>
      </c>
      <c r="E15" s="65">
        <f t="shared" si="1"/>
        <v>0</v>
      </c>
    </row>
    <row r="16" spans="1:9">
      <c r="A16" s="115">
        <v>40006</v>
      </c>
      <c r="D16" s="166">
        <f t="shared" si="0"/>
        <v>0</v>
      </c>
      <c r="E16" s="65">
        <f t="shared" si="1"/>
        <v>0</v>
      </c>
    </row>
    <row r="17" spans="1:8">
      <c r="A17" s="115">
        <v>40007</v>
      </c>
      <c r="D17" s="207">
        <f t="shared" si="0"/>
        <v>0</v>
      </c>
      <c r="E17" s="208">
        <f t="shared" si="1"/>
        <v>0</v>
      </c>
      <c r="G17" t="s">
        <v>255</v>
      </c>
    </row>
    <row r="18" spans="1:8">
      <c r="A18" s="115">
        <v>40008</v>
      </c>
      <c r="B18" s="65">
        <v>0</v>
      </c>
      <c r="C18" s="65">
        <v>0</v>
      </c>
      <c r="D18" s="166">
        <f t="shared" si="0"/>
        <v>0</v>
      </c>
      <c r="E18" s="65">
        <f t="shared" si="1"/>
        <v>0</v>
      </c>
    </row>
    <row r="19" spans="1:8">
      <c r="A19" s="115">
        <v>40009</v>
      </c>
      <c r="B19" s="65">
        <v>0</v>
      </c>
      <c r="C19" s="65">
        <v>0</v>
      </c>
      <c r="D19" s="166">
        <f t="shared" si="0"/>
        <v>0</v>
      </c>
      <c r="E19" s="65">
        <f t="shared" si="1"/>
        <v>0</v>
      </c>
    </row>
    <row r="20" spans="1:8">
      <c r="A20" s="115">
        <v>40010</v>
      </c>
      <c r="B20" s="65">
        <v>0</v>
      </c>
      <c r="C20" s="65">
        <v>0</v>
      </c>
      <c r="D20" s="166">
        <f t="shared" si="0"/>
        <v>0</v>
      </c>
      <c r="E20" s="65">
        <f t="shared" si="1"/>
        <v>0</v>
      </c>
      <c r="F20" s="113">
        <v>21.5</v>
      </c>
      <c r="H20" t="s">
        <v>258</v>
      </c>
    </row>
    <row r="21" spans="1:8">
      <c r="A21" s="115">
        <v>40011</v>
      </c>
      <c r="B21" s="65">
        <v>0</v>
      </c>
      <c r="C21" s="65">
        <v>0</v>
      </c>
      <c r="D21" s="166">
        <f t="shared" si="0"/>
        <v>0</v>
      </c>
      <c r="E21" s="65">
        <f t="shared" si="1"/>
        <v>0</v>
      </c>
      <c r="F21" s="113">
        <v>22.5</v>
      </c>
      <c r="H21" t="s">
        <v>258</v>
      </c>
    </row>
    <row r="22" spans="1:8">
      <c r="A22" s="115">
        <v>40012</v>
      </c>
      <c r="B22" s="65">
        <v>0</v>
      </c>
      <c r="C22" s="65">
        <v>0</v>
      </c>
      <c r="D22" s="166">
        <f t="shared" si="0"/>
        <v>0</v>
      </c>
      <c r="E22" s="65">
        <f t="shared" si="1"/>
        <v>0</v>
      </c>
      <c r="F22" s="113">
        <v>21</v>
      </c>
      <c r="H22" t="s">
        <v>259</v>
      </c>
    </row>
    <row r="23" spans="1:8">
      <c r="A23" s="115">
        <v>40013</v>
      </c>
      <c r="B23" s="65">
        <v>0</v>
      </c>
      <c r="C23" s="65">
        <v>0</v>
      </c>
      <c r="D23" s="166">
        <f t="shared" si="0"/>
        <v>0</v>
      </c>
      <c r="E23" s="65">
        <f t="shared" si="1"/>
        <v>0</v>
      </c>
      <c r="F23" s="113">
        <v>21</v>
      </c>
      <c r="H23" t="s">
        <v>259</v>
      </c>
    </row>
    <row r="24" spans="1:8">
      <c r="A24" s="115">
        <v>40014</v>
      </c>
      <c r="B24" s="65">
        <v>0</v>
      </c>
      <c r="C24" s="65">
        <v>0</v>
      </c>
      <c r="D24" s="166">
        <f t="shared" si="0"/>
        <v>0</v>
      </c>
      <c r="E24" s="65">
        <f t="shared" si="1"/>
        <v>0</v>
      </c>
      <c r="F24" s="113">
        <v>20</v>
      </c>
      <c r="G24" t="s">
        <v>267</v>
      </c>
      <c r="H24" t="s">
        <v>260</v>
      </c>
    </row>
    <row r="25" spans="1:8">
      <c r="A25" s="115">
        <v>40015</v>
      </c>
      <c r="B25" s="65">
        <v>0</v>
      </c>
      <c r="C25" s="65">
        <v>0</v>
      </c>
      <c r="D25" s="166">
        <f t="shared" si="0"/>
        <v>0</v>
      </c>
      <c r="E25" s="65">
        <f t="shared" si="1"/>
        <v>0</v>
      </c>
      <c r="F25" s="113">
        <v>19.5</v>
      </c>
      <c r="G25" t="s">
        <v>269</v>
      </c>
      <c r="H25" t="s">
        <v>268</v>
      </c>
    </row>
    <row r="26" spans="1:8">
      <c r="A26" s="115">
        <v>40016</v>
      </c>
      <c r="B26" s="65">
        <v>0</v>
      </c>
      <c r="C26" s="65">
        <v>0</v>
      </c>
      <c r="D26" s="166">
        <f t="shared" si="0"/>
        <v>0</v>
      </c>
      <c r="E26" s="65">
        <f t="shared" si="1"/>
        <v>0</v>
      </c>
      <c r="F26" s="113">
        <v>19</v>
      </c>
      <c r="H26" t="s">
        <v>259</v>
      </c>
    </row>
    <row r="27" spans="1:8">
      <c r="A27" s="115">
        <v>40017</v>
      </c>
      <c r="B27" s="65">
        <v>0</v>
      </c>
      <c r="C27" s="65">
        <v>0</v>
      </c>
      <c r="D27" s="166">
        <f t="shared" si="0"/>
        <v>0</v>
      </c>
      <c r="E27" s="65">
        <f t="shared" si="1"/>
        <v>0</v>
      </c>
      <c r="F27" s="113">
        <v>18</v>
      </c>
      <c r="G27" t="s">
        <v>274</v>
      </c>
      <c r="H27" t="s">
        <v>275</v>
      </c>
    </row>
    <row r="28" spans="1:8">
      <c r="A28" s="115">
        <v>40018</v>
      </c>
      <c r="B28" s="65">
        <v>358</v>
      </c>
      <c r="C28" s="65">
        <v>0</v>
      </c>
      <c r="D28" s="166">
        <f t="shared" si="0"/>
        <v>358</v>
      </c>
      <c r="E28" s="65">
        <f t="shared" si="1"/>
        <v>0</v>
      </c>
      <c r="F28" s="113">
        <v>17</v>
      </c>
      <c r="G28" t="s">
        <v>16</v>
      </c>
      <c r="H28" t="s">
        <v>275</v>
      </c>
    </row>
    <row r="29" spans="1:8">
      <c r="A29" s="115">
        <v>40019</v>
      </c>
      <c r="B29" s="65">
        <v>582</v>
      </c>
      <c r="C29" s="65">
        <v>0</v>
      </c>
      <c r="D29" s="166">
        <f t="shared" si="0"/>
        <v>940</v>
      </c>
      <c r="E29" s="65">
        <f t="shared" si="1"/>
        <v>0</v>
      </c>
      <c r="F29" s="113">
        <v>17</v>
      </c>
      <c r="H29" t="s">
        <v>284</v>
      </c>
    </row>
    <row r="30" spans="1:8">
      <c r="A30" s="115">
        <v>40020</v>
      </c>
      <c r="B30" s="65">
        <v>268</v>
      </c>
      <c r="C30" s="65">
        <v>0</v>
      </c>
      <c r="D30" s="166">
        <f t="shared" si="0"/>
        <v>1208</v>
      </c>
      <c r="E30" s="65">
        <f t="shared" si="1"/>
        <v>0</v>
      </c>
      <c r="F30" s="113">
        <v>17</v>
      </c>
      <c r="H30" t="s">
        <v>285</v>
      </c>
    </row>
    <row r="31" spans="1:8">
      <c r="A31" s="115">
        <v>40021</v>
      </c>
      <c r="B31" s="65">
        <v>537</v>
      </c>
      <c r="C31" s="65">
        <v>3</v>
      </c>
      <c r="D31" s="166">
        <f t="shared" si="0"/>
        <v>1745</v>
      </c>
      <c r="E31" s="65">
        <f t="shared" si="1"/>
        <v>3</v>
      </c>
      <c r="F31" s="113">
        <v>17</v>
      </c>
      <c r="G31" t="s">
        <v>286</v>
      </c>
      <c r="H31" t="s">
        <v>287</v>
      </c>
    </row>
    <row r="32" spans="1:8">
      <c r="A32" s="115">
        <v>40022</v>
      </c>
      <c r="B32" s="65">
        <v>264</v>
      </c>
      <c r="C32" s="65">
        <v>0</v>
      </c>
      <c r="D32" s="166">
        <f t="shared" si="0"/>
        <v>2009</v>
      </c>
      <c r="E32" s="65">
        <f t="shared" si="1"/>
        <v>3</v>
      </c>
      <c r="F32" s="113">
        <v>17</v>
      </c>
      <c r="H32" t="s">
        <v>290</v>
      </c>
    </row>
    <row r="33" spans="1:8">
      <c r="A33" s="115">
        <v>40023</v>
      </c>
      <c r="B33" s="65">
        <v>260</v>
      </c>
      <c r="C33" s="65">
        <v>0</v>
      </c>
      <c r="D33" s="166">
        <f t="shared" si="0"/>
        <v>2269</v>
      </c>
      <c r="E33" s="65">
        <f t="shared" si="1"/>
        <v>3</v>
      </c>
      <c r="F33" s="113">
        <v>17</v>
      </c>
      <c r="H33" t="s">
        <v>290</v>
      </c>
    </row>
    <row r="34" spans="1:8">
      <c r="A34" s="115">
        <v>40024</v>
      </c>
      <c r="B34" s="65">
        <v>86</v>
      </c>
      <c r="C34" s="65">
        <v>0</v>
      </c>
      <c r="D34" s="166">
        <f t="shared" si="0"/>
        <v>2355</v>
      </c>
      <c r="E34" s="65">
        <f t="shared" si="1"/>
        <v>3</v>
      </c>
      <c r="F34" s="113">
        <v>17</v>
      </c>
      <c r="H34" t="s">
        <v>291</v>
      </c>
    </row>
    <row r="35" spans="1:8">
      <c r="A35" s="115">
        <v>40025</v>
      </c>
      <c r="B35" s="65">
        <v>181</v>
      </c>
      <c r="C35" s="65">
        <v>0</v>
      </c>
      <c r="D35" s="166">
        <f t="shared" si="0"/>
        <v>2536</v>
      </c>
      <c r="E35" s="65">
        <f t="shared" si="1"/>
        <v>3</v>
      </c>
      <c r="F35" s="113">
        <v>17</v>
      </c>
      <c r="H35" t="s">
        <v>293</v>
      </c>
    </row>
    <row r="36" spans="1:8">
      <c r="A36" s="115">
        <v>40026</v>
      </c>
      <c r="B36" s="65">
        <v>70</v>
      </c>
      <c r="C36" s="65">
        <v>0</v>
      </c>
      <c r="D36" s="166">
        <f t="shared" si="0"/>
        <v>2606</v>
      </c>
      <c r="E36" s="65">
        <f t="shared" si="1"/>
        <v>3</v>
      </c>
      <c r="F36" s="113">
        <v>17</v>
      </c>
      <c r="G36" s="5"/>
      <c r="H36" s="5" t="s">
        <v>292</v>
      </c>
    </row>
    <row r="37" spans="1:8">
      <c r="A37" s="115">
        <v>40027</v>
      </c>
      <c r="B37" s="65">
        <v>100</v>
      </c>
      <c r="C37" s="65">
        <v>4</v>
      </c>
      <c r="D37" s="166">
        <f t="shared" si="0"/>
        <v>2706</v>
      </c>
      <c r="E37" s="65">
        <f t="shared" si="1"/>
        <v>7</v>
      </c>
      <c r="F37" s="113">
        <v>16</v>
      </c>
      <c r="G37" s="5" t="s">
        <v>294</v>
      </c>
      <c r="H37" s="5" t="s">
        <v>295</v>
      </c>
    </row>
    <row r="38" spans="1:8">
      <c r="A38" s="115">
        <v>40028</v>
      </c>
      <c r="B38" s="65">
        <v>12</v>
      </c>
      <c r="C38" s="65">
        <v>0</v>
      </c>
      <c r="D38" s="166">
        <f t="shared" si="0"/>
        <v>2718</v>
      </c>
      <c r="E38" s="65">
        <f t="shared" si="1"/>
        <v>7</v>
      </c>
      <c r="F38" s="113">
        <v>17</v>
      </c>
      <c r="G38" t="s">
        <v>296</v>
      </c>
      <c r="H38" s="5" t="s">
        <v>259</v>
      </c>
    </row>
    <row r="39" spans="1:8">
      <c r="A39" s="115">
        <v>40029</v>
      </c>
      <c r="B39" s="65">
        <v>14</v>
      </c>
      <c r="C39" s="65">
        <v>0</v>
      </c>
      <c r="D39" s="166">
        <f t="shared" ref="D39:D66" si="2">B39+D38</f>
        <v>2732</v>
      </c>
      <c r="E39" s="65">
        <f t="shared" si="1"/>
        <v>7</v>
      </c>
      <c r="F39" s="113">
        <v>17</v>
      </c>
      <c r="G39" t="s">
        <v>297</v>
      </c>
      <c r="H39" s="5" t="s">
        <v>259</v>
      </c>
    </row>
    <row r="40" spans="1:8">
      <c r="A40" s="115">
        <v>40030</v>
      </c>
      <c r="B40" s="65">
        <v>44</v>
      </c>
      <c r="C40" s="65">
        <v>1</v>
      </c>
      <c r="D40" s="166">
        <f t="shared" si="2"/>
        <v>2776</v>
      </c>
      <c r="E40" s="65">
        <f t="shared" si="1"/>
        <v>8</v>
      </c>
      <c r="F40" s="113">
        <v>17</v>
      </c>
      <c r="H40" s="5" t="s">
        <v>259</v>
      </c>
    </row>
    <row r="41" spans="1:8">
      <c r="A41" s="115">
        <v>40031</v>
      </c>
      <c r="B41" s="65">
        <v>76</v>
      </c>
      <c r="C41" s="65">
        <v>1</v>
      </c>
      <c r="D41" s="166">
        <f t="shared" si="2"/>
        <v>2852</v>
      </c>
      <c r="E41" s="65">
        <f t="shared" si="1"/>
        <v>9</v>
      </c>
      <c r="F41" s="113">
        <v>17</v>
      </c>
      <c r="H41" s="5" t="s">
        <v>298</v>
      </c>
    </row>
    <row r="42" spans="1:8">
      <c r="A42" s="115">
        <v>40032</v>
      </c>
      <c r="B42" s="65">
        <v>21</v>
      </c>
      <c r="C42" s="65">
        <v>2</v>
      </c>
      <c r="D42" s="166">
        <f t="shared" si="2"/>
        <v>2873</v>
      </c>
      <c r="E42" s="65">
        <f t="shared" si="1"/>
        <v>11</v>
      </c>
      <c r="F42" s="113">
        <v>17</v>
      </c>
      <c r="H42" s="5" t="s">
        <v>295</v>
      </c>
    </row>
    <row r="43" spans="1:8">
      <c r="A43" s="115">
        <v>40033</v>
      </c>
      <c r="B43" s="65">
        <v>37</v>
      </c>
      <c r="C43" s="65">
        <v>6</v>
      </c>
      <c r="D43" s="166">
        <f t="shared" si="2"/>
        <v>2910</v>
      </c>
      <c r="E43" s="65">
        <f t="shared" si="1"/>
        <v>17</v>
      </c>
      <c r="F43" s="113">
        <v>17</v>
      </c>
      <c r="H43" s="5" t="s">
        <v>259</v>
      </c>
    </row>
    <row r="44" spans="1:8">
      <c r="A44" s="115">
        <v>40034</v>
      </c>
      <c r="B44" s="65">
        <v>74</v>
      </c>
      <c r="C44" s="65">
        <v>21</v>
      </c>
      <c r="D44" s="166">
        <f t="shared" si="2"/>
        <v>2984</v>
      </c>
      <c r="E44" s="65">
        <f t="shared" si="1"/>
        <v>38</v>
      </c>
      <c r="F44" s="113">
        <v>17</v>
      </c>
      <c r="H44" s="5" t="s">
        <v>259</v>
      </c>
    </row>
    <row r="45" spans="1:8">
      <c r="A45" s="115">
        <v>40035</v>
      </c>
      <c r="B45" s="65">
        <v>32</v>
      </c>
      <c r="C45" s="65">
        <v>5</v>
      </c>
      <c r="D45" s="166">
        <f t="shared" si="2"/>
        <v>3016</v>
      </c>
      <c r="E45" s="65">
        <f t="shared" si="1"/>
        <v>43</v>
      </c>
      <c r="F45" s="113">
        <v>17</v>
      </c>
      <c r="H45" s="5" t="s">
        <v>295</v>
      </c>
    </row>
    <row r="46" spans="1:8">
      <c r="A46" s="115">
        <v>40036</v>
      </c>
      <c r="B46" s="65">
        <v>64</v>
      </c>
      <c r="C46" s="65">
        <v>7</v>
      </c>
      <c r="D46" s="166">
        <f t="shared" si="2"/>
        <v>3080</v>
      </c>
      <c r="E46" s="65">
        <f t="shared" si="1"/>
        <v>50</v>
      </c>
      <c r="F46" s="113">
        <v>17</v>
      </c>
      <c r="G46" t="s">
        <v>300</v>
      </c>
      <c r="H46" s="5" t="s">
        <v>299</v>
      </c>
    </row>
    <row r="47" spans="1:8">
      <c r="A47" s="115">
        <v>40037</v>
      </c>
      <c r="B47" s="65">
        <v>31</v>
      </c>
      <c r="C47" s="65">
        <v>6</v>
      </c>
      <c r="D47" s="166">
        <f t="shared" si="2"/>
        <v>3111</v>
      </c>
      <c r="E47" s="65">
        <f t="shared" si="1"/>
        <v>56</v>
      </c>
      <c r="F47" s="113">
        <v>17</v>
      </c>
      <c r="H47" s="5" t="s">
        <v>293</v>
      </c>
    </row>
    <row r="48" spans="1:8">
      <c r="A48" s="115">
        <v>40038</v>
      </c>
      <c r="B48" s="65">
        <v>13</v>
      </c>
      <c r="C48" s="65">
        <v>3</v>
      </c>
      <c r="D48" s="166">
        <f t="shared" si="2"/>
        <v>3124</v>
      </c>
      <c r="E48" s="65">
        <f t="shared" si="1"/>
        <v>59</v>
      </c>
      <c r="F48" s="113">
        <v>17</v>
      </c>
      <c r="H48" s="5" t="s">
        <v>293</v>
      </c>
    </row>
    <row r="49" spans="1:8">
      <c r="A49" s="115">
        <v>40039</v>
      </c>
      <c r="B49" s="65">
        <v>13</v>
      </c>
      <c r="C49" s="65">
        <v>0</v>
      </c>
      <c r="D49" s="166">
        <f t="shared" si="2"/>
        <v>3137</v>
      </c>
      <c r="E49" s="65">
        <f t="shared" si="1"/>
        <v>59</v>
      </c>
      <c r="F49" s="113">
        <v>17</v>
      </c>
      <c r="H49" s="5" t="s">
        <v>293</v>
      </c>
    </row>
    <row r="50" spans="1:8">
      <c r="A50" s="115">
        <v>40040</v>
      </c>
      <c r="B50" s="65">
        <v>37</v>
      </c>
      <c r="C50" s="65">
        <v>2</v>
      </c>
      <c r="D50" s="166">
        <f t="shared" si="2"/>
        <v>3174</v>
      </c>
      <c r="E50" s="65">
        <f t="shared" si="1"/>
        <v>61</v>
      </c>
      <c r="F50" s="113">
        <v>17</v>
      </c>
      <c r="H50" s="5" t="s">
        <v>293</v>
      </c>
    </row>
    <row r="51" spans="1:8">
      <c r="A51" s="115">
        <v>40041</v>
      </c>
      <c r="B51" s="65">
        <v>61</v>
      </c>
      <c r="C51" s="65">
        <v>3</v>
      </c>
      <c r="D51" s="166">
        <f t="shared" si="2"/>
        <v>3235</v>
      </c>
      <c r="E51" s="65">
        <f t="shared" si="1"/>
        <v>64</v>
      </c>
      <c r="F51" s="113">
        <v>16</v>
      </c>
      <c r="H51" s="5" t="s">
        <v>293</v>
      </c>
    </row>
    <row r="52" spans="1:8">
      <c r="A52" s="115">
        <v>40042</v>
      </c>
      <c r="B52" s="65">
        <v>17</v>
      </c>
      <c r="C52" s="65">
        <v>7</v>
      </c>
      <c r="D52" s="166">
        <f t="shared" si="2"/>
        <v>3252</v>
      </c>
      <c r="E52" s="65">
        <f t="shared" si="1"/>
        <v>71</v>
      </c>
      <c r="F52" s="113">
        <v>16</v>
      </c>
      <c r="H52" s="5" t="s">
        <v>293</v>
      </c>
    </row>
    <row r="53" spans="1:8">
      <c r="A53" s="115">
        <v>40043</v>
      </c>
      <c r="B53" s="65">
        <v>16</v>
      </c>
      <c r="C53" s="65">
        <v>20</v>
      </c>
      <c r="D53" s="166">
        <f t="shared" si="2"/>
        <v>3268</v>
      </c>
      <c r="E53" s="65">
        <f t="shared" si="1"/>
        <v>91</v>
      </c>
      <c r="F53" s="113">
        <v>16</v>
      </c>
      <c r="H53" s="5" t="s">
        <v>293</v>
      </c>
    </row>
    <row r="54" spans="1:8">
      <c r="A54" s="115">
        <v>40044</v>
      </c>
      <c r="B54" s="65">
        <v>14</v>
      </c>
      <c r="C54" s="65">
        <v>21</v>
      </c>
      <c r="D54" s="166">
        <f t="shared" si="2"/>
        <v>3282</v>
      </c>
      <c r="E54" s="65">
        <f t="shared" si="1"/>
        <v>112</v>
      </c>
      <c r="F54" s="113">
        <v>16</v>
      </c>
      <c r="H54" s="5" t="s">
        <v>293</v>
      </c>
    </row>
    <row r="55" spans="1:8">
      <c r="A55" s="115">
        <v>40045</v>
      </c>
      <c r="B55" s="65">
        <v>15</v>
      </c>
      <c r="C55" s="65">
        <v>20</v>
      </c>
      <c r="D55" s="166">
        <f t="shared" si="2"/>
        <v>3297</v>
      </c>
      <c r="E55" s="65">
        <f t="shared" si="1"/>
        <v>132</v>
      </c>
      <c r="F55" s="113">
        <v>16</v>
      </c>
      <c r="H55" s="5" t="s">
        <v>268</v>
      </c>
    </row>
    <row r="56" spans="1:8">
      <c r="A56" s="115">
        <v>40046</v>
      </c>
      <c r="B56" s="65">
        <v>8</v>
      </c>
      <c r="C56" s="65">
        <v>18</v>
      </c>
      <c r="D56" s="166">
        <f t="shared" si="2"/>
        <v>3305</v>
      </c>
      <c r="E56" s="65">
        <f t="shared" si="1"/>
        <v>150</v>
      </c>
      <c r="F56" s="113">
        <v>16</v>
      </c>
      <c r="H56" s="5" t="s">
        <v>293</v>
      </c>
    </row>
    <row r="57" spans="1:8">
      <c r="A57" s="115">
        <v>40047</v>
      </c>
      <c r="B57" s="65">
        <v>9</v>
      </c>
      <c r="C57" s="65">
        <v>4</v>
      </c>
      <c r="D57" s="166">
        <f t="shared" si="2"/>
        <v>3314</v>
      </c>
      <c r="E57" s="65">
        <f t="shared" si="1"/>
        <v>154</v>
      </c>
      <c r="F57" s="113">
        <v>16</v>
      </c>
      <c r="H57" s="5" t="s">
        <v>293</v>
      </c>
    </row>
    <row r="58" spans="1:8">
      <c r="A58" s="115">
        <v>40048</v>
      </c>
      <c r="B58" s="65">
        <v>4</v>
      </c>
      <c r="C58" s="65">
        <v>3</v>
      </c>
      <c r="D58" s="166">
        <f t="shared" si="2"/>
        <v>3318</v>
      </c>
      <c r="E58" s="65">
        <f t="shared" si="1"/>
        <v>157</v>
      </c>
      <c r="F58" s="113">
        <v>16</v>
      </c>
      <c r="H58" s="5" t="s">
        <v>293</v>
      </c>
    </row>
    <row r="59" spans="1:8">
      <c r="A59" s="115">
        <v>40049</v>
      </c>
      <c r="B59" s="65">
        <v>5</v>
      </c>
      <c r="C59" s="65">
        <v>2</v>
      </c>
      <c r="D59" s="166">
        <f t="shared" si="2"/>
        <v>3323</v>
      </c>
      <c r="E59" s="65">
        <f t="shared" si="1"/>
        <v>159</v>
      </c>
      <c r="F59" s="113">
        <v>16</v>
      </c>
      <c r="H59" s="5" t="s">
        <v>292</v>
      </c>
    </row>
    <row r="60" spans="1:8">
      <c r="A60" s="115">
        <v>40050</v>
      </c>
      <c r="B60" s="65">
        <v>5</v>
      </c>
      <c r="C60" s="65">
        <v>11</v>
      </c>
      <c r="D60" s="166">
        <f t="shared" si="2"/>
        <v>3328</v>
      </c>
      <c r="E60" s="65">
        <f t="shared" si="1"/>
        <v>170</v>
      </c>
      <c r="F60" s="113">
        <v>16</v>
      </c>
      <c r="H60" s="5" t="s">
        <v>293</v>
      </c>
    </row>
    <row r="61" spans="1:8">
      <c r="A61" s="115">
        <v>40051</v>
      </c>
      <c r="B61" s="65">
        <v>1</v>
      </c>
      <c r="C61" s="65">
        <v>0</v>
      </c>
      <c r="D61" s="166">
        <f t="shared" si="2"/>
        <v>3329</v>
      </c>
      <c r="E61" s="65">
        <f t="shared" si="1"/>
        <v>170</v>
      </c>
      <c r="F61" s="113">
        <v>15</v>
      </c>
      <c r="H61" t="s">
        <v>292</v>
      </c>
    </row>
    <row r="62" spans="1:8">
      <c r="A62" s="115">
        <v>40052</v>
      </c>
      <c r="B62" s="65">
        <v>1</v>
      </c>
      <c r="C62" s="65">
        <v>0</v>
      </c>
      <c r="D62" s="166">
        <f t="shared" si="2"/>
        <v>3330</v>
      </c>
      <c r="E62" s="65">
        <f t="shared" si="1"/>
        <v>170</v>
      </c>
      <c r="F62" s="113">
        <v>15</v>
      </c>
      <c r="H62" t="s">
        <v>293</v>
      </c>
    </row>
    <row r="63" spans="1:8">
      <c r="A63" s="115">
        <v>40053</v>
      </c>
      <c r="B63" s="65">
        <v>0</v>
      </c>
      <c r="C63" s="65">
        <v>5</v>
      </c>
      <c r="D63" s="166">
        <f t="shared" si="2"/>
        <v>3330</v>
      </c>
      <c r="E63" s="65">
        <f t="shared" si="1"/>
        <v>175</v>
      </c>
      <c r="F63" s="113">
        <v>15</v>
      </c>
      <c r="H63" t="s">
        <v>292</v>
      </c>
    </row>
    <row r="64" spans="1:8">
      <c r="A64" s="115">
        <v>40054</v>
      </c>
      <c r="B64" s="65">
        <v>4</v>
      </c>
      <c r="C64" s="65">
        <v>2</v>
      </c>
      <c r="D64" s="166">
        <f t="shared" si="2"/>
        <v>3334</v>
      </c>
      <c r="E64" s="65">
        <f t="shared" si="1"/>
        <v>177</v>
      </c>
      <c r="F64" s="113">
        <v>15</v>
      </c>
      <c r="H64" t="s">
        <v>292</v>
      </c>
    </row>
    <row r="65" spans="1:14">
      <c r="A65" s="115">
        <v>40055</v>
      </c>
      <c r="B65" s="65">
        <v>0</v>
      </c>
      <c r="C65" s="65">
        <v>0</v>
      </c>
      <c r="D65" s="166">
        <f t="shared" si="2"/>
        <v>3334</v>
      </c>
      <c r="E65" s="65">
        <f t="shared" si="1"/>
        <v>177</v>
      </c>
      <c r="F65" s="113">
        <v>15</v>
      </c>
      <c r="H65" t="s">
        <v>292</v>
      </c>
    </row>
    <row r="66" spans="1:14">
      <c r="A66" s="115">
        <v>40056</v>
      </c>
      <c r="B66" s="65">
        <v>0</v>
      </c>
      <c r="C66" s="65">
        <v>1</v>
      </c>
      <c r="D66" s="166">
        <f t="shared" si="2"/>
        <v>3334</v>
      </c>
      <c r="E66" s="65">
        <f t="shared" si="1"/>
        <v>178</v>
      </c>
      <c r="F66" s="113">
        <v>15</v>
      </c>
      <c r="H66" t="s">
        <v>292</v>
      </c>
    </row>
    <row r="67" spans="1:14">
      <c r="A67" s="115"/>
      <c r="D67" s="166"/>
      <c r="G67" t="s">
        <v>306</v>
      </c>
    </row>
    <row r="68" spans="1:14">
      <c r="A68" s="171" t="s">
        <v>133</v>
      </c>
      <c r="B68" s="172"/>
      <c r="C68" s="172"/>
      <c r="D68" s="173">
        <f>SUM(B5:B67)</f>
        <v>3334</v>
      </c>
      <c r="E68" s="173">
        <f>SUM(C5:C67)</f>
        <v>178</v>
      </c>
      <c r="F68" s="172"/>
      <c r="G68" s="110"/>
      <c r="H68" s="110"/>
      <c r="I68" s="110"/>
      <c r="J68" s="110"/>
      <c r="K68" s="110"/>
      <c r="L68" s="110"/>
      <c r="M68" s="110"/>
      <c r="N68" s="17"/>
    </row>
    <row r="70" spans="1:14" s="61" customFormat="1">
      <c r="A70" s="134"/>
      <c r="B70" s="135" t="s">
        <v>264</v>
      </c>
      <c r="C70" s="135"/>
      <c r="D70" s="135" t="s">
        <v>265</v>
      </c>
      <c r="E70" s="169">
        <f>E68+C90</f>
        <v>197</v>
      </c>
      <c r="F70" s="116"/>
      <c r="H70" s="134"/>
    </row>
    <row r="71" spans="1:14">
      <c r="D71" s="135" t="s">
        <v>262</v>
      </c>
      <c r="E71" s="169">
        <f>C78+C88</f>
        <v>3075</v>
      </c>
    </row>
    <row r="72" spans="1:14">
      <c r="D72" s="135" t="s">
        <v>266</v>
      </c>
      <c r="E72" s="169">
        <f>D68+C89</f>
        <v>3342</v>
      </c>
    </row>
    <row r="73" spans="1:14" s="61" customFormat="1" ht="13.5" thickBot="1">
      <c r="A73" s="133"/>
      <c r="B73" s="133"/>
      <c r="C73" s="133"/>
      <c r="D73" s="136" t="s">
        <v>263</v>
      </c>
      <c r="E73" s="136">
        <v>0</v>
      </c>
      <c r="F73" s="133"/>
      <c r="G73" s="133"/>
      <c r="H73" s="133"/>
      <c r="I73" s="133"/>
      <c r="J73" s="133"/>
      <c r="K73" s="133"/>
      <c r="L73" s="133"/>
      <c r="M73" s="133"/>
    </row>
    <row r="74" spans="1:14" s="61" customFormat="1" ht="15.75">
      <c r="A74" s="60" t="s">
        <v>261</v>
      </c>
      <c r="C74" s="160"/>
      <c r="D74" s="160">
        <v>40046</v>
      </c>
      <c r="F74" s="116"/>
    </row>
    <row r="76" spans="1:14" ht="15.75">
      <c r="B76" s="111" t="s">
        <v>218</v>
      </c>
      <c r="C76" s="111"/>
      <c r="I76" s="33"/>
    </row>
    <row r="78" spans="1:14">
      <c r="B78" s="130" t="s">
        <v>38</v>
      </c>
      <c r="C78" s="163">
        <v>2700</v>
      </c>
      <c r="D78" s="131"/>
      <c r="E78" s="159"/>
      <c r="I78" s="1"/>
    </row>
    <row r="79" spans="1:14">
      <c r="B79" s="130" t="s">
        <v>55</v>
      </c>
      <c r="C79" s="164">
        <v>14</v>
      </c>
      <c r="D79" s="130"/>
      <c r="E79" s="159"/>
    </row>
    <row r="80" spans="1:14">
      <c r="B80" s="130" t="s">
        <v>40</v>
      </c>
      <c r="C80" s="164">
        <v>42</v>
      </c>
      <c r="D80" s="130"/>
      <c r="E80" s="159"/>
    </row>
    <row r="81" spans="1:8">
      <c r="B81" s="130" t="s">
        <v>41</v>
      </c>
      <c r="C81" s="164">
        <v>0</v>
      </c>
      <c r="D81" s="130"/>
      <c r="E81" s="161" t="s">
        <v>302</v>
      </c>
    </row>
    <row r="82" spans="1:8">
      <c r="B82" s="129" t="s">
        <v>131</v>
      </c>
      <c r="C82" s="165">
        <v>0</v>
      </c>
      <c r="D82" s="128"/>
      <c r="E82" s="161" t="s">
        <v>301</v>
      </c>
      <c r="G82" s="5"/>
      <c r="H82" s="5"/>
    </row>
    <row r="84" spans="1:8" s="61" customFormat="1" ht="15.75">
      <c r="A84" s="60" t="s">
        <v>253</v>
      </c>
      <c r="D84" s="167">
        <v>40057</v>
      </c>
      <c r="F84" s="116"/>
    </row>
    <row r="86" spans="1:8" ht="15.75">
      <c r="B86" s="111" t="s">
        <v>218</v>
      </c>
      <c r="C86" s="111"/>
    </row>
    <row r="88" spans="1:8">
      <c r="B88" s="130" t="s">
        <v>38</v>
      </c>
      <c r="C88" s="130">
        <v>375</v>
      </c>
      <c r="D88" s="130"/>
      <c r="E88" s="159"/>
    </row>
    <row r="89" spans="1:8">
      <c r="B89" s="130" t="s">
        <v>55</v>
      </c>
      <c r="C89" s="130">
        <v>8</v>
      </c>
      <c r="D89" s="130"/>
      <c r="E89" s="159"/>
    </row>
    <row r="90" spans="1:8">
      <c r="B90" s="130" t="s">
        <v>40</v>
      </c>
      <c r="C90" s="130">
        <v>19</v>
      </c>
      <c r="D90" s="130"/>
      <c r="E90" s="159"/>
    </row>
    <row r="91" spans="1:8">
      <c r="B91" s="130" t="s">
        <v>41</v>
      </c>
      <c r="C91" s="130">
        <v>0</v>
      </c>
      <c r="D91" s="130"/>
      <c r="E91" s="161" t="s">
        <v>304</v>
      </c>
    </row>
    <row r="92" spans="1:8">
      <c r="B92" s="130" t="s">
        <v>131</v>
      </c>
      <c r="C92" s="168" t="s">
        <v>303</v>
      </c>
      <c r="D92" s="132"/>
      <c r="E92" s="161" t="s">
        <v>305</v>
      </c>
      <c r="G92" s="5"/>
      <c r="H92" s="5"/>
    </row>
    <row r="93" spans="1:8" ht="13.5" thickBot="1">
      <c r="E93" s="162"/>
      <c r="F93" s="127"/>
    </row>
    <row r="94" spans="1:8" s="61" customFormat="1" ht="15.75">
      <c r="A94" s="62" t="s">
        <v>254</v>
      </c>
      <c r="B94" s="117"/>
      <c r="C94" s="117"/>
      <c r="D94" s="117"/>
      <c r="E94" s="119"/>
      <c r="F94" s="116"/>
      <c r="G94" s="118"/>
      <c r="H94" s="119"/>
    </row>
    <row r="95" spans="1:8" s="61" customFormat="1" ht="15.75">
      <c r="A95" s="63"/>
      <c r="B95" s="119"/>
      <c r="C95" s="119"/>
      <c r="D95" s="119"/>
      <c r="E95" s="119"/>
      <c r="F95" s="116"/>
      <c r="G95" s="120"/>
      <c r="H95" s="119"/>
    </row>
    <row r="96" spans="1:8" s="61" customFormat="1" ht="15.75">
      <c r="A96" s="121"/>
      <c r="B96" s="137" t="s">
        <v>266</v>
      </c>
      <c r="C96" s="170">
        <f>E72</f>
        <v>3342</v>
      </c>
      <c r="D96" s="122"/>
      <c r="E96" s="122"/>
      <c r="F96" s="116"/>
      <c r="G96" s="120"/>
      <c r="H96" s="119"/>
    </row>
    <row r="97" spans="1:8" s="61" customFormat="1" ht="15.75">
      <c r="A97" s="121"/>
      <c r="B97" s="137" t="s">
        <v>262</v>
      </c>
      <c r="C97" s="170">
        <f>E71</f>
        <v>3075</v>
      </c>
      <c r="D97" s="122"/>
      <c r="E97" s="122"/>
      <c r="F97" s="116"/>
      <c r="G97" s="120"/>
      <c r="H97" s="119"/>
    </row>
    <row r="98" spans="1:8" s="61" customFormat="1" ht="15.75">
      <c r="A98" s="121"/>
      <c r="B98" s="137" t="s">
        <v>265</v>
      </c>
      <c r="C98" s="170">
        <f>E70</f>
        <v>197</v>
      </c>
      <c r="D98" s="122"/>
      <c r="E98" s="122"/>
      <c r="F98" s="116"/>
      <c r="G98" s="120"/>
      <c r="H98" s="119"/>
    </row>
    <row r="99" spans="1:8" s="61" customFormat="1" ht="16.5" thickBot="1">
      <c r="A99" s="123"/>
      <c r="B99" s="138" t="s">
        <v>263</v>
      </c>
      <c r="C99" s="138">
        <f>E73</f>
        <v>0</v>
      </c>
      <c r="D99" s="124"/>
      <c r="E99" s="124"/>
      <c r="F99" s="126"/>
      <c r="G99" s="125"/>
      <c r="H99" s="119"/>
    </row>
  </sheetData>
  <phoneticPr fontId="0" type="noConversion"/>
  <pageMargins left="0.7" right="0.7" top="0.75" bottom="0.75" header="0.3" footer="0.3"/>
  <pageSetup orientation="landscape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600"/>
  <sheetViews>
    <sheetView showGridLines="0" topLeftCell="A229" workbookViewId="0">
      <selection activeCell="J355" sqref="J355"/>
    </sheetView>
  </sheetViews>
  <sheetFormatPr defaultRowHeight="15.75"/>
  <cols>
    <col min="1" max="1" width="10.140625" style="142" customWidth="1"/>
    <col min="2" max="2" width="11.140625" style="142" customWidth="1"/>
    <col min="3" max="3" width="8.140625" style="142" bestFit="1" customWidth="1"/>
    <col min="4" max="4" width="7.140625" style="142" customWidth="1"/>
    <col min="5" max="5" width="16" style="147" bestFit="1" customWidth="1"/>
    <col min="6" max="6" width="13.28515625" style="142" bestFit="1" customWidth="1"/>
    <col min="7" max="7" width="11.140625" style="14" bestFit="1" customWidth="1"/>
    <col min="8" max="9" width="11.140625" style="14" customWidth="1"/>
    <col min="10" max="10" width="13.5703125" style="14" customWidth="1"/>
    <col min="11" max="11" width="11.140625" style="14" customWidth="1"/>
    <col min="12" max="12" width="14.140625" style="14" bestFit="1" customWidth="1"/>
    <col min="13" max="13" width="20.85546875" style="14" customWidth="1"/>
    <col min="14" max="21" width="6.5703125" style="14" customWidth="1"/>
    <col min="22" max="22" width="10.5703125" style="14" bestFit="1" customWidth="1"/>
    <col min="23" max="16384" width="9.140625" style="14"/>
  </cols>
  <sheetData>
    <row r="1" spans="1:22">
      <c r="A1" s="156" t="s">
        <v>270</v>
      </c>
      <c r="L1" s="14" t="s">
        <v>278</v>
      </c>
      <c r="M1" s="14" t="s">
        <v>279</v>
      </c>
      <c r="N1" s="14" t="s">
        <v>280</v>
      </c>
      <c r="O1" s="14" t="s">
        <v>282</v>
      </c>
      <c r="P1" s="14" t="s">
        <v>283</v>
      </c>
      <c r="Q1" s="14" t="s">
        <v>281</v>
      </c>
    </row>
    <row r="3" spans="1:22">
      <c r="A3" s="149" t="s">
        <v>11</v>
      </c>
      <c r="B3" s="140" t="s">
        <v>271</v>
      </c>
      <c r="C3" s="140" t="s">
        <v>277</v>
      </c>
      <c r="D3" s="139" t="s">
        <v>272</v>
      </c>
      <c r="E3" s="146" t="s">
        <v>276</v>
      </c>
      <c r="F3" s="140" t="s">
        <v>273</v>
      </c>
      <c r="G3" s="157" t="s">
        <v>15</v>
      </c>
      <c r="H3" s="194"/>
      <c r="I3" s="195" t="s">
        <v>272</v>
      </c>
      <c r="J3" s="195" t="s">
        <v>326</v>
      </c>
      <c r="K3" s="194"/>
    </row>
    <row r="4" spans="1:22">
      <c r="A4" s="143">
        <v>40018</v>
      </c>
      <c r="B4" s="144">
        <v>1</v>
      </c>
      <c r="C4" s="150">
        <v>2</v>
      </c>
      <c r="D4" s="150">
        <v>12</v>
      </c>
      <c r="E4" s="151">
        <v>1</v>
      </c>
      <c r="F4" s="150">
        <v>430</v>
      </c>
      <c r="I4" s="150">
        <v>1</v>
      </c>
      <c r="J4" s="196" t="s">
        <v>321</v>
      </c>
    </row>
    <row r="5" spans="1:22">
      <c r="A5" s="143">
        <v>40018</v>
      </c>
      <c r="B5" s="144">
        <v>2</v>
      </c>
      <c r="C5" s="144">
        <v>2</v>
      </c>
      <c r="D5" s="144">
        <v>11</v>
      </c>
      <c r="E5" s="148">
        <v>1</v>
      </c>
      <c r="F5" s="144">
        <v>510</v>
      </c>
      <c r="I5" s="144">
        <v>2</v>
      </c>
      <c r="J5" s="197" t="s">
        <v>322</v>
      </c>
      <c r="L5" s="190" t="s">
        <v>307</v>
      </c>
      <c r="M5" s="176" t="s">
        <v>308</v>
      </c>
      <c r="N5" s="176" t="s">
        <v>309</v>
      </c>
      <c r="O5" s="176" t="s">
        <v>13</v>
      </c>
      <c r="Q5" s="178" t="s">
        <v>276</v>
      </c>
      <c r="R5" s="178" t="s">
        <v>315</v>
      </c>
      <c r="S5" s="179" t="s">
        <v>13</v>
      </c>
    </row>
    <row r="6" spans="1:22">
      <c r="A6" s="143">
        <v>40018</v>
      </c>
      <c r="B6" s="144">
        <v>3</v>
      </c>
      <c r="C6" s="144">
        <v>2</v>
      </c>
      <c r="D6" s="144">
        <v>12</v>
      </c>
      <c r="E6" s="148">
        <v>1</v>
      </c>
      <c r="F6" s="144">
        <v>540</v>
      </c>
      <c r="I6" s="144">
        <v>3</v>
      </c>
      <c r="J6" s="197" t="s">
        <v>323</v>
      </c>
      <c r="L6" s="175" t="s">
        <v>271</v>
      </c>
      <c r="M6" s="142">
        <f>COUNTIF(E4:E363,"=1")</f>
        <v>140</v>
      </c>
      <c r="N6" s="142">
        <f>COUNTIF(E4:E363,"=2")</f>
        <v>215</v>
      </c>
      <c r="O6" s="142">
        <f>SUM(M6:N6)</f>
        <v>355</v>
      </c>
      <c r="Q6" s="180">
        <v>1</v>
      </c>
      <c r="R6" s="180" t="s">
        <v>316</v>
      </c>
      <c r="S6" s="183">
        <v>420.06993006993008</v>
      </c>
    </row>
    <row r="7" spans="1:22">
      <c r="A7" s="143">
        <v>40018</v>
      </c>
      <c r="B7" s="144">
        <v>4</v>
      </c>
      <c r="C7" s="142">
        <v>2</v>
      </c>
      <c r="D7" s="142">
        <v>12</v>
      </c>
      <c r="E7" s="147">
        <v>2</v>
      </c>
      <c r="F7" s="142">
        <v>420</v>
      </c>
      <c r="I7" s="144">
        <v>4</v>
      </c>
      <c r="J7" s="197" t="s">
        <v>324</v>
      </c>
      <c r="L7" s="175" t="s">
        <v>314</v>
      </c>
      <c r="M7" s="174">
        <f>M6/$O$6</f>
        <v>0.39436619718309857</v>
      </c>
      <c r="N7" s="174">
        <f>N6/$O$6</f>
        <v>0.60563380281690138</v>
      </c>
      <c r="O7" s="142"/>
      <c r="Q7" s="181"/>
      <c r="R7" s="182" t="s">
        <v>317</v>
      </c>
      <c r="S7" s="184">
        <v>300</v>
      </c>
    </row>
    <row r="8" spans="1:22">
      <c r="A8" s="143">
        <v>40018</v>
      </c>
      <c r="B8" s="144">
        <v>5</v>
      </c>
      <c r="C8" s="144">
        <v>2</v>
      </c>
      <c r="D8" s="144">
        <v>13</v>
      </c>
      <c r="E8" s="148">
        <v>2</v>
      </c>
      <c r="F8" s="144">
        <v>490</v>
      </c>
      <c r="I8" s="144">
        <v>5</v>
      </c>
      <c r="J8" s="197" t="s">
        <v>325</v>
      </c>
      <c r="L8" s="191" t="s">
        <v>310</v>
      </c>
      <c r="M8" s="177" t="s">
        <v>308</v>
      </c>
      <c r="N8" s="177" t="s">
        <v>309</v>
      </c>
      <c r="O8" s="177" t="s">
        <v>13</v>
      </c>
      <c r="Q8" s="181"/>
      <c r="R8" s="182" t="s">
        <v>318</v>
      </c>
      <c r="S8" s="184">
        <v>625</v>
      </c>
    </row>
    <row r="9" spans="1:22">
      <c r="A9" s="143">
        <v>40018</v>
      </c>
      <c r="B9" s="144">
        <v>6</v>
      </c>
      <c r="C9" s="142">
        <v>2</v>
      </c>
      <c r="D9" s="142">
        <v>11</v>
      </c>
      <c r="E9" s="147">
        <v>1</v>
      </c>
      <c r="F9" s="142">
        <v>480</v>
      </c>
      <c r="I9" s="144">
        <v>6</v>
      </c>
      <c r="J9" s="197" t="s">
        <v>319</v>
      </c>
      <c r="L9" s="192" t="s">
        <v>313</v>
      </c>
      <c r="M9" s="188">
        <v>420</v>
      </c>
      <c r="N9" s="188">
        <v>485</v>
      </c>
      <c r="O9" s="188">
        <f>AVERAGE(F4:F363)</f>
        <v>460.09859154929575</v>
      </c>
      <c r="Q9" s="180">
        <v>2</v>
      </c>
      <c r="R9" s="180" t="s">
        <v>316</v>
      </c>
      <c r="S9" s="183">
        <v>485.32258064516128</v>
      </c>
    </row>
    <row r="10" spans="1:22">
      <c r="A10" s="143">
        <v>40018</v>
      </c>
      <c r="B10" s="144">
        <v>7</v>
      </c>
      <c r="C10" s="142">
        <v>2</v>
      </c>
      <c r="D10" s="142">
        <v>2</v>
      </c>
      <c r="E10" s="147">
        <v>1</v>
      </c>
      <c r="F10" s="142">
        <v>505</v>
      </c>
      <c r="I10" s="153">
        <v>7</v>
      </c>
      <c r="J10" s="198" t="s">
        <v>320</v>
      </c>
      <c r="L10" s="192" t="s">
        <v>311</v>
      </c>
      <c r="M10" s="144">
        <v>300</v>
      </c>
      <c r="N10" s="144">
        <v>360</v>
      </c>
      <c r="O10" s="188">
        <f>MIN(F4:F363)</f>
        <v>300</v>
      </c>
      <c r="Q10" s="181"/>
      <c r="R10" s="182" t="s">
        <v>317</v>
      </c>
      <c r="S10" s="184">
        <v>360</v>
      </c>
    </row>
    <row r="11" spans="1:22">
      <c r="A11" s="143">
        <v>40018</v>
      </c>
      <c r="B11" s="144">
        <v>8</v>
      </c>
      <c r="C11" s="142">
        <v>2</v>
      </c>
      <c r="D11" s="142">
        <v>12</v>
      </c>
      <c r="E11" s="147">
        <v>2</v>
      </c>
      <c r="F11" s="142">
        <v>460</v>
      </c>
      <c r="L11" s="193" t="s">
        <v>312</v>
      </c>
      <c r="M11" s="153">
        <v>625</v>
      </c>
      <c r="N11" s="153">
        <v>570</v>
      </c>
      <c r="O11" s="189">
        <f>MAX(F4:F363)</f>
        <v>625</v>
      </c>
      <c r="Q11" s="185"/>
      <c r="R11" s="186" t="s">
        <v>318</v>
      </c>
      <c r="S11" s="187">
        <v>570</v>
      </c>
    </row>
    <row r="12" spans="1:22">
      <c r="A12" s="143">
        <v>40018</v>
      </c>
      <c r="B12" s="144">
        <v>9</v>
      </c>
      <c r="C12" s="142">
        <v>2</v>
      </c>
      <c r="D12" s="142">
        <v>11</v>
      </c>
      <c r="E12" s="147">
        <v>1</v>
      </c>
      <c r="F12" s="142">
        <v>505</v>
      </c>
      <c r="M12"/>
      <c r="N12"/>
      <c r="O12"/>
    </row>
    <row r="13" spans="1:22">
      <c r="A13" s="143">
        <v>40018</v>
      </c>
      <c r="B13" s="144">
        <v>10</v>
      </c>
      <c r="C13" s="142">
        <v>2</v>
      </c>
      <c r="D13" s="142">
        <v>2</v>
      </c>
      <c r="E13" s="147">
        <v>2</v>
      </c>
      <c r="F13" s="142">
        <v>480</v>
      </c>
      <c r="L13" s="180"/>
      <c r="M13" s="199"/>
      <c r="N13" s="178" t="s">
        <v>272</v>
      </c>
      <c r="O13" s="199"/>
      <c r="P13" s="199"/>
      <c r="Q13" s="199"/>
      <c r="R13" s="199"/>
      <c r="S13" s="199"/>
      <c r="T13" s="199"/>
      <c r="U13" s="199"/>
      <c r="V13" s="200"/>
    </row>
    <row r="14" spans="1:22">
      <c r="A14" s="143">
        <v>40018</v>
      </c>
      <c r="B14" s="144">
        <v>11</v>
      </c>
      <c r="C14" s="144">
        <v>2</v>
      </c>
      <c r="D14" s="144">
        <v>2</v>
      </c>
      <c r="E14" s="148">
        <v>2</v>
      </c>
      <c r="F14" s="144">
        <v>420</v>
      </c>
      <c r="L14" s="178" t="s">
        <v>276</v>
      </c>
      <c r="M14" s="178" t="s">
        <v>315</v>
      </c>
      <c r="N14" s="180">
        <v>2</v>
      </c>
      <c r="O14" s="201">
        <v>3</v>
      </c>
      <c r="P14" s="201">
        <v>4</v>
      </c>
      <c r="Q14" s="201">
        <v>5</v>
      </c>
      <c r="R14" s="201">
        <v>11</v>
      </c>
      <c r="S14" s="201">
        <v>12</v>
      </c>
      <c r="T14" s="201">
        <v>13</v>
      </c>
      <c r="U14" s="201">
        <v>22</v>
      </c>
      <c r="V14" s="179" t="s">
        <v>327</v>
      </c>
    </row>
    <row r="15" spans="1:22">
      <c r="A15" s="143">
        <v>40018</v>
      </c>
      <c r="B15" s="144">
        <v>12</v>
      </c>
      <c r="C15" s="144">
        <v>2</v>
      </c>
      <c r="D15" s="144">
        <v>2</v>
      </c>
      <c r="E15" s="148">
        <v>1</v>
      </c>
      <c r="F15" s="144">
        <v>440</v>
      </c>
      <c r="L15" s="180">
        <v>1</v>
      </c>
      <c r="M15" s="180" t="s">
        <v>331</v>
      </c>
      <c r="N15" s="204">
        <v>7</v>
      </c>
      <c r="O15" s="205">
        <v>14</v>
      </c>
      <c r="P15" s="205">
        <v>12</v>
      </c>
      <c r="Q15" s="205">
        <v>5</v>
      </c>
      <c r="R15" s="205">
        <v>36</v>
      </c>
      <c r="S15" s="205">
        <v>66</v>
      </c>
      <c r="T15" s="205"/>
      <c r="U15" s="205"/>
      <c r="V15" s="202">
        <v>140</v>
      </c>
    </row>
    <row r="16" spans="1:22">
      <c r="A16" s="143">
        <v>40018</v>
      </c>
      <c r="B16" s="144">
        <v>13</v>
      </c>
      <c r="C16" s="144">
        <v>2</v>
      </c>
      <c r="D16" s="144">
        <v>3</v>
      </c>
      <c r="E16" s="148">
        <v>2</v>
      </c>
      <c r="F16" s="144">
        <v>440</v>
      </c>
      <c r="L16" s="181"/>
      <c r="M16" s="182" t="s">
        <v>328</v>
      </c>
      <c r="N16" s="206">
        <v>442.14285714285717</v>
      </c>
      <c r="O16" s="25">
        <v>421.07142857142856</v>
      </c>
      <c r="P16" s="25">
        <v>422.91666666666669</v>
      </c>
      <c r="Q16" s="25">
        <v>442</v>
      </c>
      <c r="R16" s="25">
        <v>362.5</v>
      </c>
      <c r="S16" s="25">
        <v>450.07575757575756</v>
      </c>
      <c r="T16" s="25"/>
      <c r="U16" s="25"/>
      <c r="V16" s="203">
        <v>421.64285714285717</v>
      </c>
    </row>
    <row r="17" spans="1:22">
      <c r="A17" s="143">
        <v>40018</v>
      </c>
      <c r="B17" s="144">
        <v>14</v>
      </c>
      <c r="C17" s="144">
        <v>2</v>
      </c>
      <c r="D17" s="144">
        <v>12</v>
      </c>
      <c r="E17" s="148">
        <v>1</v>
      </c>
      <c r="F17" s="144">
        <v>525</v>
      </c>
      <c r="L17" s="181"/>
      <c r="M17" s="182" t="s">
        <v>329</v>
      </c>
      <c r="N17" s="206">
        <v>340</v>
      </c>
      <c r="O17" s="25">
        <v>330</v>
      </c>
      <c r="P17" s="25">
        <v>370</v>
      </c>
      <c r="Q17" s="25">
        <v>405</v>
      </c>
      <c r="R17" s="25">
        <v>300</v>
      </c>
      <c r="S17" s="25">
        <v>380</v>
      </c>
      <c r="T17" s="25"/>
      <c r="U17" s="25"/>
      <c r="V17" s="203">
        <v>300</v>
      </c>
    </row>
    <row r="18" spans="1:22">
      <c r="A18" s="143">
        <v>40018</v>
      </c>
      <c r="B18" s="144">
        <v>15</v>
      </c>
      <c r="C18" s="142">
        <v>2</v>
      </c>
      <c r="D18" s="142">
        <v>12</v>
      </c>
      <c r="E18" s="147">
        <v>2</v>
      </c>
      <c r="F18" s="142">
        <v>480</v>
      </c>
      <c r="I18" s="142">
        <f>COUNTIF(D4:D363,"=2")</f>
        <v>17</v>
      </c>
      <c r="L18" s="181"/>
      <c r="M18" s="182" t="s">
        <v>330</v>
      </c>
      <c r="N18" s="206">
        <v>600</v>
      </c>
      <c r="O18" s="25">
        <v>460</v>
      </c>
      <c r="P18" s="25">
        <v>500</v>
      </c>
      <c r="Q18" s="25">
        <v>495</v>
      </c>
      <c r="R18" s="25">
        <v>510</v>
      </c>
      <c r="S18" s="25">
        <v>625</v>
      </c>
      <c r="T18" s="25"/>
      <c r="U18" s="25"/>
      <c r="V18" s="203">
        <v>625</v>
      </c>
    </row>
    <row r="19" spans="1:22">
      <c r="A19" s="143">
        <v>40018</v>
      </c>
      <c r="B19" s="144">
        <v>16</v>
      </c>
      <c r="C19" s="144">
        <v>2</v>
      </c>
      <c r="D19" s="144">
        <v>12</v>
      </c>
      <c r="E19" s="148">
        <v>2</v>
      </c>
      <c r="F19" s="144">
        <v>470</v>
      </c>
      <c r="L19" s="180">
        <v>2</v>
      </c>
      <c r="M19" s="180" t="s">
        <v>331</v>
      </c>
      <c r="N19" s="204">
        <v>10</v>
      </c>
      <c r="O19" s="205">
        <v>16</v>
      </c>
      <c r="P19" s="205">
        <v>10</v>
      </c>
      <c r="Q19" s="205">
        <v>4</v>
      </c>
      <c r="R19" s="205">
        <v>1</v>
      </c>
      <c r="S19" s="205">
        <v>160</v>
      </c>
      <c r="T19" s="205">
        <v>11</v>
      </c>
      <c r="U19" s="205">
        <v>3</v>
      </c>
      <c r="V19" s="202">
        <v>215</v>
      </c>
    </row>
    <row r="20" spans="1:22">
      <c r="A20" s="143">
        <v>40018</v>
      </c>
      <c r="B20" s="144">
        <v>17</v>
      </c>
      <c r="C20" s="142">
        <v>2</v>
      </c>
      <c r="D20" s="142">
        <v>12</v>
      </c>
      <c r="E20" s="147">
        <v>2</v>
      </c>
      <c r="F20" s="142">
        <v>440</v>
      </c>
      <c r="L20" s="181"/>
      <c r="M20" s="182" t="s">
        <v>328</v>
      </c>
      <c r="N20" s="206">
        <v>482</v>
      </c>
      <c r="O20" s="25">
        <v>495</v>
      </c>
      <c r="P20" s="25">
        <v>486</v>
      </c>
      <c r="Q20" s="25">
        <v>492.5</v>
      </c>
      <c r="R20" s="25">
        <v>360</v>
      </c>
      <c r="S20" s="25">
        <v>482.34375</v>
      </c>
      <c r="T20" s="25">
        <v>515.4545454545455</v>
      </c>
      <c r="U20" s="25">
        <v>510</v>
      </c>
      <c r="V20" s="203">
        <v>485.13953488372096</v>
      </c>
    </row>
    <row r="21" spans="1:22">
      <c r="A21" s="143">
        <v>40018</v>
      </c>
      <c r="B21" s="144">
        <v>18</v>
      </c>
      <c r="C21" s="142">
        <v>2</v>
      </c>
      <c r="D21" s="142">
        <v>12</v>
      </c>
      <c r="E21" s="147">
        <v>2</v>
      </c>
      <c r="F21" s="142">
        <v>470</v>
      </c>
      <c r="L21" s="181"/>
      <c r="M21" s="182" t="s">
        <v>329</v>
      </c>
      <c r="N21" s="206">
        <v>420</v>
      </c>
      <c r="O21" s="25">
        <v>440</v>
      </c>
      <c r="P21" s="25">
        <v>450</v>
      </c>
      <c r="Q21" s="25">
        <v>470</v>
      </c>
      <c r="R21" s="25">
        <v>360</v>
      </c>
      <c r="S21" s="25">
        <v>400</v>
      </c>
      <c r="T21" s="25">
        <v>450</v>
      </c>
      <c r="U21" s="25">
        <v>450</v>
      </c>
      <c r="V21" s="203">
        <v>360</v>
      </c>
    </row>
    <row r="22" spans="1:22">
      <c r="A22" s="143">
        <v>40018</v>
      </c>
      <c r="B22" s="144">
        <v>19</v>
      </c>
      <c r="C22" s="144">
        <v>2</v>
      </c>
      <c r="D22" s="144">
        <v>11</v>
      </c>
      <c r="E22" s="148">
        <v>1</v>
      </c>
      <c r="F22" s="144">
        <v>410</v>
      </c>
      <c r="L22" s="185"/>
      <c r="M22" s="186" t="s">
        <v>330</v>
      </c>
      <c r="N22" s="209">
        <v>520</v>
      </c>
      <c r="O22" s="210">
        <v>540</v>
      </c>
      <c r="P22" s="210">
        <v>550</v>
      </c>
      <c r="Q22" s="210">
        <v>520</v>
      </c>
      <c r="R22" s="210">
        <v>360</v>
      </c>
      <c r="S22" s="210">
        <v>570</v>
      </c>
      <c r="T22" s="210">
        <v>560</v>
      </c>
      <c r="U22" s="210">
        <v>550</v>
      </c>
      <c r="V22" s="211">
        <v>570</v>
      </c>
    </row>
    <row r="23" spans="1:22">
      <c r="A23" s="152">
        <v>40018</v>
      </c>
      <c r="B23" s="153">
        <v>20</v>
      </c>
      <c r="C23" s="153">
        <v>2</v>
      </c>
      <c r="D23" s="153">
        <v>12</v>
      </c>
      <c r="E23" s="155">
        <v>1</v>
      </c>
      <c r="F23" s="153">
        <v>450</v>
      </c>
      <c r="G23" s="154"/>
      <c r="H23" s="145"/>
      <c r="I23" s="145"/>
      <c r="J23" s="145"/>
      <c r="K23" s="145"/>
      <c r="L23" t="s">
        <v>332</v>
      </c>
      <c r="M23"/>
      <c r="N23" s="25">
        <f>SUM(N15,N19)</f>
        <v>17</v>
      </c>
      <c r="O23" s="25">
        <f t="shared" ref="O23:V23" si="0">SUM(O15,O19)</f>
        <v>30</v>
      </c>
      <c r="P23" s="25">
        <f t="shared" si="0"/>
        <v>22</v>
      </c>
      <c r="Q23" s="25">
        <f t="shared" si="0"/>
        <v>9</v>
      </c>
      <c r="R23" s="25">
        <f t="shared" si="0"/>
        <v>37</v>
      </c>
      <c r="S23" s="25">
        <f t="shared" si="0"/>
        <v>226</v>
      </c>
      <c r="T23" s="25">
        <f t="shared" si="0"/>
        <v>11</v>
      </c>
      <c r="U23" s="25">
        <f t="shared" si="0"/>
        <v>3</v>
      </c>
      <c r="V23" s="25">
        <f t="shared" si="0"/>
        <v>355</v>
      </c>
    </row>
    <row r="24" spans="1:22">
      <c r="A24" s="143">
        <v>40019</v>
      </c>
      <c r="B24" s="144">
        <v>21</v>
      </c>
      <c r="C24" s="142">
        <v>2</v>
      </c>
      <c r="D24" s="142">
        <v>12</v>
      </c>
      <c r="E24" s="147">
        <v>2</v>
      </c>
      <c r="F24" s="142">
        <v>450</v>
      </c>
      <c r="L24" t="s">
        <v>314</v>
      </c>
      <c r="M24"/>
      <c r="N24" s="212">
        <f>N23/$V$23</f>
        <v>4.788732394366197E-2</v>
      </c>
      <c r="O24" s="212">
        <f t="shared" ref="O24:U24" si="1">O23/$V$23</f>
        <v>8.4507042253521125E-2</v>
      </c>
      <c r="P24" s="212">
        <f t="shared" si="1"/>
        <v>6.1971830985915494E-2</v>
      </c>
      <c r="Q24" s="212">
        <f t="shared" si="1"/>
        <v>2.5352112676056339E-2</v>
      </c>
      <c r="R24" s="212">
        <f t="shared" si="1"/>
        <v>0.10422535211267606</v>
      </c>
      <c r="S24" s="212">
        <f t="shared" si="1"/>
        <v>0.63661971830985919</v>
      </c>
      <c r="T24" s="212">
        <f t="shared" si="1"/>
        <v>3.0985915492957747E-2</v>
      </c>
      <c r="U24" s="212">
        <f t="shared" si="1"/>
        <v>8.4507042253521118E-3</v>
      </c>
      <c r="V24"/>
    </row>
    <row r="25" spans="1:22">
      <c r="A25" s="143">
        <v>40019</v>
      </c>
      <c r="B25" s="144">
        <v>22</v>
      </c>
      <c r="C25" s="142">
        <v>2</v>
      </c>
      <c r="D25" s="142">
        <v>12</v>
      </c>
      <c r="E25" s="147">
        <v>1</v>
      </c>
      <c r="F25" s="142">
        <v>475</v>
      </c>
      <c r="L25"/>
      <c r="M25"/>
      <c r="N25"/>
      <c r="O25"/>
      <c r="P25"/>
      <c r="Q25"/>
      <c r="R25"/>
      <c r="S25"/>
      <c r="T25"/>
      <c r="U25"/>
      <c r="V25"/>
    </row>
    <row r="26" spans="1:22">
      <c r="A26" s="143">
        <v>40019</v>
      </c>
      <c r="B26" s="144">
        <v>23</v>
      </c>
      <c r="C26" s="142">
        <v>2</v>
      </c>
      <c r="D26" s="142">
        <v>12</v>
      </c>
      <c r="E26" s="147">
        <v>1</v>
      </c>
      <c r="F26" s="142">
        <v>435</v>
      </c>
      <c r="L26"/>
      <c r="M26"/>
      <c r="N26"/>
      <c r="O26"/>
      <c r="P26"/>
      <c r="Q26"/>
      <c r="R26"/>
      <c r="S26"/>
      <c r="T26"/>
      <c r="U26"/>
      <c r="V26"/>
    </row>
    <row r="27" spans="1:22">
      <c r="A27" s="143">
        <v>40019</v>
      </c>
      <c r="B27" s="144">
        <v>24</v>
      </c>
      <c r="C27" s="142">
        <v>2</v>
      </c>
      <c r="D27" s="142">
        <v>12</v>
      </c>
      <c r="E27" s="147">
        <v>1</v>
      </c>
      <c r="F27" s="142">
        <v>400</v>
      </c>
      <c r="L27"/>
      <c r="M27"/>
      <c r="N27"/>
      <c r="O27"/>
      <c r="P27"/>
    </row>
    <row r="28" spans="1:22">
      <c r="A28" s="143">
        <v>40019</v>
      </c>
      <c r="B28" s="144">
        <v>25</v>
      </c>
      <c r="C28" s="144">
        <v>2</v>
      </c>
      <c r="D28" s="144">
        <v>3</v>
      </c>
      <c r="E28" s="148">
        <v>1</v>
      </c>
      <c r="F28" s="144">
        <v>420</v>
      </c>
      <c r="L28"/>
      <c r="M28"/>
      <c r="N28"/>
      <c r="O28"/>
      <c r="P28"/>
    </row>
    <row r="29" spans="1:22">
      <c r="A29" s="143">
        <v>40019</v>
      </c>
      <c r="B29" s="144">
        <v>26</v>
      </c>
      <c r="C29" s="142">
        <v>2</v>
      </c>
      <c r="D29" s="142">
        <v>12</v>
      </c>
      <c r="E29" s="147">
        <v>2</v>
      </c>
      <c r="F29" s="142">
        <v>440</v>
      </c>
      <c r="L29"/>
      <c r="M29"/>
      <c r="N29"/>
      <c r="O29"/>
      <c r="P29"/>
    </row>
    <row r="30" spans="1:22">
      <c r="A30" s="143">
        <v>40019</v>
      </c>
      <c r="B30" s="144">
        <v>27</v>
      </c>
      <c r="C30" s="142">
        <v>2</v>
      </c>
      <c r="D30" s="142">
        <v>3</v>
      </c>
      <c r="E30" s="147">
        <v>1</v>
      </c>
      <c r="F30" s="142">
        <v>455</v>
      </c>
      <c r="L30"/>
      <c r="M30"/>
      <c r="N30"/>
      <c r="O30"/>
      <c r="P30"/>
    </row>
    <row r="31" spans="1:22">
      <c r="A31" s="143">
        <v>40019</v>
      </c>
      <c r="B31" s="144">
        <v>28</v>
      </c>
      <c r="C31" s="144">
        <v>2</v>
      </c>
      <c r="D31" s="144">
        <v>4</v>
      </c>
      <c r="E31" s="148">
        <v>1</v>
      </c>
      <c r="F31" s="144">
        <v>475</v>
      </c>
      <c r="L31"/>
      <c r="M31"/>
      <c r="N31"/>
      <c r="O31"/>
      <c r="P31"/>
    </row>
    <row r="32" spans="1:22">
      <c r="A32" s="143">
        <v>40019</v>
      </c>
      <c r="B32" s="144">
        <v>29</v>
      </c>
      <c r="C32" s="144">
        <v>2</v>
      </c>
      <c r="D32" s="144">
        <v>3</v>
      </c>
      <c r="E32" s="148">
        <v>1</v>
      </c>
      <c r="F32" s="144">
        <v>450</v>
      </c>
      <c r="L32"/>
      <c r="M32"/>
      <c r="N32"/>
      <c r="O32"/>
      <c r="P32"/>
    </row>
    <row r="33" spans="1:16">
      <c r="A33" s="143">
        <v>40019</v>
      </c>
      <c r="B33" s="144">
        <v>30</v>
      </c>
      <c r="C33" s="144">
        <v>2</v>
      </c>
      <c r="D33" s="144">
        <v>3</v>
      </c>
      <c r="E33" s="148">
        <v>2</v>
      </c>
      <c r="F33" s="144">
        <v>475</v>
      </c>
      <c r="L33"/>
      <c r="M33"/>
      <c r="N33"/>
      <c r="O33"/>
      <c r="P33"/>
    </row>
    <row r="34" spans="1:16">
      <c r="A34" s="143">
        <v>40019</v>
      </c>
      <c r="B34" s="144">
        <v>31</v>
      </c>
      <c r="C34" s="144">
        <v>2</v>
      </c>
      <c r="D34" s="144">
        <v>12</v>
      </c>
      <c r="E34" s="148">
        <v>1</v>
      </c>
      <c r="F34" s="144">
        <v>450</v>
      </c>
      <c r="L34"/>
      <c r="M34"/>
      <c r="N34"/>
      <c r="O34"/>
      <c r="P34"/>
    </row>
    <row r="35" spans="1:16">
      <c r="A35" s="143">
        <v>40019</v>
      </c>
      <c r="B35" s="144">
        <v>32</v>
      </c>
      <c r="C35" s="142">
        <v>2</v>
      </c>
      <c r="D35" s="142">
        <v>12</v>
      </c>
      <c r="E35" s="147">
        <v>1</v>
      </c>
      <c r="F35" s="142">
        <v>455</v>
      </c>
      <c r="L35"/>
      <c r="M35"/>
      <c r="N35"/>
      <c r="O35"/>
      <c r="P35"/>
    </row>
    <row r="36" spans="1:16">
      <c r="A36" s="143">
        <v>40019</v>
      </c>
      <c r="B36" s="144">
        <v>33</v>
      </c>
      <c r="C36" s="144">
        <v>2</v>
      </c>
      <c r="D36" s="144">
        <v>3</v>
      </c>
      <c r="E36" s="148">
        <v>2</v>
      </c>
      <c r="F36" s="144">
        <v>485</v>
      </c>
      <c r="L36"/>
      <c r="M36"/>
      <c r="N36"/>
      <c r="O36"/>
      <c r="P36"/>
    </row>
    <row r="37" spans="1:16">
      <c r="A37" s="143">
        <v>40019</v>
      </c>
      <c r="B37" s="144">
        <v>34</v>
      </c>
      <c r="C37" s="144">
        <v>2</v>
      </c>
      <c r="D37" s="144">
        <v>12</v>
      </c>
      <c r="E37" s="148">
        <v>2</v>
      </c>
      <c r="F37" s="144">
        <v>520</v>
      </c>
      <c r="L37"/>
      <c r="M37"/>
      <c r="N37"/>
      <c r="O37"/>
      <c r="P37"/>
    </row>
    <row r="38" spans="1:16">
      <c r="A38" s="143">
        <v>40019</v>
      </c>
      <c r="B38" s="144">
        <v>35</v>
      </c>
      <c r="C38" s="142">
        <v>2</v>
      </c>
      <c r="D38" s="142">
        <v>12</v>
      </c>
      <c r="E38" s="147">
        <v>2</v>
      </c>
      <c r="F38" s="142">
        <v>510</v>
      </c>
      <c r="L38"/>
      <c r="M38"/>
      <c r="N38"/>
      <c r="O38"/>
      <c r="P38"/>
    </row>
    <row r="39" spans="1:16">
      <c r="A39" s="143">
        <v>40019</v>
      </c>
      <c r="B39" s="144">
        <v>36</v>
      </c>
      <c r="C39" s="142">
        <v>2</v>
      </c>
      <c r="D39" s="142">
        <v>12</v>
      </c>
      <c r="E39" s="147">
        <v>2</v>
      </c>
      <c r="F39" s="142">
        <v>475</v>
      </c>
      <c r="L39"/>
      <c r="M39"/>
      <c r="N39"/>
      <c r="O39"/>
      <c r="P39"/>
    </row>
    <row r="40" spans="1:16">
      <c r="A40" s="143">
        <v>40019</v>
      </c>
      <c r="B40" s="144">
        <v>37</v>
      </c>
      <c r="C40" s="142">
        <v>2</v>
      </c>
      <c r="D40" s="142">
        <v>12</v>
      </c>
      <c r="E40" s="147">
        <v>2</v>
      </c>
      <c r="F40" s="142">
        <v>530</v>
      </c>
      <c r="L40"/>
      <c r="M40"/>
      <c r="N40"/>
      <c r="O40"/>
      <c r="P40"/>
    </row>
    <row r="41" spans="1:16">
      <c r="A41" s="141">
        <v>40019</v>
      </c>
      <c r="B41" s="144">
        <v>38</v>
      </c>
      <c r="C41" s="144">
        <v>2</v>
      </c>
      <c r="D41" s="144">
        <v>12</v>
      </c>
      <c r="E41" s="148">
        <v>1</v>
      </c>
      <c r="F41" s="144">
        <v>435</v>
      </c>
      <c r="L41"/>
      <c r="M41"/>
      <c r="N41"/>
      <c r="O41"/>
      <c r="P41"/>
    </row>
    <row r="42" spans="1:16">
      <c r="A42" s="143">
        <v>40019</v>
      </c>
      <c r="B42" s="144">
        <v>39</v>
      </c>
      <c r="C42" s="144">
        <v>2</v>
      </c>
      <c r="D42" s="144">
        <v>4</v>
      </c>
      <c r="E42" s="148">
        <v>2</v>
      </c>
      <c r="F42" s="144">
        <v>520</v>
      </c>
      <c r="G42" s="145"/>
      <c r="H42" s="145"/>
      <c r="I42" s="145"/>
      <c r="J42" s="145"/>
      <c r="K42" s="145"/>
      <c r="L42"/>
      <c r="M42"/>
      <c r="N42"/>
      <c r="O42"/>
      <c r="P42"/>
    </row>
    <row r="43" spans="1:16">
      <c r="A43" s="152">
        <v>40019</v>
      </c>
      <c r="B43" s="153">
        <v>40</v>
      </c>
      <c r="C43" s="153">
        <v>2</v>
      </c>
      <c r="D43" s="153">
        <v>2</v>
      </c>
      <c r="E43" s="155">
        <v>2</v>
      </c>
      <c r="F43" s="153">
        <v>455</v>
      </c>
      <c r="G43" s="154"/>
      <c r="H43" s="145"/>
      <c r="I43" s="145"/>
      <c r="J43" s="145"/>
      <c r="K43" s="145"/>
      <c r="L43"/>
      <c r="M43"/>
      <c r="N43"/>
      <c r="O43"/>
      <c r="P43"/>
    </row>
    <row r="44" spans="1:16">
      <c r="A44" s="141">
        <v>40020</v>
      </c>
      <c r="B44" s="144">
        <v>41</v>
      </c>
      <c r="C44" s="144">
        <v>2</v>
      </c>
      <c r="D44" s="144">
        <v>13</v>
      </c>
      <c r="E44" s="148">
        <v>2</v>
      </c>
      <c r="F44" s="144">
        <v>480</v>
      </c>
      <c r="L44"/>
      <c r="M44"/>
      <c r="N44"/>
      <c r="O44"/>
      <c r="P44"/>
    </row>
    <row r="45" spans="1:16">
      <c r="A45" s="143">
        <v>40020</v>
      </c>
      <c r="B45" s="144">
        <v>42</v>
      </c>
      <c r="C45" s="144">
        <v>2</v>
      </c>
      <c r="D45" s="144">
        <v>12</v>
      </c>
      <c r="E45" s="148">
        <v>2</v>
      </c>
      <c r="F45" s="144">
        <v>475</v>
      </c>
      <c r="L45"/>
      <c r="M45"/>
      <c r="N45"/>
      <c r="O45"/>
      <c r="P45"/>
    </row>
    <row r="46" spans="1:16">
      <c r="A46" s="143">
        <v>40020</v>
      </c>
      <c r="B46" s="144">
        <v>43</v>
      </c>
      <c r="C46" s="142">
        <v>2</v>
      </c>
      <c r="D46" s="142">
        <v>12</v>
      </c>
      <c r="E46" s="147">
        <v>2</v>
      </c>
      <c r="F46" s="142">
        <v>530</v>
      </c>
      <c r="L46"/>
      <c r="M46"/>
      <c r="N46"/>
      <c r="O46"/>
      <c r="P46"/>
    </row>
    <row r="47" spans="1:16">
      <c r="A47" s="143">
        <v>40020</v>
      </c>
      <c r="B47" s="144">
        <v>44</v>
      </c>
      <c r="C47" s="142">
        <v>2</v>
      </c>
      <c r="D47" s="142">
        <v>12</v>
      </c>
      <c r="E47" s="147">
        <v>2</v>
      </c>
      <c r="F47" s="142">
        <v>570</v>
      </c>
      <c r="L47"/>
      <c r="M47"/>
      <c r="N47"/>
      <c r="O47"/>
      <c r="P47"/>
    </row>
    <row r="48" spans="1:16">
      <c r="A48" s="143">
        <v>40020</v>
      </c>
      <c r="B48" s="144">
        <v>45</v>
      </c>
      <c r="C48" s="144">
        <v>2</v>
      </c>
      <c r="D48" s="144">
        <v>12</v>
      </c>
      <c r="E48" s="148">
        <v>2</v>
      </c>
      <c r="F48" s="144">
        <v>540</v>
      </c>
      <c r="L48"/>
      <c r="M48"/>
      <c r="N48"/>
      <c r="O48"/>
      <c r="P48"/>
    </row>
    <row r="49" spans="1:16">
      <c r="A49" s="143">
        <v>40020</v>
      </c>
      <c r="B49" s="144">
        <v>46</v>
      </c>
      <c r="C49" s="144">
        <v>2</v>
      </c>
      <c r="D49" s="144">
        <v>3</v>
      </c>
      <c r="E49" s="148">
        <v>2</v>
      </c>
      <c r="F49" s="144">
        <v>540</v>
      </c>
      <c r="L49"/>
      <c r="M49"/>
      <c r="N49"/>
      <c r="O49"/>
      <c r="P49"/>
    </row>
    <row r="50" spans="1:16">
      <c r="A50" s="143">
        <v>40020</v>
      </c>
      <c r="B50" s="144">
        <v>47</v>
      </c>
      <c r="C50" s="142">
        <v>2</v>
      </c>
      <c r="D50" s="142">
        <v>12</v>
      </c>
      <c r="E50" s="147">
        <v>1</v>
      </c>
      <c r="F50" s="142">
        <v>405</v>
      </c>
      <c r="L50"/>
      <c r="M50"/>
      <c r="N50"/>
      <c r="O50"/>
      <c r="P50"/>
    </row>
    <row r="51" spans="1:16">
      <c r="A51" s="143">
        <v>40020</v>
      </c>
      <c r="B51" s="144">
        <v>48</v>
      </c>
      <c r="C51" s="144">
        <v>2</v>
      </c>
      <c r="D51" s="144">
        <v>3</v>
      </c>
      <c r="E51" s="148">
        <v>1</v>
      </c>
      <c r="F51" s="144">
        <v>410</v>
      </c>
      <c r="L51"/>
      <c r="M51"/>
      <c r="N51"/>
      <c r="O51"/>
    </row>
    <row r="52" spans="1:16">
      <c r="A52" s="143">
        <v>40020</v>
      </c>
      <c r="B52" s="144">
        <v>49</v>
      </c>
      <c r="C52" s="142">
        <v>2</v>
      </c>
      <c r="D52" s="142">
        <v>11</v>
      </c>
      <c r="E52" s="147">
        <v>1</v>
      </c>
      <c r="F52" s="142">
        <v>430</v>
      </c>
      <c r="L52"/>
      <c r="M52"/>
      <c r="N52"/>
      <c r="O52"/>
    </row>
    <row r="53" spans="1:16">
      <c r="A53" s="143">
        <v>40020</v>
      </c>
      <c r="B53" s="144">
        <v>50</v>
      </c>
      <c r="C53" s="142">
        <v>2</v>
      </c>
      <c r="D53" s="142">
        <v>12</v>
      </c>
      <c r="E53" s="147">
        <v>2</v>
      </c>
      <c r="F53" s="142">
        <v>480</v>
      </c>
      <c r="L53"/>
      <c r="M53"/>
      <c r="N53"/>
      <c r="O53"/>
    </row>
    <row r="54" spans="1:16">
      <c r="A54" s="143">
        <v>40020</v>
      </c>
      <c r="B54" s="144">
        <v>51</v>
      </c>
      <c r="C54" s="144">
        <v>2</v>
      </c>
      <c r="D54" s="144">
        <v>12</v>
      </c>
      <c r="E54" s="148">
        <v>1</v>
      </c>
      <c r="F54" s="144">
        <v>470</v>
      </c>
      <c r="L54"/>
      <c r="M54"/>
      <c r="N54"/>
      <c r="O54"/>
    </row>
    <row r="55" spans="1:16">
      <c r="A55" s="143">
        <v>40020</v>
      </c>
      <c r="B55" s="144">
        <v>52</v>
      </c>
      <c r="C55" s="142">
        <v>2</v>
      </c>
      <c r="D55" s="142">
        <v>12</v>
      </c>
      <c r="E55" s="147">
        <v>1</v>
      </c>
      <c r="F55" s="142">
        <v>500</v>
      </c>
      <c r="L55"/>
      <c r="M55"/>
      <c r="N55"/>
      <c r="O55"/>
    </row>
    <row r="56" spans="1:16">
      <c r="A56" s="143">
        <v>40020</v>
      </c>
      <c r="B56" s="144">
        <v>53</v>
      </c>
      <c r="C56" s="144">
        <v>2</v>
      </c>
      <c r="D56" s="144">
        <v>3</v>
      </c>
      <c r="E56" s="148">
        <v>1</v>
      </c>
      <c r="F56" s="144">
        <v>430</v>
      </c>
      <c r="L56"/>
      <c r="M56"/>
      <c r="N56"/>
      <c r="O56"/>
    </row>
    <row r="57" spans="1:16">
      <c r="A57" s="143">
        <v>40020</v>
      </c>
      <c r="B57" s="144">
        <v>54</v>
      </c>
      <c r="C57" s="142">
        <v>2</v>
      </c>
      <c r="D57" s="142">
        <v>12</v>
      </c>
      <c r="E57" s="147">
        <v>2</v>
      </c>
      <c r="F57" s="142">
        <v>400</v>
      </c>
      <c r="L57"/>
      <c r="M57"/>
      <c r="N57"/>
      <c r="O57"/>
    </row>
    <row r="58" spans="1:16">
      <c r="A58" s="143">
        <v>40020</v>
      </c>
      <c r="B58" s="144">
        <v>55</v>
      </c>
      <c r="C58" s="142">
        <v>2</v>
      </c>
      <c r="D58" s="142">
        <v>12</v>
      </c>
      <c r="E58" s="147">
        <v>2</v>
      </c>
      <c r="F58" s="142">
        <v>520</v>
      </c>
      <c r="L58"/>
      <c r="M58"/>
      <c r="N58"/>
      <c r="O58"/>
    </row>
    <row r="59" spans="1:16">
      <c r="A59" s="143">
        <v>40020</v>
      </c>
      <c r="B59" s="144">
        <v>56</v>
      </c>
      <c r="C59" s="144">
        <v>2</v>
      </c>
      <c r="D59" s="144">
        <v>12</v>
      </c>
      <c r="E59" s="148">
        <v>2</v>
      </c>
      <c r="F59" s="144">
        <v>480</v>
      </c>
      <c r="L59"/>
      <c r="M59"/>
      <c r="N59"/>
      <c r="O59"/>
    </row>
    <row r="60" spans="1:16">
      <c r="A60" s="143">
        <v>40020</v>
      </c>
      <c r="B60" s="144">
        <v>57</v>
      </c>
      <c r="C60" s="142">
        <v>2</v>
      </c>
      <c r="D60" s="142">
        <v>12</v>
      </c>
      <c r="E60" s="147">
        <v>2</v>
      </c>
      <c r="F60" s="142">
        <v>460</v>
      </c>
      <c r="L60"/>
      <c r="M60"/>
      <c r="N60"/>
      <c r="O60"/>
    </row>
    <row r="61" spans="1:16">
      <c r="A61" s="143">
        <v>40020</v>
      </c>
      <c r="B61" s="144">
        <v>58</v>
      </c>
      <c r="C61" s="142">
        <v>2</v>
      </c>
      <c r="D61" s="142">
        <v>12</v>
      </c>
      <c r="E61" s="147">
        <v>2</v>
      </c>
      <c r="F61" s="142">
        <v>560</v>
      </c>
      <c r="L61"/>
      <c r="M61"/>
      <c r="N61"/>
      <c r="O61"/>
    </row>
    <row r="62" spans="1:16">
      <c r="A62" s="143">
        <v>40020</v>
      </c>
      <c r="B62" s="144">
        <v>59</v>
      </c>
      <c r="C62" s="142">
        <v>2</v>
      </c>
      <c r="D62" s="142">
        <v>12</v>
      </c>
      <c r="E62" s="147">
        <v>2</v>
      </c>
      <c r="F62" s="142">
        <v>550</v>
      </c>
      <c r="L62"/>
      <c r="M62"/>
      <c r="N62"/>
      <c r="O62"/>
    </row>
    <row r="63" spans="1:16">
      <c r="A63" s="152">
        <v>40020</v>
      </c>
      <c r="B63" s="153">
        <v>60</v>
      </c>
      <c r="C63" s="153">
        <v>2</v>
      </c>
      <c r="D63" s="153">
        <v>2</v>
      </c>
      <c r="E63" s="155">
        <v>2</v>
      </c>
      <c r="F63" s="153">
        <v>520</v>
      </c>
      <c r="G63" s="154"/>
      <c r="H63" s="145"/>
      <c r="I63" s="145"/>
      <c r="J63" s="145"/>
      <c r="K63" s="145"/>
      <c r="L63"/>
      <c r="M63"/>
      <c r="N63"/>
      <c r="O63"/>
    </row>
    <row r="64" spans="1:16">
      <c r="A64" s="141">
        <v>40021</v>
      </c>
      <c r="B64" s="144">
        <v>61</v>
      </c>
      <c r="C64" s="144">
        <v>2</v>
      </c>
      <c r="D64" s="144">
        <v>4</v>
      </c>
      <c r="E64" s="148">
        <v>2</v>
      </c>
      <c r="F64" s="144">
        <v>500</v>
      </c>
      <c r="L64"/>
      <c r="M64"/>
      <c r="N64"/>
      <c r="O64"/>
    </row>
    <row r="65" spans="1:15">
      <c r="A65" s="141">
        <v>40021</v>
      </c>
      <c r="B65" s="144">
        <v>62</v>
      </c>
      <c r="C65" s="144">
        <v>2</v>
      </c>
      <c r="D65" s="144">
        <v>2</v>
      </c>
      <c r="E65" s="148">
        <v>2</v>
      </c>
      <c r="F65" s="144">
        <v>475</v>
      </c>
      <c r="L65"/>
      <c r="M65"/>
      <c r="N65"/>
      <c r="O65"/>
    </row>
    <row r="66" spans="1:15">
      <c r="A66" s="141">
        <v>40021</v>
      </c>
      <c r="B66" s="144">
        <v>63</v>
      </c>
      <c r="C66" s="142">
        <v>2</v>
      </c>
      <c r="D66" s="142">
        <v>12</v>
      </c>
      <c r="E66" s="147">
        <v>1</v>
      </c>
      <c r="F66" s="142">
        <v>400</v>
      </c>
      <c r="L66"/>
      <c r="M66"/>
      <c r="N66"/>
      <c r="O66"/>
    </row>
    <row r="67" spans="1:15">
      <c r="A67" s="141">
        <v>40021</v>
      </c>
      <c r="B67" s="144">
        <v>64</v>
      </c>
      <c r="C67" s="142">
        <v>2</v>
      </c>
      <c r="D67" s="142">
        <v>12</v>
      </c>
      <c r="E67" s="147">
        <v>1</v>
      </c>
      <c r="F67" s="142">
        <v>430</v>
      </c>
      <c r="L67"/>
      <c r="M67"/>
      <c r="N67"/>
      <c r="O67"/>
    </row>
    <row r="68" spans="1:15">
      <c r="A68" s="141">
        <v>40021</v>
      </c>
      <c r="B68" s="144">
        <v>65</v>
      </c>
      <c r="C68" s="142">
        <v>2</v>
      </c>
      <c r="D68" s="142">
        <v>5</v>
      </c>
      <c r="E68" s="147">
        <v>2</v>
      </c>
      <c r="F68" s="142">
        <v>480</v>
      </c>
      <c r="L68"/>
      <c r="M68"/>
      <c r="N68"/>
      <c r="O68"/>
    </row>
    <row r="69" spans="1:15">
      <c r="A69" s="141">
        <v>40021</v>
      </c>
      <c r="B69" s="144">
        <v>66</v>
      </c>
      <c r="C69" s="142">
        <v>2</v>
      </c>
      <c r="D69" s="142">
        <v>12</v>
      </c>
      <c r="E69" s="147">
        <v>1</v>
      </c>
      <c r="F69" s="142">
        <v>475</v>
      </c>
      <c r="L69"/>
      <c r="M69"/>
      <c r="N69"/>
      <c r="O69"/>
    </row>
    <row r="70" spans="1:15">
      <c r="A70" s="141">
        <v>40021</v>
      </c>
      <c r="B70" s="144">
        <v>67</v>
      </c>
      <c r="C70" s="142">
        <v>2</v>
      </c>
      <c r="D70" s="142">
        <v>12</v>
      </c>
      <c r="E70" s="147">
        <v>1</v>
      </c>
      <c r="F70" s="142">
        <v>420</v>
      </c>
      <c r="L70"/>
      <c r="M70"/>
      <c r="N70"/>
      <c r="O70"/>
    </row>
    <row r="71" spans="1:15">
      <c r="A71" s="141">
        <v>40021</v>
      </c>
      <c r="B71" s="144">
        <v>68</v>
      </c>
      <c r="C71" s="142">
        <v>2</v>
      </c>
      <c r="D71" s="142">
        <v>11</v>
      </c>
      <c r="E71" s="147">
        <v>1</v>
      </c>
      <c r="F71" s="142">
        <v>395</v>
      </c>
      <c r="L71"/>
      <c r="M71"/>
      <c r="N71"/>
      <c r="O71"/>
    </row>
    <row r="72" spans="1:15">
      <c r="A72" s="141">
        <v>40021</v>
      </c>
      <c r="B72" s="144">
        <v>69</v>
      </c>
      <c r="C72" s="142">
        <v>2</v>
      </c>
      <c r="D72" s="142">
        <v>5</v>
      </c>
      <c r="E72" s="147">
        <v>1</v>
      </c>
      <c r="F72" s="142">
        <v>420</v>
      </c>
      <c r="L72"/>
      <c r="M72"/>
      <c r="N72"/>
      <c r="O72"/>
    </row>
    <row r="73" spans="1:15">
      <c r="A73" s="141">
        <v>40021</v>
      </c>
      <c r="B73" s="144">
        <v>70</v>
      </c>
      <c r="C73" s="142">
        <v>2</v>
      </c>
      <c r="D73" s="142">
        <v>12</v>
      </c>
      <c r="E73" s="147">
        <v>2</v>
      </c>
      <c r="F73" s="142">
        <v>490</v>
      </c>
      <c r="L73"/>
      <c r="M73"/>
      <c r="N73"/>
      <c r="O73"/>
    </row>
    <row r="74" spans="1:15">
      <c r="A74" s="141">
        <v>40021</v>
      </c>
      <c r="B74" s="144">
        <v>71</v>
      </c>
      <c r="C74" s="142">
        <v>2</v>
      </c>
      <c r="D74" s="142">
        <v>5</v>
      </c>
      <c r="E74" s="147">
        <v>1</v>
      </c>
      <c r="F74" s="142">
        <v>405</v>
      </c>
      <c r="L74"/>
      <c r="M74"/>
      <c r="N74"/>
      <c r="O74"/>
    </row>
    <row r="75" spans="1:15">
      <c r="A75" s="141">
        <v>40021</v>
      </c>
      <c r="B75" s="144">
        <v>72</v>
      </c>
      <c r="C75" s="142">
        <v>2</v>
      </c>
      <c r="D75" s="142">
        <v>4</v>
      </c>
      <c r="E75" s="147">
        <v>2</v>
      </c>
      <c r="F75" s="142">
        <v>450</v>
      </c>
      <c r="L75"/>
      <c r="M75"/>
      <c r="N75"/>
      <c r="O75"/>
    </row>
    <row r="76" spans="1:15">
      <c r="A76" s="141">
        <v>40021</v>
      </c>
      <c r="B76" s="144">
        <v>73</v>
      </c>
      <c r="C76" s="142">
        <v>2</v>
      </c>
      <c r="D76" s="142">
        <v>5</v>
      </c>
      <c r="E76" s="147">
        <v>1</v>
      </c>
      <c r="F76" s="142">
        <v>495</v>
      </c>
      <c r="L76"/>
      <c r="M76"/>
      <c r="N76"/>
      <c r="O76"/>
    </row>
    <row r="77" spans="1:15">
      <c r="A77" s="141">
        <v>40021</v>
      </c>
      <c r="B77" s="144">
        <v>74</v>
      </c>
      <c r="C77" s="142">
        <v>2</v>
      </c>
      <c r="D77" s="142">
        <v>12</v>
      </c>
      <c r="E77" s="147">
        <v>2</v>
      </c>
      <c r="F77" s="142">
        <v>480</v>
      </c>
      <c r="L77"/>
      <c r="M77"/>
      <c r="N77"/>
      <c r="O77"/>
    </row>
    <row r="78" spans="1:15">
      <c r="A78" s="141">
        <v>40021</v>
      </c>
      <c r="B78" s="144">
        <v>75</v>
      </c>
      <c r="C78" s="142">
        <v>2</v>
      </c>
      <c r="D78" s="142">
        <v>12</v>
      </c>
      <c r="E78" s="147">
        <v>1</v>
      </c>
      <c r="F78" s="142">
        <v>460</v>
      </c>
      <c r="L78"/>
      <c r="M78"/>
      <c r="N78"/>
      <c r="O78"/>
    </row>
    <row r="79" spans="1:15">
      <c r="A79" s="141">
        <v>40021</v>
      </c>
      <c r="B79" s="144">
        <v>76</v>
      </c>
      <c r="C79" s="142">
        <v>2</v>
      </c>
      <c r="D79" s="142">
        <v>12</v>
      </c>
      <c r="E79" s="147">
        <v>1</v>
      </c>
      <c r="F79" s="142">
        <v>435</v>
      </c>
      <c r="L79"/>
      <c r="M79"/>
      <c r="N79"/>
      <c r="O79"/>
    </row>
    <row r="80" spans="1:15">
      <c r="A80" s="141">
        <v>40021</v>
      </c>
      <c r="B80" s="144">
        <v>77</v>
      </c>
      <c r="C80" s="142">
        <v>2</v>
      </c>
      <c r="D80" s="142">
        <v>12</v>
      </c>
      <c r="E80" s="147">
        <v>1</v>
      </c>
      <c r="F80" s="142">
        <v>470</v>
      </c>
      <c r="L80"/>
      <c r="M80"/>
      <c r="N80"/>
      <c r="O80"/>
    </row>
    <row r="81" spans="1:15">
      <c r="A81" s="141">
        <v>40021</v>
      </c>
      <c r="B81" s="144">
        <v>78</v>
      </c>
      <c r="C81" s="142">
        <v>2</v>
      </c>
      <c r="D81" s="142">
        <v>5</v>
      </c>
      <c r="E81" s="147">
        <v>1</v>
      </c>
      <c r="F81" s="142">
        <v>430</v>
      </c>
      <c r="L81"/>
      <c r="M81"/>
      <c r="N81"/>
      <c r="O81"/>
    </row>
    <row r="82" spans="1:15">
      <c r="A82" s="141">
        <v>40021</v>
      </c>
      <c r="B82" s="144">
        <v>79</v>
      </c>
      <c r="C82" s="142">
        <v>2</v>
      </c>
      <c r="D82" s="142">
        <v>12</v>
      </c>
      <c r="E82" s="147">
        <v>1</v>
      </c>
      <c r="F82" s="142">
        <v>540</v>
      </c>
    </row>
    <row r="83" spans="1:15">
      <c r="A83" s="141">
        <v>40021</v>
      </c>
      <c r="B83" s="144">
        <v>80</v>
      </c>
      <c r="C83" s="142">
        <v>2</v>
      </c>
      <c r="D83" s="142">
        <v>12</v>
      </c>
      <c r="E83" s="147">
        <v>2</v>
      </c>
      <c r="F83" s="142">
        <v>480</v>
      </c>
    </row>
    <row r="84" spans="1:15">
      <c r="A84" s="141">
        <v>40021</v>
      </c>
      <c r="B84" s="144">
        <v>81</v>
      </c>
      <c r="C84" s="144">
        <v>2</v>
      </c>
      <c r="D84" s="144">
        <v>4</v>
      </c>
      <c r="E84" s="148">
        <v>2</v>
      </c>
      <c r="F84" s="144">
        <v>450</v>
      </c>
    </row>
    <row r="85" spans="1:15">
      <c r="A85" s="141">
        <v>40021</v>
      </c>
      <c r="B85" s="144">
        <v>82</v>
      </c>
      <c r="C85" s="142">
        <v>2</v>
      </c>
      <c r="D85" s="142">
        <v>12</v>
      </c>
      <c r="E85" s="147">
        <v>2</v>
      </c>
      <c r="F85" s="142">
        <v>450</v>
      </c>
    </row>
    <row r="86" spans="1:15">
      <c r="A86" s="141">
        <v>40021</v>
      </c>
      <c r="B86" s="144">
        <v>83</v>
      </c>
      <c r="C86" s="142">
        <v>2</v>
      </c>
      <c r="D86" s="142">
        <v>12</v>
      </c>
      <c r="E86" s="147">
        <v>2</v>
      </c>
      <c r="F86" s="142">
        <v>440</v>
      </c>
    </row>
    <row r="87" spans="1:15">
      <c r="A87" s="141">
        <v>40021</v>
      </c>
      <c r="B87" s="144">
        <v>84</v>
      </c>
      <c r="C87" s="142">
        <v>2</v>
      </c>
      <c r="D87" s="142">
        <v>12</v>
      </c>
      <c r="E87" s="147">
        <v>1</v>
      </c>
      <c r="F87" s="142">
        <v>415</v>
      </c>
    </row>
    <row r="88" spans="1:15">
      <c r="A88" s="141">
        <v>40021</v>
      </c>
      <c r="B88" s="144">
        <v>85</v>
      </c>
      <c r="C88" s="142">
        <v>2</v>
      </c>
      <c r="D88" s="142">
        <v>12</v>
      </c>
      <c r="E88" s="147">
        <v>1</v>
      </c>
      <c r="F88" s="142">
        <v>450</v>
      </c>
    </row>
    <row r="89" spans="1:15">
      <c r="A89" s="141">
        <v>40021</v>
      </c>
      <c r="B89" s="144">
        <v>86</v>
      </c>
      <c r="C89" s="142">
        <v>2</v>
      </c>
      <c r="D89" s="142">
        <v>5</v>
      </c>
      <c r="E89" s="147">
        <v>1</v>
      </c>
      <c r="F89" s="142">
        <v>460</v>
      </c>
    </row>
    <row r="90" spans="1:15">
      <c r="A90" s="141">
        <v>40021</v>
      </c>
      <c r="B90" s="144">
        <v>87</v>
      </c>
      <c r="C90" s="142">
        <v>2</v>
      </c>
      <c r="D90" s="142">
        <v>12</v>
      </c>
      <c r="E90" s="147">
        <v>2</v>
      </c>
      <c r="F90" s="142">
        <v>490</v>
      </c>
    </row>
    <row r="91" spans="1:15">
      <c r="A91" s="141">
        <v>40021</v>
      </c>
      <c r="B91" s="144">
        <v>88</v>
      </c>
      <c r="C91" s="142">
        <v>2</v>
      </c>
      <c r="D91" s="142">
        <v>12</v>
      </c>
      <c r="E91" s="147">
        <v>1</v>
      </c>
      <c r="F91" s="142">
        <v>625</v>
      </c>
    </row>
    <row r="92" spans="1:15">
      <c r="A92" s="141">
        <v>40021</v>
      </c>
      <c r="B92" s="144">
        <v>89</v>
      </c>
      <c r="C92" s="142">
        <v>2</v>
      </c>
      <c r="D92" s="142">
        <v>12</v>
      </c>
      <c r="E92" s="147">
        <v>1</v>
      </c>
      <c r="F92" s="142">
        <v>410</v>
      </c>
    </row>
    <row r="93" spans="1:15">
      <c r="A93" s="141">
        <v>40021</v>
      </c>
      <c r="B93" s="144">
        <v>90</v>
      </c>
      <c r="C93" s="142">
        <v>2</v>
      </c>
      <c r="D93" s="142">
        <v>12</v>
      </c>
      <c r="E93" s="147">
        <v>2</v>
      </c>
      <c r="F93" s="142">
        <v>460</v>
      </c>
    </row>
    <row r="94" spans="1:15">
      <c r="A94" s="141">
        <v>40021</v>
      </c>
      <c r="B94" s="144">
        <v>91</v>
      </c>
      <c r="C94" s="144">
        <v>2</v>
      </c>
      <c r="D94" s="144">
        <v>4</v>
      </c>
      <c r="E94" s="148">
        <v>2</v>
      </c>
      <c r="F94" s="144">
        <v>550</v>
      </c>
    </row>
    <row r="95" spans="1:15">
      <c r="A95" s="141">
        <v>40021</v>
      </c>
      <c r="B95" s="144">
        <v>92</v>
      </c>
      <c r="C95" s="142">
        <v>2</v>
      </c>
      <c r="D95" s="142">
        <v>12</v>
      </c>
      <c r="E95" s="147">
        <v>2</v>
      </c>
      <c r="F95" s="142">
        <v>470</v>
      </c>
    </row>
    <row r="96" spans="1:15">
      <c r="A96" s="141">
        <v>40021</v>
      </c>
      <c r="B96" s="144">
        <v>93</v>
      </c>
      <c r="C96" s="142">
        <v>2</v>
      </c>
      <c r="D96" s="142">
        <v>12</v>
      </c>
      <c r="E96" s="147">
        <v>2</v>
      </c>
      <c r="F96" s="142">
        <v>460</v>
      </c>
    </row>
    <row r="97" spans="1:11">
      <c r="A97" s="141">
        <v>40021</v>
      </c>
      <c r="B97" s="144">
        <v>94</v>
      </c>
      <c r="C97" s="142">
        <v>2</v>
      </c>
      <c r="D97" s="142">
        <v>12</v>
      </c>
      <c r="E97" s="147">
        <v>2</v>
      </c>
      <c r="F97" s="142">
        <v>510</v>
      </c>
    </row>
    <row r="98" spans="1:11">
      <c r="A98" s="141">
        <v>40021</v>
      </c>
      <c r="B98" s="144">
        <v>95</v>
      </c>
      <c r="C98" s="142">
        <v>2</v>
      </c>
      <c r="D98" s="142">
        <v>12</v>
      </c>
      <c r="E98" s="147">
        <v>2</v>
      </c>
      <c r="F98" s="142">
        <v>530</v>
      </c>
    </row>
    <row r="99" spans="1:11">
      <c r="A99" s="141">
        <v>40021</v>
      </c>
      <c r="B99" s="144">
        <v>96</v>
      </c>
      <c r="C99" s="142">
        <v>2</v>
      </c>
      <c r="D99" s="142">
        <v>12</v>
      </c>
      <c r="E99" s="147">
        <v>2</v>
      </c>
      <c r="F99" s="142">
        <v>500</v>
      </c>
    </row>
    <row r="100" spans="1:11">
      <c r="A100" s="141">
        <v>40021</v>
      </c>
      <c r="B100" s="144">
        <v>97</v>
      </c>
      <c r="C100" s="142">
        <v>2</v>
      </c>
      <c r="D100" s="142">
        <v>12</v>
      </c>
      <c r="E100" s="147">
        <v>2</v>
      </c>
      <c r="F100" s="142">
        <v>480</v>
      </c>
    </row>
    <row r="101" spans="1:11">
      <c r="A101" s="141">
        <v>40021</v>
      </c>
      <c r="B101" s="144">
        <v>98</v>
      </c>
      <c r="C101" s="142">
        <v>2</v>
      </c>
      <c r="D101" s="142">
        <v>12</v>
      </c>
      <c r="E101" s="147">
        <v>2</v>
      </c>
      <c r="F101" s="142">
        <v>490</v>
      </c>
    </row>
    <row r="102" spans="1:11">
      <c r="A102" s="141">
        <v>40021</v>
      </c>
      <c r="B102" s="144">
        <v>99</v>
      </c>
      <c r="C102" s="142">
        <v>2</v>
      </c>
      <c r="D102" s="142">
        <v>12</v>
      </c>
      <c r="E102" s="147">
        <v>1</v>
      </c>
      <c r="F102" s="142">
        <v>400</v>
      </c>
    </row>
    <row r="103" spans="1:11">
      <c r="A103" s="152">
        <v>40021</v>
      </c>
      <c r="B103" s="153">
        <v>100</v>
      </c>
      <c r="C103" s="153">
        <v>2</v>
      </c>
      <c r="D103" s="153">
        <v>12</v>
      </c>
      <c r="E103" s="155">
        <v>1</v>
      </c>
      <c r="F103" s="153">
        <v>410</v>
      </c>
      <c r="G103" s="154"/>
      <c r="H103" s="145"/>
      <c r="I103" s="145"/>
      <c r="J103" s="145"/>
      <c r="K103" s="145"/>
    </row>
    <row r="104" spans="1:11">
      <c r="A104" s="141">
        <v>40022</v>
      </c>
      <c r="B104" s="144">
        <v>101</v>
      </c>
      <c r="C104" s="142">
        <v>2</v>
      </c>
      <c r="D104" s="142">
        <v>12</v>
      </c>
      <c r="E104" s="147">
        <v>2</v>
      </c>
      <c r="F104" s="142">
        <v>480</v>
      </c>
    </row>
    <row r="105" spans="1:11">
      <c r="A105" s="141">
        <v>40022</v>
      </c>
      <c r="B105" s="144">
        <v>102</v>
      </c>
      <c r="C105" s="142">
        <v>2</v>
      </c>
      <c r="D105" s="142">
        <v>12</v>
      </c>
      <c r="E105" s="147">
        <v>2</v>
      </c>
      <c r="F105" s="142">
        <v>450</v>
      </c>
    </row>
    <row r="106" spans="1:11">
      <c r="A106" s="141">
        <v>40022</v>
      </c>
      <c r="B106" s="144">
        <v>103</v>
      </c>
      <c r="C106" s="142">
        <v>2</v>
      </c>
      <c r="D106" s="142">
        <v>12</v>
      </c>
      <c r="E106" s="147">
        <v>1</v>
      </c>
      <c r="F106" s="142">
        <v>410</v>
      </c>
    </row>
    <row r="107" spans="1:11">
      <c r="A107" s="141">
        <v>40022</v>
      </c>
      <c r="B107" s="144">
        <v>104</v>
      </c>
      <c r="C107" s="142">
        <v>2</v>
      </c>
      <c r="D107" s="142">
        <v>12</v>
      </c>
      <c r="E107" s="147">
        <v>1</v>
      </c>
      <c r="F107" s="142">
        <v>480</v>
      </c>
    </row>
    <row r="108" spans="1:11">
      <c r="A108" s="141">
        <v>40022</v>
      </c>
      <c r="B108" s="144">
        <v>105</v>
      </c>
      <c r="C108" s="142">
        <v>2</v>
      </c>
      <c r="D108" s="142">
        <v>12</v>
      </c>
      <c r="E108" s="147">
        <v>1</v>
      </c>
      <c r="F108" s="142">
        <v>390</v>
      </c>
    </row>
    <row r="109" spans="1:11">
      <c r="A109" s="141">
        <v>40022</v>
      </c>
      <c r="B109" s="144">
        <v>106</v>
      </c>
      <c r="C109" s="142">
        <v>2</v>
      </c>
      <c r="D109" s="142">
        <v>12</v>
      </c>
      <c r="E109" s="147">
        <v>1</v>
      </c>
      <c r="F109" s="142">
        <v>435</v>
      </c>
    </row>
    <row r="110" spans="1:11">
      <c r="A110" s="141">
        <v>40022</v>
      </c>
      <c r="B110" s="144">
        <v>107</v>
      </c>
      <c r="C110" s="142">
        <v>2</v>
      </c>
      <c r="D110" s="142">
        <v>11</v>
      </c>
      <c r="E110" s="147">
        <v>1</v>
      </c>
      <c r="F110" s="142">
        <v>410</v>
      </c>
    </row>
    <row r="111" spans="1:11">
      <c r="A111" s="141">
        <v>40022</v>
      </c>
      <c r="B111" s="144">
        <v>108</v>
      </c>
      <c r="C111" s="142">
        <v>2</v>
      </c>
      <c r="D111" s="142">
        <v>12</v>
      </c>
      <c r="E111" s="147">
        <v>1</v>
      </c>
      <c r="F111" s="142">
        <v>430</v>
      </c>
    </row>
    <row r="112" spans="1:11">
      <c r="A112" s="141">
        <v>40022</v>
      </c>
      <c r="B112" s="144">
        <v>109</v>
      </c>
      <c r="C112" s="142">
        <v>2</v>
      </c>
      <c r="D112" s="142">
        <v>12</v>
      </c>
      <c r="E112" s="147">
        <v>2</v>
      </c>
      <c r="F112" s="142">
        <v>410</v>
      </c>
    </row>
    <row r="113" spans="1:11">
      <c r="A113" s="141">
        <v>40022</v>
      </c>
      <c r="B113" s="144">
        <v>110</v>
      </c>
      <c r="C113" s="142">
        <v>2</v>
      </c>
      <c r="D113" s="142">
        <v>12</v>
      </c>
      <c r="E113" s="147">
        <v>2</v>
      </c>
      <c r="F113" s="142">
        <v>485</v>
      </c>
    </row>
    <row r="114" spans="1:11">
      <c r="A114" s="141">
        <v>40022</v>
      </c>
      <c r="B114" s="144">
        <v>111</v>
      </c>
      <c r="C114" s="142">
        <v>2</v>
      </c>
      <c r="D114" s="142">
        <v>3</v>
      </c>
      <c r="E114" s="147">
        <v>2</v>
      </c>
      <c r="F114" s="142">
        <v>530</v>
      </c>
    </row>
    <row r="115" spans="1:11">
      <c r="A115" s="141">
        <v>40022</v>
      </c>
      <c r="B115" s="144">
        <v>112</v>
      </c>
      <c r="C115" s="142">
        <v>2</v>
      </c>
      <c r="D115" s="142">
        <v>12</v>
      </c>
      <c r="E115" s="147">
        <v>2</v>
      </c>
      <c r="F115" s="142">
        <v>510</v>
      </c>
    </row>
    <row r="116" spans="1:11">
      <c r="A116" s="141">
        <v>40022</v>
      </c>
      <c r="B116" s="144">
        <v>113</v>
      </c>
      <c r="C116" s="142">
        <v>2</v>
      </c>
      <c r="D116" s="142">
        <v>12</v>
      </c>
      <c r="E116" s="147">
        <v>1</v>
      </c>
      <c r="F116" s="142">
        <v>460</v>
      </c>
    </row>
    <row r="117" spans="1:11">
      <c r="A117" s="141">
        <v>40022</v>
      </c>
      <c r="B117" s="144">
        <v>114</v>
      </c>
      <c r="C117" s="142">
        <v>2</v>
      </c>
      <c r="D117" s="142">
        <v>12</v>
      </c>
      <c r="E117" s="147">
        <v>1</v>
      </c>
      <c r="F117" s="142">
        <v>480</v>
      </c>
    </row>
    <row r="118" spans="1:11">
      <c r="A118" s="141">
        <v>40022</v>
      </c>
      <c r="B118" s="144">
        <v>115</v>
      </c>
      <c r="C118" s="142">
        <v>2</v>
      </c>
      <c r="D118" s="142">
        <v>12</v>
      </c>
      <c r="E118" s="147">
        <v>1</v>
      </c>
      <c r="F118" s="142">
        <v>415</v>
      </c>
    </row>
    <row r="119" spans="1:11">
      <c r="A119" s="141">
        <v>40022</v>
      </c>
      <c r="B119" s="144">
        <v>116</v>
      </c>
      <c r="C119" s="142">
        <v>2</v>
      </c>
      <c r="D119" s="142">
        <v>12</v>
      </c>
      <c r="E119" s="147">
        <v>1</v>
      </c>
      <c r="F119" s="142">
        <v>410</v>
      </c>
    </row>
    <row r="120" spans="1:11">
      <c r="A120" s="141">
        <v>40022</v>
      </c>
      <c r="B120" s="144">
        <v>117</v>
      </c>
      <c r="C120" s="142">
        <v>2</v>
      </c>
      <c r="D120" s="142">
        <v>12</v>
      </c>
      <c r="E120" s="147">
        <v>2</v>
      </c>
      <c r="F120" s="142">
        <v>515</v>
      </c>
    </row>
    <row r="121" spans="1:11">
      <c r="A121" s="141">
        <v>40022</v>
      </c>
      <c r="B121" s="144">
        <v>118</v>
      </c>
      <c r="C121" s="142">
        <v>2</v>
      </c>
      <c r="D121" s="142">
        <v>12</v>
      </c>
      <c r="E121" s="147">
        <v>2</v>
      </c>
      <c r="F121" s="142">
        <v>470</v>
      </c>
    </row>
    <row r="122" spans="1:11">
      <c r="A122" s="141">
        <v>40022</v>
      </c>
      <c r="B122" s="144">
        <v>119</v>
      </c>
      <c r="C122" s="144">
        <v>2</v>
      </c>
      <c r="D122" s="144">
        <v>12</v>
      </c>
      <c r="E122" s="148">
        <v>2</v>
      </c>
      <c r="F122" s="144">
        <v>500</v>
      </c>
      <c r="G122" s="145"/>
      <c r="H122" s="145"/>
      <c r="I122" s="145"/>
      <c r="J122" s="145"/>
      <c r="K122" s="145"/>
    </row>
    <row r="123" spans="1:11">
      <c r="A123" s="152">
        <v>40022</v>
      </c>
      <c r="B123" s="153">
        <v>120</v>
      </c>
      <c r="C123" s="153">
        <v>2</v>
      </c>
      <c r="D123" s="153">
        <v>12</v>
      </c>
      <c r="E123" s="155">
        <v>2</v>
      </c>
      <c r="F123" s="153">
        <v>455</v>
      </c>
      <c r="G123" s="154"/>
      <c r="H123" s="145"/>
      <c r="I123" s="145"/>
      <c r="J123" s="145"/>
      <c r="K123" s="145"/>
    </row>
    <row r="124" spans="1:11">
      <c r="A124" s="141">
        <v>40023</v>
      </c>
      <c r="B124" s="144">
        <v>121</v>
      </c>
      <c r="C124" s="142">
        <v>2</v>
      </c>
      <c r="D124" s="142">
        <v>11</v>
      </c>
      <c r="E124" s="147">
        <v>1</v>
      </c>
      <c r="F124" s="142">
        <v>390</v>
      </c>
    </row>
    <row r="125" spans="1:11">
      <c r="A125" s="141">
        <v>40023</v>
      </c>
      <c r="B125" s="144">
        <v>122</v>
      </c>
      <c r="C125" s="142">
        <v>2</v>
      </c>
      <c r="D125" s="142">
        <v>12</v>
      </c>
      <c r="E125" s="147">
        <v>1</v>
      </c>
      <c r="F125" s="142">
        <v>500</v>
      </c>
    </row>
    <row r="126" spans="1:11">
      <c r="A126" s="141">
        <v>40023</v>
      </c>
      <c r="B126" s="144">
        <v>123</v>
      </c>
      <c r="C126" s="142">
        <v>2</v>
      </c>
      <c r="D126" s="142">
        <v>12</v>
      </c>
      <c r="E126" s="147">
        <v>1</v>
      </c>
      <c r="F126" s="142">
        <v>450</v>
      </c>
    </row>
    <row r="127" spans="1:11">
      <c r="A127" s="141">
        <v>40023</v>
      </c>
      <c r="B127" s="144">
        <v>124</v>
      </c>
      <c r="C127" s="142">
        <v>2</v>
      </c>
      <c r="D127" s="142">
        <v>12</v>
      </c>
      <c r="E127" s="147">
        <v>1</v>
      </c>
      <c r="F127" s="142">
        <v>380</v>
      </c>
    </row>
    <row r="128" spans="1:11">
      <c r="A128" s="141">
        <v>40023</v>
      </c>
      <c r="B128" s="144">
        <v>125</v>
      </c>
      <c r="C128" s="142">
        <v>2</v>
      </c>
      <c r="D128" s="142">
        <v>12</v>
      </c>
      <c r="E128" s="147">
        <v>2</v>
      </c>
      <c r="F128" s="142">
        <v>545</v>
      </c>
    </row>
    <row r="129" spans="1:11">
      <c r="A129" s="141">
        <v>40023</v>
      </c>
      <c r="B129" s="144">
        <v>126</v>
      </c>
      <c r="C129" s="142">
        <v>2</v>
      </c>
      <c r="D129" s="142">
        <v>12</v>
      </c>
      <c r="E129" s="147">
        <v>2</v>
      </c>
      <c r="F129" s="142">
        <v>535</v>
      </c>
    </row>
    <row r="130" spans="1:11">
      <c r="A130" s="141">
        <v>40023</v>
      </c>
      <c r="B130" s="144">
        <v>127</v>
      </c>
      <c r="C130" s="142">
        <v>2</v>
      </c>
      <c r="D130" s="142">
        <v>13</v>
      </c>
      <c r="E130" s="147">
        <v>2</v>
      </c>
      <c r="F130" s="142">
        <v>560</v>
      </c>
    </row>
    <row r="131" spans="1:11">
      <c r="A131" s="141">
        <v>40023</v>
      </c>
      <c r="B131" s="144">
        <v>128</v>
      </c>
      <c r="C131" s="142">
        <v>2</v>
      </c>
      <c r="D131" s="142">
        <v>12</v>
      </c>
      <c r="E131" s="147">
        <v>2</v>
      </c>
      <c r="F131" s="142">
        <v>490</v>
      </c>
    </row>
    <row r="132" spans="1:11">
      <c r="A132" s="141">
        <v>40023</v>
      </c>
      <c r="B132" s="144">
        <v>129</v>
      </c>
      <c r="C132" s="142">
        <v>2</v>
      </c>
      <c r="D132" s="142">
        <v>12</v>
      </c>
      <c r="E132" s="147">
        <v>2</v>
      </c>
      <c r="F132" s="142">
        <v>460</v>
      </c>
    </row>
    <row r="133" spans="1:11">
      <c r="A133" s="141">
        <v>40023</v>
      </c>
      <c r="B133" s="144">
        <v>130</v>
      </c>
      <c r="C133" s="142">
        <v>2</v>
      </c>
      <c r="D133" s="142">
        <v>12</v>
      </c>
      <c r="E133" s="147">
        <v>1</v>
      </c>
      <c r="F133" s="142">
        <v>430</v>
      </c>
    </row>
    <row r="134" spans="1:11">
      <c r="A134" s="141">
        <v>40023</v>
      </c>
      <c r="B134" s="144">
        <v>131</v>
      </c>
      <c r="C134" s="142">
        <v>2</v>
      </c>
      <c r="D134" s="142">
        <v>12</v>
      </c>
      <c r="E134" s="147">
        <v>2</v>
      </c>
      <c r="F134" s="142">
        <v>465</v>
      </c>
    </row>
    <row r="135" spans="1:11">
      <c r="A135" s="141">
        <v>40023</v>
      </c>
      <c r="B135" s="144">
        <v>132</v>
      </c>
      <c r="C135" s="142">
        <v>2</v>
      </c>
      <c r="D135" s="142">
        <v>12</v>
      </c>
      <c r="E135" s="147">
        <v>2</v>
      </c>
      <c r="F135" s="142">
        <v>540</v>
      </c>
    </row>
    <row r="136" spans="1:11">
      <c r="A136" s="141">
        <v>40023</v>
      </c>
      <c r="B136" s="144">
        <v>133</v>
      </c>
      <c r="C136" s="142">
        <v>2</v>
      </c>
      <c r="D136" s="142">
        <v>12</v>
      </c>
      <c r="E136" s="147">
        <v>2</v>
      </c>
      <c r="F136" s="142">
        <v>500</v>
      </c>
    </row>
    <row r="137" spans="1:11">
      <c r="A137" s="141">
        <v>40023</v>
      </c>
      <c r="B137" s="144">
        <v>134</v>
      </c>
      <c r="C137" s="142">
        <v>2</v>
      </c>
      <c r="D137" s="142">
        <v>12</v>
      </c>
      <c r="E137" s="147">
        <v>1</v>
      </c>
      <c r="F137" s="142">
        <v>410</v>
      </c>
    </row>
    <row r="138" spans="1:11">
      <c r="A138" s="141">
        <v>40023</v>
      </c>
      <c r="B138" s="144">
        <v>135</v>
      </c>
      <c r="C138" s="142">
        <v>2</v>
      </c>
      <c r="D138" s="142">
        <v>12</v>
      </c>
      <c r="E138" s="147">
        <v>2</v>
      </c>
      <c r="F138" s="142">
        <v>460</v>
      </c>
    </row>
    <row r="139" spans="1:11">
      <c r="A139" s="141">
        <v>40023</v>
      </c>
      <c r="B139" s="144">
        <v>136</v>
      </c>
      <c r="C139" s="142">
        <v>2</v>
      </c>
      <c r="D139" s="142">
        <v>12</v>
      </c>
      <c r="E139" s="147">
        <v>1</v>
      </c>
      <c r="F139" s="142">
        <v>460</v>
      </c>
    </row>
    <row r="140" spans="1:11">
      <c r="A140" s="141">
        <v>40023</v>
      </c>
      <c r="B140" s="144">
        <v>137</v>
      </c>
      <c r="C140" s="142">
        <v>2</v>
      </c>
      <c r="D140" s="142">
        <v>3</v>
      </c>
      <c r="E140" s="147">
        <v>2</v>
      </c>
      <c r="F140" s="142">
        <v>480</v>
      </c>
    </row>
    <row r="141" spans="1:11">
      <c r="A141" s="141">
        <v>40023</v>
      </c>
      <c r="B141" s="144">
        <v>138</v>
      </c>
      <c r="C141" s="142">
        <v>2</v>
      </c>
      <c r="D141" s="142">
        <v>12</v>
      </c>
      <c r="E141" s="147">
        <v>2</v>
      </c>
      <c r="F141" s="142">
        <v>455</v>
      </c>
    </row>
    <row r="142" spans="1:11">
      <c r="A142" s="141">
        <v>40023</v>
      </c>
      <c r="B142" s="144">
        <v>139</v>
      </c>
      <c r="C142" s="142">
        <v>2</v>
      </c>
      <c r="D142" s="142">
        <v>12</v>
      </c>
      <c r="E142" s="147">
        <v>1</v>
      </c>
      <c r="F142" s="142">
        <v>415</v>
      </c>
    </row>
    <row r="143" spans="1:11">
      <c r="A143" s="152">
        <v>40023</v>
      </c>
      <c r="B143" s="153">
        <v>140</v>
      </c>
      <c r="C143" s="153">
        <v>2</v>
      </c>
      <c r="D143" s="153">
        <v>13</v>
      </c>
      <c r="E143" s="155">
        <v>2</v>
      </c>
      <c r="F143" s="153">
        <v>540</v>
      </c>
      <c r="G143" s="154"/>
      <c r="H143" s="145"/>
      <c r="I143" s="145"/>
      <c r="J143" s="145"/>
      <c r="K143" s="145"/>
    </row>
    <row r="144" spans="1:11">
      <c r="A144" s="141">
        <v>40025</v>
      </c>
      <c r="B144" s="144">
        <v>141</v>
      </c>
      <c r="C144" s="142">
        <v>2</v>
      </c>
      <c r="D144" s="142">
        <v>12</v>
      </c>
      <c r="E144" s="147">
        <v>1</v>
      </c>
      <c r="F144" s="142">
        <v>430</v>
      </c>
    </row>
    <row r="145" spans="1:11">
      <c r="A145" s="141">
        <v>40025</v>
      </c>
      <c r="B145" s="144">
        <v>142</v>
      </c>
      <c r="C145" s="142">
        <v>2</v>
      </c>
      <c r="D145" s="142">
        <v>12</v>
      </c>
      <c r="E145" s="147">
        <v>2</v>
      </c>
      <c r="F145" s="142">
        <v>450</v>
      </c>
    </row>
    <row r="146" spans="1:11">
      <c r="A146" s="141">
        <v>40025</v>
      </c>
      <c r="B146" s="144">
        <v>143</v>
      </c>
      <c r="C146" s="142">
        <v>2</v>
      </c>
      <c r="D146" s="142">
        <v>12</v>
      </c>
      <c r="E146" s="147">
        <v>1</v>
      </c>
      <c r="F146" s="142">
        <v>420</v>
      </c>
    </row>
    <row r="147" spans="1:11">
      <c r="A147" s="141">
        <v>40025</v>
      </c>
      <c r="B147" s="144">
        <v>144</v>
      </c>
      <c r="C147" s="142">
        <v>2</v>
      </c>
      <c r="D147" s="142">
        <v>12</v>
      </c>
      <c r="E147" s="147">
        <v>2</v>
      </c>
      <c r="F147" s="142">
        <v>480</v>
      </c>
    </row>
    <row r="148" spans="1:11">
      <c r="A148" s="141">
        <v>40025</v>
      </c>
      <c r="B148" s="144">
        <v>145</v>
      </c>
      <c r="C148" s="142">
        <v>2</v>
      </c>
      <c r="D148" s="142">
        <v>12</v>
      </c>
      <c r="E148" s="147">
        <v>2</v>
      </c>
      <c r="F148" s="142">
        <v>460</v>
      </c>
    </row>
    <row r="149" spans="1:11">
      <c r="A149" s="141">
        <v>40025</v>
      </c>
      <c r="B149" s="144">
        <v>146</v>
      </c>
      <c r="C149" s="142">
        <v>2</v>
      </c>
      <c r="D149" s="142">
        <v>12</v>
      </c>
      <c r="E149" s="147">
        <v>2</v>
      </c>
      <c r="F149" s="142">
        <v>520</v>
      </c>
    </row>
    <row r="150" spans="1:11">
      <c r="A150" s="141">
        <v>40025</v>
      </c>
      <c r="B150" s="144">
        <v>147</v>
      </c>
      <c r="C150" s="142">
        <v>2</v>
      </c>
      <c r="D150" s="142">
        <v>12</v>
      </c>
      <c r="E150" s="147">
        <v>1</v>
      </c>
      <c r="F150" s="142">
        <v>490</v>
      </c>
    </row>
    <row r="151" spans="1:11">
      <c r="A151" s="141">
        <v>40025</v>
      </c>
      <c r="B151" s="144">
        <v>148</v>
      </c>
      <c r="C151" s="142">
        <v>2</v>
      </c>
      <c r="D151" s="142">
        <v>12</v>
      </c>
      <c r="E151" s="147">
        <v>2</v>
      </c>
      <c r="F151" s="142">
        <v>460</v>
      </c>
    </row>
    <row r="152" spans="1:11">
      <c r="A152" s="141">
        <v>40025</v>
      </c>
      <c r="B152" s="144">
        <v>149</v>
      </c>
      <c r="C152" s="142">
        <v>2</v>
      </c>
      <c r="D152" s="142">
        <v>12</v>
      </c>
      <c r="E152" s="147">
        <v>2</v>
      </c>
      <c r="F152" s="142">
        <v>490</v>
      </c>
    </row>
    <row r="153" spans="1:11">
      <c r="A153" s="152">
        <v>40025</v>
      </c>
      <c r="B153" s="153">
        <v>150</v>
      </c>
      <c r="C153" s="153">
        <v>2</v>
      </c>
      <c r="D153" s="153">
        <v>12</v>
      </c>
      <c r="E153" s="155">
        <v>2</v>
      </c>
      <c r="F153" s="153">
        <v>470</v>
      </c>
      <c r="G153" s="154"/>
      <c r="H153" s="145"/>
      <c r="I153" s="145"/>
      <c r="J153" s="145"/>
      <c r="K153" s="145"/>
    </row>
    <row r="154" spans="1:11">
      <c r="A154" s="141">
        <v>40027</v>
      </c>
      <c r="B154" s="144">
        <v>151</v>
      </c>
      <c r="C154" s="144">
        <v>2</v>
      </c>
      <c r="D154" s="144">
        <v>4</v>
      </c>
      <c r="E154" s="148">
        <v>2</v>
      </c>
      <c r="F154" s="144">
        <v>500</v>
      </c>
    </row>
    <row r="155" spans="1:11">
      <c r="A155" s="141">
        <v>40027</v>
      </c>
      <c r="B155" s="144">
        <v>152</v>
      </c>
      <c r="C155" s="142">
        <v>2</v>
      </c>
      <c r="D155" s="142">
        <v>12</v>
      </c>
      <c r="E155" s="147">
        <v>2</v>
      </c>
      <c r="F155" s="142">
        <v>530</v>
      </c>
    </row>
    <row r="156" spans="1:11">
      <c r="A156" s="141">
        <v>40027</v>
      </c>
      <c r="B156" s="144">
        <v>153</v>
      </c>
      <c r="C156" s="144">
        <v>2</v>
      </c>
      <c r="D156" s="144">
        <v>3</v>
      </c>
      <c r="E156" s="148">
        <v>1</v>
      </c>
      <c r="F156" s="144">
        <v>460</v>
      </c>
    </row>
    <row r="157" spans="1:11">
      <c r="A157" s="141">
        <v>40027</v>
      </c>
      <c r="B157" s="144">
        <v>154</v>
      </c>
      <c r="C157" s="142">
        <v>2</v>
      </c>
      <c r="D157" s="142">
        <v>12</v>
      </c>
      <c r="E157" s="147">
        <v>2</v>
      </c>
      <c r="F157" s="142">
        <v>420</v>
      </c>
    </row>
    <row r="158" spans="1:11">
      <c r="A158" s="141">
        <v>40027</v>
      </c>
      <c r="B158" s="144">
        <v>155</v>
      </c>
      <c r="C158" s="142">
        <v>2</v>
      </c>
      <c r="D158" s="142">
        <v>12</v>
      </c>
      <c r="E158" s="147">
        <v>2</v>
      </c>
      <c r="F158" s="142">
        <v>460</v>
      </c>
    </row>
    <row r="159" spans="1:11">
      <c r="A159" s="141">
        <v>40027</v>
      </c>
      <c r="B159" s="144">
        <v>156</v>
      </c>
      <c r="C159" s="142">
        <v>2</v>
      </c>
      <c r="D159" s="142">
        <v>12</v>
      </c>
      <c r="E159" s="147">
        <v>2</v>
      </c>
      <c r="F159" s="142">
        <v>540</v>
      </c>
    </row>
    <row r="160" spans="1:11">
      <c r="A160" s="141">
        <v>40027</v>
      </c>
      <c r="B160" s="144">
        <v>157</v>
      </c>
      <c r="C160" s="142">
        <v>2</v>
      </c>
      <c r="D160" s="142">
        <v>12</v>
      </c>
      <c r="E160" s="147">
        <v>2</v>
      </c>
      <c r="F160" s="142">
        <v>440</v>
      </c>
    </row>
    <row r="161" spans="1:11">
      <c r="A161" s="141">
        <v>40027</v>
      </c>
      <c r="B161" s="144">
        <v>158</v>
      </c>
      <c r="C161" s="144">
        <v>2</v>
      </c>
      <c r="D161" s="144">
        <v>3</v>
      </c>
      <c r="E161" s="148">
        <v>1</v>
      </c>
      <c r="F161" s="144">
        <v>450</v>
      </c>
    </row>
    <row r="162" spans="1:11">
      <c r="A162" s="141">
        <v>40027</v>
      </c>
      <c r="B162" s="144">
        <v>159</v>
      </c>
      <c r="C162" s="142">
        <v>2</v>
      </c>
      <c r="D162" s="142">
        <v>12</v>
      </c>
      <c r="E162" s="147">
        <v>2</v>
      </c>
      <c r="F162" s="142">
        <v>480</v>
      </c>
    </row>
    <row r="163" spans="1:11">
      <c r="A163" s="141">
        <v>40027</v>
      </c>
      <c r="B163" s="144">
        <v>160</v>
      </c>
      <c r="C163" s="142">
        <v>2</v>
      </c>
      <c r="D163" s="142">
        <v>12</v>
      </c>
      <c r="E163" s="147">
        <v>2</v>
      </c>
      <c r="F163" s="142">
        <v>530</v>
      </c>
    </row>
    <row r="164" spans="1:11">
      <c r="A164" s="141">
        <v>40027</v>
      </c>
      <c r="B164" s="144">
        <v>161</v>
      </c>
      <c r="C164" s="144">
        <v>2</v>
      </c>
      <c r="D164" s="144">
        <v>4</v>
      </c>
      <c r="E164" s="148">
        <v>1</v>
      </c>
      <c r="F164" s="144">
        <v>460</v>
      </c>
    </row>
    <row r="165" spans="1:11">
      <c r="A165" s="141">
        <v>40027</v>
      </c>
      <c r="B165" s="144">
        <v>162</v>
      </c>
      <c r="C165" s="142">
        <v>2</v>
      </c>
      <c r="D165" s="142">
        <v>4</v>
      </c>
      <c r="E165" s="147">
        <v>1</v>
      </c>
      <c r="F165" s="142">
        <v>460</v>
      </c>
    </row>
    <row r="166" spans="1:11">
      <c r="A166" s="141">
        <v>40027</v>
      </c>
      <c r="B166" s="144">
        <v>163</v>
      </c>
      <c r="C166" s="142">
        <v>2</v>
      </c>
      <c r="D166" s="142">
        <v>12</v>
      </c>
      <c r="E166" s="147">
        <v>2</v>
      </c>
      <c r="F166" s="142">
        <v>455</v>
      </c>
    </row>
    <row r="167" spans="1:11">
      <c r="A167" s="141">
        <v>40027</v>
      </c>
      <c r="B167" s="144">
        <v>164</v>
      </c>
      <c r="C167" s="142">
        <v>2</v>
      </c>
      <c r="D167" s="142">
        <v>12</v>
      </c>
      <c r="E167" s="147">
        <v>2</v>
      </c>
      <c r="F167" s="142">
        <v>500</v>
      </c>
    </row>
    <row r="168" spans="1:11">
      <c r="A168" s="141">
        <v>40027</v>
      </c>
      <c r="B168" s="144">
        <v>165</v>
      </c>
      <c r="C168" s="142">
        <v>2</v>
      </c>
      <c r="D168" s="142">
        <v>12</v>
      </c>
      <c r="E168" s="147">
        <v>2</v>
      </c>
      <c r="F168" s="142">
        <v>420</v>
      </c>
    </row>
    <row r="169" spans="1:11">
      <c r="A169" s="141">
        <v>40027</v>
      </c>
      <c r="B169" s="144">
        <v>166</v>
      </c>
      <c r="C169" s="142">
        <v>2</v>
      </c>
      <c r="D169" s="142">
        <v>12</v>
      </c>
      <c r="E169" s="147">
        <v>1</v>
      </c>
      <c r="F169" s="142">
        <v>560</v>
      </c>
    </row>
    <row r="170" spans="1:11">
      <c r="A170" s="141">
        <v>40027</v>
      </c>
      <c r="B170" s="144">
        <v>167</v>
      </c>
      <c r="C170" s="142">
        <v>2</v>
      </c>
      <c r="D170" s="142">
        <v>12</v>
      </c>
      <c r="E170" s="147">
        <v>2</v>
      </c>
      <c r="F170" s="142">
        <v>540</v>
      </c>
    </row>
    <row r="171" spans="1:11">
      <c r="A171" s="141">
        <v>40027</v>
      </c>
      <c r="B171" s="144">
        <v>168</v>
      </c>
      <c r="C171" s="142">
        <v>2</v>
      </c>
      <c r="D171" s="142">
        <v>11</v>
      </c>
      <c r="E171" s="147">
        <v>1</v>
      </c>
      <c r="F171" s="142">
        <v>360</v>
      </c>
    </row>
    <row r="172" spans="1:11">
      <c r="A172" s="141">
        <v>40027</v>
      </c>
      <c r="B172" s="144">
        <v>169</v>
      </c>
      <c r="C172" s="142">
        <v>2</v>
      </c>
      <c r="D172" s="142">
        <v>12</v>
      </c>
      <c r="E172" s="147">
        <v>2</v>
      </c>
      <c r="F172" s="142">
        <v>510</v>
      </c>
    </row>
    <row r="173" spans="1:11">
      <c r="A173" s="152">
        <v>40027</v>
      </c>
      <c r="B173" s="153">
        <v>170</v>
      </c>
      <c r="C173" s="153">
        <v>2</v>
      </c>
      <c r="D173" s="153">
        <v>12</v>
      </c>
      <c r="E173" s="155">
        <v>1</v>
      </c>
      <c r="F173" s="153">
        <v>480</v>
      </c>
      <c r="G173" s="154"/>
      <c r="H173" s="145"/>
      <c r="I173" s="145"/>
      <c r="J173" s="145"/>
      <c r="K173" s="145"/>
    </row>
    <row r="174" spans="1:11">
      <c r="A174" s="141">
        <v>40028</v>
      </c>
      <c r="B174" s="144">
        <v>171</v>
      </c>
      <c r="C174" s="142">
        <v>2</v>
      </c>
      <c r="D174" s="142">
        <v>3</v>
      </c>
      <c r="E174" s="147">
        <v>2</v>
      </c>
      <c r="F174" s="142">
        <v>530</v>
      </c>
    </row>
    <row r="175" spans="1:11">
      <c r="A175" s="141">
        <v>40028</v>
      </c>
      <c r="B175" s="144">
        <v>172</v>
      </c>
      <c r="C175" s="144">
        <v>2</v>
      </c>
      <c r="D175" s="144">
        <v>4</v>
      </c>
      <c r="E175" s="148">
        <v>2</v>
      </c>
      <c r="F175" s="144">
        <v>490</v>
      </c>
    </row>
    <row r="176" spans="1:11">
      <c r="A176" s="141">
        <v>40028</v>
      </c>
      <c r="B176" s="144">
        <v>173</v>
      </c>
      <c r="C176" s="142">
        <v>2</v>
      </c>
      <c r="D176" s="142">
        <v>12</v>
      </c>
      <c r="E176" s="147">
        <v>1</v>
      </c>
      <c r="F176" s="142">
        <v>450</v>
      </c>
    </row>
    <row r="177" spans="1:11">
      <c r="A177" s="141">
        <v>40028</v>
      </c>
      <c r="B177" s="144">
        <v>174</v>
      </c>
      <c r="C177" s="142">
        <v>2</v>
      </c>
      <c r="D177" s="142">
        <v>12</v>
      </c>
      <c r="E177" s="147">
        <v>2</v>
      </c>
      <c r="F177" s="142">
        <v>460</v>
      </c>
    </row>
    <row r="178" spans="1:11">
      <c r="A178" s="141">
        <v>40028</v>
      </c>
      <c r="B178" s="144">
        <v>175</v>
      </c>
      <c r="C178" s="142">
        <v>2</v>
      </c>
      <c r="D178" s="142">
        <v>12</v>
      </c>
      <c r="E178" s="147">
        <v>2</v>
      </c>
      <c r="F178" s="142">
        <v>540</v>
      </c>
    </row>
    <row r="179" spans="1:11">
      <c r="A179" s="141">
        <v>40028</v>
      </c>
      <c r="B179" s="144">
        <v>176</v>
      </c>
      <c r="C179" s="142">
        <v>2</v>
      </c>
      <c r="D179" s="142">
        <v>12</v>
      </c>
      <c r="E179" s="147">
        <v>2</v>
      </c>
      <c r="F179" s="142">
        <v>490</v>
      </c>
    </row>
    <row r="180" spans="1:11">
      <c r="A180" s="141">
        <v>40028</v>
      </c>
      <c r="B180" s="144">
        <v>177</v>
      </c>
      <c r="C180" s="142">
        <v>2</v>
      </c>
      <c r="D180" s="142">
        <v>13</v>
      </c>
      <c r="E180" s="147">
        <v>2</v>
      </c>
      <c r="F180" s="142">
        <v>540</v>
      </c>
    </row>
    <row r="181" spans="1:11">
      <c r="A181" s="141">
        <v>40028</v>
      </c>
      <c r="B181" s="144">
        <v>178</v>
      </c>
      <c r="C181" s="142">
        <v>2</v>
      </c>
      <c r="D181" s="142">
        <v>12</v>
      </c>
      <c r="E181" s="147">
        <v>2</v>
      </c>
      <c r="F181" s="142">
        <v>460</v>
      </c>
    </row>
    <row r="182" spans="1:11">
      <c r="A182" s="141">
        <v>40028</v>
      </c>
      <c r="B182" s="144">
        <v>179</v>
      </c>
      <c r="C182" s="144">
        <v>2</v>
      </c>
      <c r="D182" s="144">
        <v>3</v>
      </c>
      <c r="E182" s="148">
        <v>2</v>
      </c>
      <c r="F182" s="144">
        <v>480</v>
      </c>
    </row>
    <row r="183" spans="1:11">
      <c r="A183" s="152">
        <v>40028</v>
      </c>
      <c r="B183" s="153">
        <v>180</v>
      </c>
      <c r="C183" s="153">
        <v>2</v>
      </c>
      <c r="D183" s="153">
        <v>11</v>
      </c>
      <c r="E183" s="155">
        <v>1</v>
      </c>
      <c r="F183" s="153">
        <v>380</v>
      </c>
      <c r="G183" s="154"/>
      <c r="H183" s="145"/>
      <c r="I183" s="145"/>
      <c r="J183" s="145"/>
      <c r="K183" s="145"/>
    </row>
    <row r="184" spans="1:11">
      <c r="A184" s="141">
        <v>40029</v>
      </c>
      <c r="B184" s="144">
        <v>181</v>
      </c>
      <c r="C184" s="142">
        <v>2</v>
      </c>
      <c r="D184" s="142">
        <v>12</v>
      </c>
      <c r="E184" s="147">
        <v>2</v>
      </c>
      <c r="F184" s="142">
        <v>500</v>
      </c>
    </row>
    <row r="185" spans="1:11">
      <c r="A185" s="141">
        <v>40029</v>
      </c>
      <c r="B185" s="144">
        <v>182</v>
      </c>
      <c r="C185" s="142">
        <v>2</v>
      </c>
      <c r="D185" s="142">
        <v>12</v>
      </c>
      <c r="E185" s="147">
        <v>1</v>
      </c>
      <c r="F185" s="142">
        <v>450</v>
      </c>
    </row>
    <row r="186" spans="1:11">
      <c r="A186" s="141">
        <v>40029</v>
      </c>
      <c r="B186" s="144">
        <v>183</v>
      </c>
      <c r="C186" s="142">
        <v>2</v>
      </c>
      <c r="D186" s="142">
        <v>11</v>
      </c>
      <c r="E186" s="147">
        <v>1</v>
      </c>
      <c r="F186" s="142">
        <v>320</v>
      </c>
    </row>
    <row r="187" spans="1:11">
      <c r="A187" s="141">
        <v>40029</v>
      </c>
      <c r="B187" s="144">
        <v>184</v>
      </c>
      <c r="C187" s="142">
        <v>2</v>
      </c>
      <c r="D187" s="142">
        <v>12</v>
      </c>
      <c r="E187" s="147">
        <v>2</v>
      </c>
      <c r="F187" s="142">
        <v>520</v>
      </c>
    </row>
    <row r="188" spans="1:11">
      <c r="A188" s="141">
        <v>40029</v>
      </c>
      <c r="B188" s="144">
        <v>185</v>
      </c>
      <c r="C188" s="142">
        <v>2</v>
      </c>
      <c r="D188" s="142">
        <v>12</v>
      </c>
      <c r="E188" s="147">
        <v>2</v>
      </c>
      <c r="F188" s="142">
        <v>520</v>
      </c>
    </row>
    <row r="189" spans="1:11">
      <c r="A189" s="141">
        <v>40029</v>
      </c>
      <c r="B189" s="144">
        <v>186</v>
      </c>
      <c r="C189" s="142">
        <v>2</v>
      </c>
      <c r="D189" s="142">
        <v>12</v>
      </c>
      <c r="E189" s="147">
        <v>1</v>
      </c>
      <c r="F189" s="142">
        <v>420</v>
      </c>
    </row>
    <row r="190" spans="1:11">
      <c r="A190" s="141">
        <v>40029</v>
      </c>
      <c r="B190" s="144">
        <v>187</v>
      </c>
      <c r="C190" s="144">
        <v>2</v>
      </c>
      <c r="D190" s="144">
        <v>3</v>
      </c>
      <c r="E190" s="148">
        <v>1</v>
      </c>
      <c r="F190" s="144">
        <v>430</v>
      </c>
    </row>
    <row r="191" spans="1:11">
      <c r="A191" s="141">
        <v>40029</v>
      </c>
      <c r="B191" s="144">
        <v>188</v>
      </c>
      <c r="C191" s="142">
        <v>2</v>
      </c>
      <c r="D191" s="142">
        <v>12</v>
      </c>
      <c r="E191" s="147">
        <v>2</v>
      </c>
      <c r="F191" s="142">
        <v>480</v>
      </c>
    </row>
    <row r="192" spans="1:11">
      <c r="A192" s="141">
        <v>40029</v>
      </c>
      <c r="B192" s="144">
        <v>189</v>
      </c>
      <c r="C192" s="142">
        <v>2</v>
      </c>
      <c r="D192" s="142">
        <v>12</v>
      </c>
      <c r="E192" s="147">
        <v>1</v>
      </c>
      <c r="F192" s="142">
        <v>430</v>
      </c>
    </row>
    <row r="193" spans="1:11">
      <c r="A193" s="152">
        <v>40029</v>
      </c>
      <c r="B193" s="153">
        <v>190</v>
      </c>
      <c r="C193" s="153">
        <v>2</v>
      </c>
      <c r="D193" s="153">
        <v>12</v>
      </c>
      <c r="E193" s="155">
        <v>1</v>
      </c>
      <c r="F193" s="153">
        <v>450</v>
      </c>
      <c r="G193" s="154"/>
      <c r="H193" s="145"/>
      <c r="I193" s="145"/>
      <c r="J193" s="145"/>
      <c r="K193" s="145"/>
    </row>
    <row r="194" spans="1:11">
      <c r="A194" s="141">
        <v>40030</v>
      </c>
      <c r="B194" s="144">
        <v>191</v>
      </c>
      <c r="C194" s="144">
        <v>2</v>
      </c>
      <c r="D194" s="144">
        <v>4</v>
      </c>
      <c r="E194" s="148">
        <v>1</v>
      </c>
      <c r="F194" s="144">
        <v>500</v>
      </c>
    </row>
    <row r="195" spans="1:11">
      <c r="A195" s="141">
        <v>40030</v>
      </c>
      <c r="B195" s="144">
        <v>192</v>
      </c>
      <c r="C195" s="142">
        <v>2</v>
      </c>
      <c r="D195" s="142">
        <v>12</v>
      </c>
      <c r="E195" s="147">
        <v>2</v>
      </c>
      <c r="F195" s="142">
        <v>490</v>
      </c>
    </row>
    <row r="196" spans="1:11">
      <c r="A196" s="141">
        <v>40030</v>
      </c>
      <c r="B196" s="144">
        <v>193</v>
      </c>
      <c r="C196" s="142">
        <v>2</v>
      </c>
      <c r="D196" s="142">
        <v>11</v>
      </c>
      <c r="E196" s="147">
        <v>2</v>
      </c>
      <c r="F196" s="142">
        <v>360</v>
      </c>
    </row>
    <row r="197" spans="1:11">
      <c r="A197" s="141">
        <v>40030</v>
      </c>
      <c r="B197" s="144">
        <v>194</v>
      </c>
      <c r="C197" s="142">
        <v>2</v>
      </c>
      <c r="D197" s="142">
        <v>12</v>
      </c>
      <c r="E197" s="147">
        <v>2</v>
      </c>
      <c r="F197" s="142">
        <v>470</v>
      </c>
    </row>
    <row r="198" spans="1:11">
      <c r="A198" s="141">
        <v>40030</v>
      </c>
      <c r="B198" s="144">
        <v>195</v>
      </c>
      <c r="C198" s="142">
        <v>2</v>
      </c>
      <c r="D198" s="142">
        <v>3</v>
      </c>
      <c r="E198" s="147">
        <v>2</v>
      </c>
      <c r="F198" s="142">
        <v>470</v>
      </c>
    </row>
    <row r="199" spans="1:11">
      <c r="A199" s="141">
        <v>40030</v>
      </c>
      <c r="B199" s="144">
        <v>196</v>
      </c>
      <c r="C199" s="142">
        <v>2</v>
      </c>
      <c r="D199" s="142">
        <v>12</v>
      </c>
      <c r="E199" s="147">
        <v>2</v>
      </c>
      <c r="F199" s="142">
        <v>525</v>
      </c>
    </row>
    <row r="200" spans="1:11">
      <c r="A200" s="141">
        <v>40030</v>
      </c>
      <c r="B200" s="144">
        <v>197</v>
      </c>
      <c r="C200" s="142">
        <v>2</v>
      </c>
      <c r="D200" s="142">
        <v>5</v>
      </c>
      <c r="E200" s="147">
        <v>2</v>
      </c>
      <c r="F200" s="142">
        <v>500</v>
      </c>
    </row>
    <row r="201" spans="1:11">
      <c r="A201" s="141">
        <v>40030</v>
      </c>
      <c r="B201" s="144">
        <v>198</v>
      </c>
      <c r="C201" s="142">
        <v>2</v>
      </c>
      <c r="D201" s="142">
        <v>12</v>
      </c>
      <c r="E201" s="147">
        <v>2</v>
      </c>
      <c r="F201" s="142">
        <v>490</v>
      </c>
    </row>
    <row r="202" spans="1:11">
      <c r="A202" s="141">
        <v>40030</v>
      </c>
      <c r="B202" s="144">
        <v>199</v>
      </c>
      <c r="C202" s="144">
        <v>2</v>
      </c>
      <c r="D202" s="144">
        <v>12</v>
      </c>
      <c r="E202" s="148">
        <v>1</v>
      </c>
      <c r="F202" s="144">
        <v>550</v>
      </c>
    </row>
    <row r="203" spans="1:11">
      <c r="A203" s="152">
        <v>40030</v>
      </c>
      <c r="B203" s="153">
        <v>200</v>
      </c>
      <c r="C203" s="153">
        <v>2</v>
      </c>
      <c r="D203" s="153">
        <v>4</v>
      </c>
      <c r="E203" s="155">
        <v>2</v>
      </c>
      <c r="F203" s="153">
        <v>450</v>
      </c>
      <c r="G203" s="154"/>
      <c r="H203" s="145"/>
      <c r="I203" s="145"/>
      <c r="J203" s="145"/>
      <c r="K203" s="145"/>
    </row>
    <row r="204" spans="1:11">
      <c r="A204" s="141">
        <v>40031</v>
      </c>
      <c r="B204" s="144">
        <v>201</v>
      </c>
      <c r="C204" s="144">
        <v>2</v>
      </c>
      <c r="D204" s="144">
        <v>2</v>
      </c>
      <c r="E204" s="148">
        <v>2</v>
      </c>
      <c r="F204" s="144">
        <v>470</v>
      </c>
    </row>
    <row r="205" spans="1:11">
      <c r="A205" s="141">
        <v>40031</v>
      </c>
      <c r="B205" s="144">
        <v>202</v>
      </c>
      <c r="C205" s="142">
        <v>2</v>
      </c>
      <c r="D205" s="142">
        <v>12</v>
      </c>
      <c r="E205" s="147">
        <v>2</v>
      </c>
      <c r="F205" s="142">
        <v>540</v>
      </c>
    </row>
    <row r="206" spans="1:11">
      <c r="A206" s="141">
        <v>40031</v>
      </c>
      <c r="B206" s="144">
        <v>203</v>
      </c>
      <c r="C206" s="142">
        <v>2</v>
      </c>
      <c r="D206" s="142">
        <v>12</v>
      </c>
      <c r="E206" s="147">
        <v>2</v>
      </c>
      <c r="F206" s="142">
        <v>500</v>
      </c>
    </row>
    <row r="207" spans="1:11">
      <c r="A207" s="141">
        <v>40031</v>
      </c>
      <c r="B207" s="144">
        <v>204</v>
      </c>
      <c r="C207" s="142">
        <v>2</v>
      </c>
      <c r="D207" s="142">
        <v>12</v>
      </c>
      <c r="E207" s="147">
        <v>2</v>
      </c>
      <c r="F207" s="142">
        <v>420</v>
      </c>
    </row>
    <row r="208" spans="1:11">
      <c r="A208" s="141">
        <v>40031</v>
      </c>
      <c r="B208" s="144">
        <v>205</v>
      </c>
      <c r="C208" s="142">
        <v>2</v>
      </c>
      <c r="D208" s="142">
        <v>11</v>
      </c>
      <c r="E208" s="147">
        <v>1</v>
      </c>
      <c r="F208" s="142">
        <v>340</v>
      </c>
    </row>
    <row r="209" spans="1:11">
      <c r="A209" s="141">
        <v>40031</v>
      </c>
      <c r="B209" s="144">
        <v>206</v>
      </c>
      <c r="C209" s="142">
        <v>2</v>
      </c>
      <c r="D209" s="142">
        <v>12</v>
      </c>
      <c r="E209" s="147">
        <v>2</v>
      </c>
      <c r="F209" s="142">
        <v>470</v>
      </c>
    </row>
    <row r="210" spans="1:11">
      <c r="A210" s="141">
        <v>40031</v>
      </c>
      <c r="B210" s="144">
        <v>207</v>
      </c>
      <c r="C210" s="142">
        <v>2</v>
      </c>
      <c r="D210" s="142">
        <v>12</v>
      </c>
      <c r="E210" s="147">
        <v>1</v>
      </c>
      <c r="F210" s="142">
        <v>460</v>
      </c>
    </row>
    <row r="211" spans="1:11">
      <c r="A211" s="141">
        <v>40031</v>
      </c>
      <c r="B211" s="144">
        <v>208</v>
      </c>
      <c r="C211" s="142">
        <v>2</v>
      </c>
      <c r="D211" s="142">
        <v>12</v>
      </c>
      <c r="E211" s="147">
        <v>2</v>
      </c>
      <c r="F211" s="142">
        <v>510</v>
      </c>
    </row>
    <row r="212" spans="1:11">
      <c r="A212" s="141">
        <v>40031</v>
      </c>
      <c r="B212" s="144">
        <v>209</v>
      </c>
      <c r="C212" s="142">
        <v>2</v>
      </c>
      <c r="D212" s="142">
        <v>12</v>
      </c>
      <c r="E212" s="147">
        <v>2</v>
      </c>
      <c r="F212" s="142">
        <v>500</v>
      </c>
    </row>
    <row r="213" spans="1:11">
      <c r="A213" s="141">
        <v>40031</v>
      </c>
      <c r="B213" s="144">
        <v>210</v>
      </c>
      <c r="C213" s="142">
        <v>2</v>
      </c>
      <c r="D213" s="142">
        <v>12</v>
      </c>
      <c r="E213" s="147">
        <v>1</v>
      </c>
      <c r="F213" s="142">
        <v>470</v>
      </c>
    </row>
    <row r="214" spans="1:11">
      <c r="A214" s="141">
        <v>40031</v>
      </c>
      <c r="B214" s="144">
        <v>211</v>
      </c>
      <c r="C214" s="142">
        <v>2</v>
      </c>
      <c r="D214" s="142">
        <v>12</v>
      </c>
      <c r="E214" s="147">
        <v>2</v>
      </c>
      <c r="F214" s="142">
        <v>510</v>
      </c>
    </row>
    <row r="215" spans="1:11">
      <c r="A215" s="141">
        <v>40031</v>
      </c>
      <c r="B215" s="144">
        <v>212</v>
      </c>
      <c r="C215" s="142">
        <v>2</v>
      </c>
      <c r="D215" s="142">
        <v>12</v>
      </c>
      <c r="E215" s="147">
        <v>1</v>
      </c>
      <c r="F215" s="142">
        <v>430</v>
      </c>
    </row>
    <row r="216" spans="1:11">
      <c r="A216" s="141">
        <v>40031</v>
      </c>
      <c r="B216" s="144">
        <v>213</v>
      </c>
      <c r="C216" s="142">
        <v>2</v>
      </c>
      <c r="D216" s="142">
        <v>12</v>
      </c>
      <c r="E216" s="147">
        <v>2</v>
      </c>
      <c r="F216" s="142">
        <v>510</v>
      </c>
    </row>
    <row r="217" spans="1:11">
      <c r="A217" s="141">
        <v>40031</v>
      </c>
      <c r="B217" s="144">
        <v>214</v>
      </c>
      <c r="C217" s="142">
        <v>2</v>
      </c>
      <c r="D217" s="142">
        <v>12</v>
      </c>
      <c r="E217" s="147">
        <v>2</v>
      </c>
      <c r="F217" s="142">
        <v>510</v>
      </c>
    </row>
    <row r="218" spans="1:11">
      <c r="A218" s="141">
        <v>40031</v>
      </c>
      <c r="B218" s="144">
        <v>215</v>
      </c>
      <c r="C218" s="142">
        <v>2</v>
      </c>
      <c r="D218" s="142">
        <v>12</v>
      </c>
      <c r="E218" s="147">
        <v>2</v>
      </c>
      <c r="F218" s="142">
        <v>460</v>
      </c>
    </row>
    <row r="219" spans="1:11">
      <c r="A219" s="141">
        <v>40031</v>
      </c>
      <c r="B219" s="144">
        <v>216</v>
      </c>
      <c r="C219" s="142">
        <v>2</v>
      </c>
      <c r="D219" s="142">
        <v>12</v>
      </c>
      <c r="E219" s="147">
        <v>2</v>
      </c>
      <c r="F219" s="142">
        <v>480</v>
      </c>
    </row>
    <row r="220" spans="1:11">
      <c r="A220" s="141">
        <v>40031</v>
      </c>
      <c r="B220" s="144">
        <v>217</v>
      </c>
      <c r="C220" s="142">
        <v>2</v>
      </c>
      <c r="D220" s="142">
        <v>12</v>
      </c>
      <c r="E220" s="147">
        <v>2</v>
      </c>
      <c r="F220" s="142">
        <v>500</v>
      </c>
    </row>
    <row r="221" spans="1:11">
      <c r="A221" s="141">
        <v>40031</v>
      </c>
      <c r="B221" s="144">
        <v>218</v>
      </c>
      <c r="C221" s="142">
        <v>2</v>
      </c>
      <c r="D221" s="142">
        <v>12</v>
      </c>
      <c r="E221" s="147">
        <v>2</v>
      </c>
      <c r="F221" s="142">
        <v>450</v>
      </c>
    </row>
    <row r="222" spans="1:11">
      <c r="A222" s="141">
        <v>40031</v>
      </c>
      <c r="B222" s="144">
        <v>219</v>
      </c>
      <c r="C222" s="144">
        <v>2</v>
      </c>
      <c r="D222" s="144">
        <v>12</v>
      </c>
      <c r="E222" s="148">
        <v>2</v>
      </c>
      <c r="F222" s="144">
        <v>510</v>
      </c>
    </row>
    <row r="223" spans="1:11">
      <c r="A223" s="152">
        <v>40031</v>
      </c>
      <c r="B223" s="153">
        <v>220</v>
      </c>
      <c r="C223" s="153">
        <v>2</v>
      </c>
      <c r="D223" s="153">
        <v>3</v>
      </c>
      <c r="E223" s="155">
        <v>2</v>
      </c>
      <c r="F223" s="153">
        <v>480</v>
      </c>
      <c r="G223" s="154"/>
      <c r="H223" s="145"/>
      <c r="I223" s="145"/>
      <c r="J223" s="145"/>
      <c r="K223" s="145"/>
    </row>
    <row r="224" spans="1:11">
      <c r="A224" s="141">
        <v>40032</v>
      </c>
      <c r="B224" s="144">
        <v>221</v>
      </c>
      <c r="C224" s="142">
        <v>2</v>
      </c>
      <c r="D224" s="142">
        <v>12</v>
      </c>
      <c r="E224" s="147">
        <v>2</v>
      </c>
      <c r="F224" s="142">
        <v>450</v>
      </c>
    </row>
    <row r="225" spans="1:11">
      <c r="A225" s="141">
        <v>40032</v>
      </c>
      <c r="B225" s="144">
        <v>222</v>
      </c>
      <c r="C225" s="142">
        <v>2</v>
      </c>
      <c r="D225" s="142">
        <v>12</v>
      </c>
      <c r="E225" s="147">
        <v>2</v>
      </c>
      <c r="F225" s="142">
        <v>500</v>
      </c>
    </row>
    <row r="226" spans="1:11">
      <c r="A226" s="141">
        <v>40032</v>
      </c>
      <c r="B226" s="144">
        <v>223</v>
      </c>
      <c r="C226" s="142">
        <v>2</v>
      </c>
      <c r="D226" s="142">
        <v>11</v>
      </c>
      <c r="E226" s="147">
        <v>1</v>
      </c>
      <c r="F226" s="142">
        <v>420</v>
      </c>
    </row>
    <row r="227" spans="1:11">
      <c r="A227" s="141">
        <v>40032</v>
      </c>
      <c r="B227" s="144">
        <v>224</v>
      </c>
      <c r="C227" s="142">
        <v>2</v>
      </c>
      <c r="D227" s="142">
        <v>13</v>
      </c>
      <c r="E227" s="147">
        <v>2</v>
      </c>
      <c r="F227" s="142">
        <v>550</v>
      </c>
    </row>
    <row r="228" spans="1:11">
      <c r="A228" s="141">
        <v>40032</v>
      </c>
      <c r="B228" s="144">
        <v>225</v>
      </c>
      <c r="C228" s="142">
        <v>2</v>
      </c>
      <c r="D228" s="142">
        <v>22</v>
      </c>
      <c r="E228" s="147">
        <v>2</v>
      </c>
      <c r="F228" s="142">
        <v>450</v>
      </c>
    </row>
    <row r="229" spans="1:11">
      <c r="A229" s="141">
        <v>40032</v>
      </c>
      <c r="B229" s="144">
        <v>226</v>
      </c>
      <c r="C229" s="142">
        <v>2</v>
      </c>
      <c r="D229" s="142">
        <v>13</v>
      </c>
      <c r="E229" s="147">
        <v>2</v>
      </c>
      <c r="F229" s="142">
        <v>490</v>
      </c>
    </row>
    <row r="230" spans="1:11">
      <c r="A230" s="141">
        <v>40032</v>
      </c>
      <c r="B230" s="144">
        <v>227</v>
      </c>
      <c r="C230" s="142">
        <v>2</v>
      </c>
      <c r="D230" s="142">
        <v>5</v>
      </c>
      <c r="E230" s="147">
        <v>2</v>
      </c>
      <c r="F230" s="142">
        <v>470</v>
      </c>
    </row>
    <row r="231" spans="1:11">
      <c r="A231" s="141">
        <v>40032</v>
      </c>
      <c r="B231" s="144">
        <v>228</v>
      </c>
      <c r="C231" s="142">
        <v>2</v>
      </c>
      <c r="D231" s="142">
        <v>13</v>
      </c>
      <c r="E231" s="147">
        <v>2</v>
      </c>
      <c r="F231" s="142">
        <v>540</v>
      </c>
    </row>
    <row r="232" spans="1:11">
      <c r="A232" s="141">
        <v>40032</v>
      </c>
      <c r="B232" s="144">
        <v>229</v>
      </c>
      <c r="C232" s="144">
        <v>2</v>
      </c>
      <c r="D232" s="144">
        <v>2</v>
      </c>
      <c r="E232" s="148">
        <v>1</v>
      </c>
      <c r="F232" s="144">
        <v>410</v>
      </c>
    </row>
    <row r="233" spans="1:11">
      <c r="A233" s="152">
        <v>40032</v>
      </c>
      <c r="B233" s="153">
        <v>230</v>
      </c>
      <c r="C233" s="153">
        <v>2</v>
      </c>
      <c r="D233" s="153">
        <v>12</v>
      </c>
      <c r="E233" s="155">
        <v>2</v>
      </c>
      <c r="F233" s="153">
        <v>510</v>
      </c>
      <c r="G233" s="154"/>
      <c r="H233" s="145"/>
      <c r="I233" s="145"/>
      <c r="J233" s="145"/>
      <c r="K233" s="145"/>
    </row>
    <row r="234" spans="1:11">
      <c r="A234" s="141">
        <v>40033</v>
      </c>
      <c r="B234" s="144">
        <v>231</v>
      </c>
      <c r="C234" s="142">
        <v>2</v>
      </c>
      <c r="D234" s="142">
        <v>12</v>
      </c>
      <c r="E234" s="147">
        <v>2</v>
      </c>
      <c r="F234" s="142">
        <v>480</v>
      </c>
    </row>
    <row r="235" spans="1:11">
      <c r="A235" s="143">
        <v>40033</v>
      </c>
      <c r="B235" s="144">
        <v>232</v>
      </c>
      <c r="C235" s="142">
        <v>2</v>
      </c>
      <c r="D235" s="142">
        <v>4</v>
      </c>
      <c r="E235" s="147">
        <v>1</v>
      </c>
      <c r="F235" s="142">
        <v>380</v>
      </c>
    </row>
    <row r="236" spans="1:11">
      <c r="A236" s="141">
        <v>40033</v>
      </c>
      <c r="B236" s="144">
        <v>233</v>
      </c>
      <c r="C236" s="142">
        <v>2</v>
      </c>
      <c r="D236" s="142">
        <v>12</v>
      </c>
      <c r="E236" s="147">
        <v>2</v>
      </c>
      <c r="F236" s="142">
        <v>470</v>
      </c>
    </row>
    <row r="237" spans="1:11">
      <c r="A237" s="141">
        <v>40033</v>
      </c>
      <c r="B237" s="144">
        <v>234</v>
      </c>
      <c r="C237" s="142">
        <v>2</v>
      </c>
      <c r="D237" s="142">
        <v>12</v>
      </c>
      <c r="E237" s="147">
        <v>2</v>
      </c>
      <c r="F237" s="142">
        <v>480</v>
      </c>
    </row>
    <row r="238" spans="1:11">
      <c r="A238" s="141">
        <v>40033</v>
      </c>
      <c r="B238" s="144">
        <v>235</v>
      </c>
      <c r="C238" s="142">
        <v>2</v>
      </c>
      <c r="D238" s="142">
        <v>12</v>
      </c>
      <c r="E238" s="147">
        <v>2</v>
      </c>
      <c r="F238" s="142">
        <v>520</v>
      </c>
    </row>
    <row r="239" spans="1:11">
      <c r="A239" s="141">
        <v>40033</v>
      </c>
      <c r="B239" s="144">
        <v>236</v>
      </c>
      <c r="C239" s="142">
        <v>2</v>
      </c>
      <c r="D239" s="142">
        <v>12</v>
      </c>
      <c r="E239" s="147">
        <v>2</v>
      </c>
      <c r="F239" s="142">
        <v>490</v>
      </c>
    </row>
    <row r="240" spans="1:11">
      <c r="A240" s="141">
        <v>40033</v>
      </c>
      <c r="B240" s="144">
        <v>237</v>
      </c>
      <c r="C240" s="142">
        <v>2</v>
      </c>
      <c r="D240" s="142">
        <v>12</v>
      </c>
      <c r="E240" s="147">
        <v>1</v>
      </c>
      <c r="F240" s="142">
        <v>430</v>
      </c>
    </row>
    <row r="241" spans="1:11">
      <c r="A241" s="141">
        <v>40033</v>
      </c>
      <c r="B241" s="144">
        <v>238</v>
      </c>
      <c r="C241" s="142">
        <v>2</v>
      </c>
      <c r="D241" s="142">
        <v>12</v>
      </c>
      <c r="E241" s="147">
        <v>1</v>
      </c>
      <c r="F241" s="142">
        <v>430</v>
      </c>
    </row>
    <row r="242" spans="1:11">
      <c r="A242" s="141">
        <v>40033</v>
      </c>
      <c r="B242" s="144">
        <v>239</v>
      </c>
      <c r="C242" s="142">
        <v>2</v>
      </c>
      <c r="D242" s="142">
        <v>11</v>
      </c>
      <c r="E242" s="147">
        <v>1</v>
      </c>
      <c r="F242" s="142">
        <v>330</v>
      </c>
    </row>
    <row r="243" spans="1:11">
      <c r="A243" s="152">
        <v>40033</v>
      </c>
      <c r="B243" s="153">
        <v>240</v>
      </c>
      <c r="C243" s="153">
        <v>2</v>
      </c>
      <c r="D243" s="153">
        <v>12</v>
      </c>
      <c r="E243" s="155">
        <v>2</v>
      </c>
      <c r="F243" s="153">
        <v>480</v>
      </c>
      <c r="G243" s="154"/>
      <c r="H243" s="145"/>
      <c r="I243" s="145"/>
      <c r="J243" s="145"/>
      <c r="K243" s="145"/>
    </row>
    <row r="244" spans="1:11">
      <c r="A244" s="141">
        <v>40034</v>
      </c>
      <c r="B244" s="144">
        <v>241</v>
      </c>
      <c r="C244" s="142">
        <v>2</v>
      </c>
      <c r="D244" s="142">
        <v>12</v>
      </c>
      <c r="E244" s="147">
        <v>2</v>
      </c>
      <c r="F244" s="142">
        <v>400</v>
      </c>
    </row>
    <row r="245" spans="1:11">
      <c r="A245" s="141">
        <v>40034</v>
      </c>
      <c r="B245" s="144">
        <v>242</v>
      </c>
      <c r="C245" s="142">
        <v>2</v>
      </c>
      <c r="D245" s="142">
        <v>12</v>
      </c>
      <c r="E245" s="147">
        <v>2</v>
      </c>
      <c r="F245" s="142">
        <v>470</v>
      </c>
    </row>
    <row r="246" spans="1:11">
      <c r="A246" s="141">
        <v>40034</v>
      </c>
      <c r="B246" s="144">
        <v>243</v>
      </c>
      <c r="C246" s="142">
        <v>2</v>
      </c>
      <c r="D246" s="142">
        <v>4</v>
      </c>
      <c r="E246" s="147">
        <v>1</v>
      </c>
      <c r="F246" s="142">
        <v>400</v>
      </c>
    </row>
    <row r="247" spans="1:11">
      <c r="A247" s="141">
        <v>40034</v>
      </c>
      <c r="B247" s="144">
        <v>244</v>
      </c>
      <c r="C247" s="142">
        <v>2</v>
      </c>
      <c r="D247" s="142">
        <v>12</v>
      </c>
      <c r="E247" s="147">
        <v>2</v>
      </c>
      <c r="F247" s="142">
        <v>470</v>
      </c>
    </row>
    <row r="248" spans="1:11">
      <c r="A248" s="141">
        <v>40034</v>
      </c>
      <c r="B248" s="144">
        <v>245</v>
      </c>
      <c r="C248" s="142">
        <v>2</v>
      </c>
      <c r="D248" s="142">
        <v>4</v>
      </c>
      <c r="E248" s="147">
        <v>2</v>
      </c>
      <c r="F248" s="142">
        <v>480</v>
      </c>
    </row>
    <row r="249" spans="1:11">
      <c r="A249" s="141">
        <v>40034</v>
      </c>
      <c r="B249" s="144">
        <v>246</v>
      </c>
      <c r="C249" s="142">
        <v>2</v>
      </c>
      <c r="D249" s="142">
        <v>12</v>
      </c>
      <c r="E249" s="147">
        <v>2</v>
      </c>
      <c r="F249" s="142">
        <v>470</v>
      </c>
    </row>
    <row r="250" spans="1:11">
      <c r="A250" s="141">
        <v>40034</v>
      </c>
      <c r="B250" s="144">
        <v>247</v>
      </c>
      <c r="C250" s="144">
        <v>2</v>
      </c>
      <c r="D250" s="144">
        <v>3</v>
      </c>
      <c r="E250" s="148">
        <v>1</v>
      </c>
      <c r="F250" s="144">
        <v>360</v>
      </c>
    </row>
    <row r="251" spans="1:11">
      <c r="A251" s="141">
        <v>40034</v>
      </c>
      <c r="B251" s="144">
        <v>248</v>
      </c>
      <c r="C251" s="142">
        <v>2</v>
      </c>
      <c r="D251" s="142">
        <v>12</v>
      </c>
      <c r="E251" s="147">
        <v>2</v>
      </c>
      <c r="F251" s="142">
        <v>470</v>
      </c>
    </row>
    <row r="252" spans="1:11">
      <c r="A252" s="141">
        <v>40034</v>
      </c>
      <c r="B252" s="144">
        <v>249</v>
      </c>
      <c r="C252" s="144">
        <v>2</v>
      </c>
      <c r="D252" s="144">
        <v>2</v>
      </c>
      <c r="E252" s="148">
        <v>1</v>
      </c>
      <c r="F252" s="144">
        <v>340</v>
      </c>
    </row>
    <row r="253" spans="1:11">
      <c r="A253" s="152">
        <v>40034</v>
      </c>
      <c r="B253" s="153">
        <v>250</v>
      </c>
      <c r="C253" s="153">
        <v>2</v>
      </c>
      <c r="D253" s="153">
        <v>2</v>
      </c>
      <c r="E253" s="155">
        <v>2</v>
      </c>
      <c r="F253" s="153">
        <v>510</v>
      </c>
      <c r="G253" s="154"/>
      <c r="H253" s="145"/>
      <c r="I253" s="145"/>
      <c r="J253" s="145"/>
      <c r="K253" s="145"/>
    </row>
    <row r="254" spans="1:11">
      <c r="A254" s="141">
        <v>40035</v>
      </c>
      <c r="B254" s="144">
        <v>251</v>
      </c>
      <c r="C254" s="142">
        <v>2</v>
      </c>
      <c r="D254" s="142">
        <v>12</v>
      </c>
      <c r="E254" s="147">
        <v>1</v>
      </c>
      <c r="F254" s="142">
        <v>450</v>
      </c>
    </row>
    <row r="255" spans="1:11">
      <c r="A255" s="141">
        <v>40035</v>
      </c>
      <c r="B255" s="144">
        <v>252</v>
      </c>
      <c r="C255" s="142">
        <v>2</v>
      </c>
      <c r="D255" s="142">
        <v>12</v>
      </c>
      <c r="E255" s="147">
        <v>2</v>
      </c>
      <c r="F255" s="142">
        <v>490</v>
      </c>
    </row>
    <row r="256" spans="1:11">
      <c r="A256" s="141">
        <v>40035</v>
      </c>
      <c r="B256" s="144">
        <v>253</v>
      </c>
      <c r="C256" s="142">
        <v>2</v>
      </c>
      <c r="D256" s="142">
        <v>12</v>
      </c>
      <c r="E256" s="147">
        <v>2</v>
      </c>
      <c r="F256" s="142">
        <v>460</v>
      </c>
    </row>
    <row r="257" spans="1:11">
      <c r="A257" s="141">
        <v>40035</v>
      </c>
      <c r="B257" s="144">
        <v>254</v>
      </c>
      <c r="C257" s="142">
        <v>2</v>
      </c>
      <c r="D257" s="142">
        <v>12</v>
      </c>
      <c r="E257" s="147">
        <v>2</v>
      </c>
      <c r="F257" s="142">
        <v>480</v>
      </c>
    </row>
    <row r="258" spans="1:11">
      <c r="A258" s="141">
        <v>40035</v>
      </c>
      <c r="B258" s="144">
        <v>255</v>
      </c>
      <c r="C258" s="144">
        <v>2</v>
      </c>
      <c r="D258" s="144">
        <v>3</v>
      </c>
      <c r="E258" s="148">
        <v>1</v>
      </c>
      <c r="F258" s="144">
        <v>420</v>
      </c>
    </row>
    <row r="259" spans="1:11">
      <c r="A259" s="141">
        <v>40035</v>
      </c>
      <c r="B259" s="144">
        <v>256</v>
      </c>
      <c r="C259" s="144">
        <v>2</v>
      </c>
      <c r="D259" s="144">
        <v>3</v>
      </c>
      <c r="E259" s="148">
        <v>2</v>
      </c>
      <c r="F259" s="144">
        <v>480</v>
      </c>
    </row>
    <row r="260" spans="1:11">
      <c r="A260" s="141">
        <v>40035</v>
      </c>
      <c r="B260" s="144">
        <v>257</v>
      </c>
      <c r="C260" s="142">
        <v>2</v>
      </c>
      <c r="D260" s="142">
        <v>12</v>
      </c>
      <c r="E260" s="147">
        <v>2</v>
      </c>
      <c r="F260" s="142">
        <v>470</v>
      </c>
    </row>
    <row r="261" spans="1:11">
      <c r="A261" s="141">
        <v>40035</v>
      </c>
      <c r="B261" s="144">
        <v>258</v>
      </c>
      <c r="C261" s="142">
        <v>2</v>
      </c>
      <c r="D261" s="142">
        <v>11</v>
      </c>
      <c r="E261" s="147">
        <v>1</v>
      </c>
      <c r="F261" s="142">
        <v>350</v>
      </c>
    </row>
    <row r="262" spans="1:11">
      <c r="A262" s="141">
        <v>40035</v>
      </c>
      <c r="B262" s="144">
        <v>259</v>
      </c>
      <c r="C262" s="144">
        <v>2</v>
      </c>
      <c r="D262" s="144">
        <v>12</v>
      </c>
      <c r="E262" s="148">
        <v>2</v>
      </c>
      <c r="F262" s="144">
        <v>450</v>
      </c>
    </row>
    <row r="263" spans="1:11">
      <c r="A263" s="152">
        <v>40035</v>
      </c>
      <c r="B263" s="153">
        <v>260</v>
      </c>
      <c r="C263" s="153">
        <v>2</v>
      </c>
      <c r="D263" s="153">
        <v>3</v>
      </c>
      <c r="E263" s="155">
        <v>1</v>
      </c>
      <c r="F263" s="153">
        <v>460</v>
      </c>
      <c r="G263" s="154"/>
      <c r="H263" s="145"/>
      <c r="I263" s="145"/>
      <c r="J263" s="145"/>
      <c r="K263" s="145"/>
    </row>
    <row r="264" spans="1:11">
      <c r="A264" s="141">
        <v>40036</v>
      </c>
      <c r="B264" s="144">
        <v>261</v>
      </c>
      <c r="C264" s="142">
        <v>2</v>
      </c>
      <c r="D264" s="142">
        <v>12</v>
      </c>
      <c r="E264" s="147">
        <v>1</v>
      </c>
      <c r="F264" s="142">
        <v>470</v>
      </c>
    </row>
    <row r="265" spans="1:11">
      <c r="A265" s="141">
        <v>40036</v>
      </c>
      <c r="B265" s="144">
        <v>262</v>
      </c>
      <c r="C265" s="142">
        <v>2</v>
      </c>
      <c r="D265" s="142">
        <v>12</v>
      </c>
      <c r="E265" s="147">
        <v>2</v>
      </c>
      <c r="F265" s="142">
        <v>470</v>
      </c>
    </row>
    <row r="266" spans="1:11">
      <c r="A266" s="141">
        <v>40036</v>
      </c>
      <c r="B266" s="144">
        <v>263</v>
      </c>
      <c r="C266" s="144">
        <v>2</v>
      </c>
      <c r="D266" s="144">
        <v>2</v>
      </c>
      <c r="E266" s="148">
        <v>2</v>
      </c>
      <c r="F266" s="144">
        <v>490</v>
      </c>
    </row>
    <row r="267" spans="1:11">
      <c r="A267" s="141">
        <v>40036</v>
      </c>
      <c r="B267" s="144">
        <v>264</v>
      </c>
      <c r="C267" s="142">
        <v>2</v>
      </c>
      <c r="D267" s="142">
        <v>12</v>
      </c>
      <c r="E267" s="147">
        <v>2</v>
      </c>
      <c r="F267" s="142">
        <v>450</v>
      </c>
    </row>
    <row r="268" spans="1:11">
      <c r="A268" s="141">
        <v>40036</v>
      </c>
      <c r="B268" s="144">
        <v>265</v>
      </c>
      <c r="C268" s="142">
        <v>2</v>
      </c>
      <c r="D268" s="142">
        <v>11</v>
      </c>
      <c r="E268" s="147">
        <v>1</v>
      </c>
      <c r="F268" s="142">
        <v>350</v>
      </c>
    </row>
    <row r="269" spans="1:11">
      <c r="A269" s="141">
        <v>40036</v>
      </c>
      <c r="B269" s="144">
        <v>266</v>
      </c>
      <c r="C269" s="142">
        <v>2</v>
      </c>
      <c r="D269" s="142">
        <v>12</v>
      </c>
      <c r="E269" s="147">
        <v>2</v>
      </c>
      <c r="F269" s="142">
        <v>480</v>
      </c>
    </row>
    <row r="270" spans="1:11">
      <c r="A270" s="141">
        <v>40036</v>
      </c>
      <c r="B270" s="144">
        <v>267</v>
      </c>
      <c r="C270" s="142">
        <v>2</v>
      </c>
      <c r="D270" s="142">
        <v>12</v>
      </c>
      <c r="E270" s="147">
        <v>2</v>
      </c>
      <c r="F270" s="142">
        <v>450</v>
      </c>
    </row>
    <row r="271" spans="1:11">
      <c r="A271" s="141">
        <v>40036</v>
      </c>
      <c r="B271" s="144">
        <v>268</v>
      </c>
      <c r="C271" s="142">
        <v>2</v>
      </c>
      <c r="D271" s="142">
        <v>12</v>
      </c>
      <c r="E271" s="147">
        <v>2</v>
      </c>
      <c r="F271" s="142">
        <v>480</v>
      </c>
    </row>
    <row r="272" spans="1:11">
      <c r="A272" s="141">
        <v>40036</v>
      </c>
      <c r="B272" s="144">
        <v>269</v>
      </c>
      <c r="C272" s="142">
        <v>2</v>
      </c>
      <c r="D272" s="142">
        <v>12</v>
      </c>
      <c r="E272" s="147">
        <v>1</v>
      </c>
      <c r="F272" s="142">
        <v>450</v>
      </c>
    </row>
    <row r="273" spans="1:11">
      <c r="A273" s="152">
        <v>40036</v>
      </c>
      <c r="B273" s="153">
        <v>270</v>
      </c>
      <c r="C273" s="153">
        <v>2</v>
      </c>
      <c r="D273" s="153">
        <v>4</v>
      </c>
      <c r="E273" s="155">
        <v>1</v>
      </c>
      <c r="F273" s="153">
        <v>380</v>
      </c>
      <c r="G273" s="154"/>
      <c r="H273" s="145"/>
      <c r="I273" s="145"/>
      <c r="J273" s="145"/>
      <c r="K273" s="145"/>
    </row>
    <row r="274" spans="1:11">
      <c r="A274" s="141">
        <v>40037</v>
      </c>
      <c r="B274" s="144">
        <v>271</v>
      </c>
      <c r="C274" s="142">
        <v>2</v>
      </c>
      <c r="D274" s="142">
        <v>12</v>
      </c>
      <c r="E274" s="147">
        <v>1</v>
      </c>
      <c r="F274" s="142">
        <v>450</v>
      </c>
    </row>
    <row r="275" spans="1:11">
      <c r="A275" s="141">
        <v>40037</v>
      </c>
      <c r="B275" s="144">
        <v>272</v>
      </c>
      <c r="C275" s="144">
        <v>2</v>
      </c>
      <c r="D275" s="144">
        <v>2</v>
      </c>
      <c r="E275" s="148">
        <v>1</v>
      </c>
      <c r="F275" s="144">
        <v>430</v>
      </c>
    </row>
    <row r="276" spans="1:11">
      <c r="A276" s="143">
        <v>40037</v>
      </c>
      <c r="B276" s="144">
        <v>273</v>
      </c>
      <c r="C276" s="142">
        <v>2</v>
      </c>
      <c r="D276" s="142">
        <v>3</v>
      </c>
      <c r="E276" s="147">
        <v>2</v>
      </c>
      <c r="F276" s="142">
        <v>470</v>
      </c>
    </row>
    <row r="277" spans="1:11">
      <c r="A277" s="141">
        <v>40037</v>
      </c>
      <c r="B277" s="144">
        <v>274</v>
      </c>
      <c r="C277" s="142">
        <v>2</v>
      </c>
      <c r="D277" s="142">
        <v>12</v>
      </c>
      <c r="E277" s="147">
        <v>2</v>
      </c>
      <c r="F277" s="142">
        <v>450</v>
      </c>
    </row>
    <row r="278" spans="1:11">
      <c r="A278" s="141">
        <v>40037</v>
      </c>
      <c r="B278" s="144">
        <v>275</v>
      </c>
      <c r="C278" s="142">
        <v>2</v>
      </c>
      <c r="D278" s="142">
        <v>12</v>
      </c>
      <c r="E278" s="147">
        <v>2</v>
      </c>
      <c r="F278" s="142">
        <v>480</v>
      </c>
    </row>
    <row r="279" spans="1:11">
      <c r="A279" s="141">
        <v>40037</v>
      </c>
      <c r="B279" s="144">
        <v>276</v>
      </c>
      <c r="C279" s="142">
        <v>2</v>
      </c>
      <c r="D279" s="142">
        <v>11</v>
      </c>
      <c r="E279" s="147">
        <v>1</v>
      </c>
      <c r="F279" s="142">
        <v>360</v>
      </c>
    </row>
    <row r="280" spans="1:11">
      <c r="A280" s="141">
        <v>40037</v>
      </c>
      <c r="B280" s="144">
        <v>277</v>
      </c>
      <c r="C280" s="142">
        <v>2</v>
      </c>
      <c r="D280" s="142">
        <v>12</v>
      </c>
      <c r="E280" s="147">
        <v>2</v>
      </c>
      <c r="F280" s="142">
        <v>450</v>
      </c>
    </row>
    <row r="281" spans="1:11">
      <c r="A281" s="141">
        <v>40037</v>
      </c>
      <c r="B281" s="144">
        <v>278</v>
      </c>
      <c r="C281" s="142">
        <v>2</v>
      </c>
      <c r="D281" s="142">
        <v>12</v>
      </c>
      <c r="E281" s="147">
        <v>2</v>
      </c>
      <c r="F281" s="142">
        <v>450</v>
      </c>
    </row>
    <row r="282" spans="1:11">
      <c r="A282" s="141">
        <v>40037</v>
      </c>
      <c r="B282" s="144">
        <v>279</v>
      </c>
      <c r="C282" s="142">
        <v>2</v>
      </c>
      <c r="D282" s="142">
        <v>12</v>
      </c>
      <c r="E282" s="147">
        <v>2</v>
      </c>
      <c r="F282" s="142">
        <v>500</v>
      </c>
    </row>
    <row r="283" spans="1:11">
      <c r="A283" s="152">
        <v>40037</v>
      </c>
      <c r="B283" s="153">
        <v>280</v>
      </c>
      <c r="C283" s="153">
        <v>2</v>
      </c>
      <c r="D283" s="153">
        <v>11</v>
      </c>
      <c r="E283" s="155">
        <v>1</v>
      </c>
      <c r="F283" s="153">
        <v>350</v>
      </c>
      <c r="G283" s="154"/>
      <c r="H283" s="145"/>
      <c r="I283" s="145"/>
      <c r="J283" s="145"/>
      <c r="K283" s="145"/>
    </row>
    <row r="284" spans="1:11">
      <c r="A284" s="141">
        <v>40038</v>
      </c>
      <c r="B284" s="144">
        <v>281</v>
      </c>
      <c r="C284" s="142">
        <v>2</v>
      </c>
      <c r="D284" s="142">
        <v>5</v>
      </c>
      <c r="E284" s="147">
        <v>2</v>
      </c>
      <c r="F284" s="142">
        <v>520</v>
      </c>
    </row>
    <row r="285" spans="1:11">
      <c r="A285" s="141">
        <v>40038</v>
      </c>
      <c r="B285" s="144">
        <v>282</v>
      </c>
      <c r="C285" s="142">
        <v>2</v>
      </c>
      <c r="D285" s="142">
        <v>12</v>
      </c>
      <c r="E285" s="147">
        <v>2</v>
      </c>
      <c r="F285" s="142">
        <v>460</v>
      </c>
    </row>
    <row r="286" spans="1:11">
      <c r="A286" s="141">
        <v>40038</v>
      </c>
      <c r="B286" s="144">
        <v>283</v>
      </c>
      <c r="C286" s="142">
        <v>2</v>
      </c>
      <c r="D286" s="142">
        <v>12</v>
      </c>
      <c r="E286" s="147">
        <v>2</v>
      </c>
      <c r="F286" s="142">
        <v>480</v>
      </c>
    </row>
    <row r="287" spans="1:11">
      <c r="A287" s="141">
        <v>40038</v>
      </c>
      <c r="B287" s="144">
        <v>284</v>
      </c>
      <c r="C287" s="142">
        <v>2</v>
      </c>
      <c r="D287" s="142">
        <v>12</v>
      </c>
      <c r="E287" s="147">
        <v>2</v>
      </c>
      <c r="F287" s="142">
        <v>450</v>
      </c>
    </row>
    <row r="288" spans="1:11">
      <c r="A288" s="141">
        <v>40038</v>
      </c>
      <c r="B288" s="144">
        <v>285</v>
      </c>
      <c r="C288" s="142">
        <v>2</v>
      </c>
      <c r="D288" s="142">
        <v>12</v>
      </c>
      <c r="E288" s="147">
        <v>2</v>
      </c>
      <c r="F288" s="142">
        <v>480</v>
      </c>
    </row>
    <row r="289" spans="1:11">
      <c r="A289" s="141">
        <v>40038</v>
      </c>
      <c r="B289" s="144">
        <v>286</v>
      </c>
      <c r="C289" s="142">
        <v>2</v>
      </c>
      <c r="D289" s="142">
        <v>12</v>
      </c>
      <c r="E289" s="147">
        <v>2</v>
      </c>
      <c r="F289" s="142">
        <v>470</v>
      </c>
    </row>
    <row r="290" spans="1:11">
      <c r="A290" s="141">
        <v>40038</v>
      </c>
      <c r="B290" s="144">
        <v>287</v>
      </c>
      <c r="C290" s="142">
        <v>2</v>
      </c>
      <c r="D290" s="142">
        <v>12</v>
      </c>
      <c r="E290" s="147">
        <v>2</v>
      </c>
      <c r="F290" s="142">
        <v>500</v>
      </c>
    </row>
    <row r="291" spans="1:11">
      <c r="A291" s="141">
        <v>40038</v>
      </c>
      <c r="B291" s="144">
        <v>288</v>
      </c>
      <c r="C291" s="142">
        <v>2</v>
      </c>
      <c r="D291" s="142">
        <v>11</v>
      </c>
      <c r="E291" s="147">
        <v>1</v>
      </c>
      <c r="F291" s="142">
        <v>350</v>
      </c>
    </row>
    <row r="292" spans="1:11">
      <c r="A292" s="141">
        <v>40038</v>
      </c>
      <c r="B292" s="144">
        <v>289</v>
      </c>
      <c r="C292" s="142">
        <v>2</v>
      </c>
      <c r="D292" s="142">
        <v>11</v>
      </c>
      <c r="E292" s="147">
        <v>1</v>
      </c>
      <c r="F292" s="142">
        <v>340</v>
      </c>
    </row>
    <row r="293" spans="1:11">
      <c r="A293" s="152">
        <v>40038</v>
      </c>
      <c r="B293" s="153">
        <v>290</v>
      </c>
      <c r="C293" s="153">
        <v>2</v>
      </c>
      <c r="D293" s="153">
        <v>12</v>
      </c>
      <c r="E293" s="155">
        <v>2</v>
      </c>
      <c r="F293" s="153">
        <v>500</v>
      </c>
      <c r="G293" s="154"/>
      <c r="H293" s="145"/>
      <c r="I293" s="145"/>
      <c r="J293" s="145"/>
      <c r="K293" s="145"/>
    </row>
    <row r="294" spans="1:11">
      <c r="A294" s="141">
        <v>40039</v>
      </c>
      <c r="B294" s="144">
        <v>291</v>
      </c>
      <c r="C294" s="142">
        <v>2</v>
      </c>
      <c r="D294" s="142">
        <v>12</v>
      </c>
      <c r="E294" s="147">
        <v>1</v>
      </c>
      <c r="F294" s="142">
        <v>420</v>
      </c>
    </row>
    <row r="295" spans="1:11">
      <c r="A295" s="141">
        <v>40039</v>
      </c>
      <c r="B295" s="144">
        <v>292</v>
      </c>
      <c r="C295" s="142">
        <v>2</v>
      </c>
      <c r="D295" s="142">
        <v>2</v>
      </c>
      <c r="E295" s="147">
        <v>2</v>
      </c>
      <c r="F295" s="142">
        <v>500</v>
      </c>
    </row>
    <row r="296" spans="1:11">
      <c r="A296" s="141">
        <v>40039</v>
      </c>
      <c r="B296" s="144">
        <v>293</v>
      </c>
      <c r="C296" s="142">
        <v>2</v>
      </c>
      <c r="D296" s="142">
        <v>12</v>
      </c>
      <c r="E296" s="147">
        <v>2</v>
      </c>
      <c r="F296" s="142">
        <v>480</v>
      </c>
    </row>
    <row r="297" spans="1:11">
      <c r="A297" s="141">
        <v>40039</v>
      </c>
      <c r="B297" s="144">
        <v>294</v>
      </c>
      <c r="C297" s="142">
        <v>2</v>
      </c>
      <c r="D297" s="142">
        <v>12</v>
      </c>
      <c r="E297" s="147">
        <v>2</v>
      </c>
      <c r="F297" s="142">
        <v>480</v>
      </c>
    </row>
    <row r="298" spans="1:11">
      <c r="A298" s="141">
        <v>40039</v>
      </c>
      <c r="B298" s="144">
        <v>295</v>
      </c>
      <c r="C298" s="142">
        <v>2</v>
      </c>
      <c r="D298" s="142">
        <v>12</v>
      </c>
      <c r="E298" s="147">
        <v>2</v>
      </c>
      <c r="F298" s="142">
        <v>510</v>
      </c>
    </row>
    <row r="299" spans="1:11">
      <c r="A299" s="141">
        <v>40039</v>
      </c>
      <c r="B299" s="144">
        <v>296</v>
      </c>
      <c r="C299" s="142">
        <v>2</v>
      </c>
      <c r="D299" s="142">
        <v>4</v>
      </c>
      <c r="E299" s="147">
        <v>1</v>
      </c>
      <c r="F299" s="142">
        <v>370</v>
      </c>
    </row>
    <row r="300" spans="1:11">
      <c r="A300" s="141">
        <v>40039</v>
      </c>
      <c r="B300" s="144">
        <v>297</v>
      </c>
      <c r="C300" s="144">
        <v>2</v>
      </c>
      <c r="D300" s="144">
        <v>3</v>
      </c>
      <c r="E300" s="148">
        <v>1</v>
      </c>
      <c r="F300" s="144">
        <v>330</v>
      </c>
    </row>
    <row r="301" spans="1:11">
      <c r="A301" s="141">
        <v>40039</v>
      </c>
      <c r="B301" s="144">
        <v>298</v>
      </c>
      <c r="C301" s="142">
        <v>2</v>
      </c>
      <c r="D301" s="142">
        <v>12</v>
      </c>
      <c r="E301" s="147">
        <v>2</v>
      </c>
      <c r="F301" s="142">
        <v>490</v>
      </c>
    </row>
    <row r="302" spans="1:11">
      <c r="A302" s="141">
        <v>40039</v>
      </c>
      <c r="B302" s="144">
        <v>299</v>
      </c>
      <c r="C302" s="142">
        <v>2</v>
      </c>
      <c r="D302" s="142">
        <v>12</v>
      </c>
      <c r="E302" s="147">
        <v>2</v>
      </c>
      <c r="F302" s="142">
        <v>490</v>
      </c>
    </row>
    <row r="303" spans="1:11">
      <c r="A303" s="152">
        <v>40039</v>
      </c>
      <c r="B303" s="153">
        <v>300</v>
      </c>
      <c r="C303" s="153">
        <v>2</v>
      </c>
      <c r="D303" s="153">
        <v>4</v>
      </c>
      <c r="E303" s="155">
        <v>1</v>
      </c>
      <c r="F303" s="153">
        <v>400</v>
      </c>
      <c r="G303" s="154"/>
      <c r="H303" s="145"/>
      <c r="I303" s="145"/>
      <c r="J303" s="145"/>
      <c r="K303" s="145"/>
    </row>
    <row r="304" spans="1:11">
      <c r="A304" s="141">
        <v>40040</v>
      </c>
      <c r="B304" s="144">
        <v>301</v>
      </c>
      <c r="C304" s="142">
        <v>2</v>
      </c>
      <c r="D304" s="142">
        <v>11</v>
      </c>
      <c r="E304" s="147">
        <v>1</v>
      </c>
      <c r="F304" s="142">
        <v>350</v>
      </c>
    </row>
    <row r="305" spans="1:11">
      <c r="A305" s="141">
        <v>40040</v>
      </c>
      <c r="B305" s="144">
        <v>302</v>
      </c>
      <c r="C305" s="142">
        <v>2</v>
      </c>
      <c r="D305" s="142">
        <v>3</v>
      </c>
      <c r="E305" s="147">
        <v>2</v>
      </c>
      <c r="F305" s="142">
        <v>500</v>
      </c>
    </row>
    <row r="306" spans="1:11">
      <c r="A306" s="141">
        <v>40040</v>
      </c>
      <c r="B306" s="144">
        <v>303</v>
      </c>
      <c r="C306" s="142">
        <v>2</v>
      </c>
      <c r="D306" s="142">
        <v>12</v>
      </c>
      <c r="E306" s="147">
        <v>1</v>
      </c>
      <c r="F306" s="142">
        <v>470</v>
      </c>
    </row>
    <row r="307" spans="1:11">
      <c r="A307" s="141">
        <v>40040</v>
      </c>
      <c r="B307" s="144">
        <v>304</v>
      </c>
      <c r="C307" s="144">
        <v>2</v>
      </c>
      <c r="D307" s="144">
        <v>2</v>
      </c>
      <c r="E307" s="148">
        <v>1</v>
      </c>
      <c r="F307" s="144">
        <v>370</v>
      </c>
    </row>
    <row r="308" spans="1:11">
      <c r="A308" s="141">
        <v>40040</v>
      </c>
      <c r="B308" s="144">
        <v>305</v>
      </c>
      <c r="C308" s="142">
        <v>2</v>
      </c>
      <c r="D308" s="142">
        <v>12</v>
      </c>
      <c r="E308" s="147">
        <v>2</v>
      </c>
      <c r="F308" s="142">
        <v>470</v>
      </c>
    </row>
    <row r="309" spans="1:11">
      <c r="A309" s="141">
        <v>40040</v>
      </c>
      <c r="B309" s="144">
        <v>306</v>
      </c>
      <c r="C309" s="142">
        <v>2</v>
      </c>
      <c r="D309" s="142">
        <v>11</v>
      </c>
      <c r="E309" s="147">
        <v>1</v>
      </c>
      <c r="F309" s="142">
        <v>350</v>
      </c>
    </row>
    <row r="310" spans="1:11">
      <c r="A310" s="141">
        <v>40040</v>
      </c>
      <c r="B310" s="144">
        <v>307</v>
      </c>
      <c r="C310" s="142">
        <v>2</v>
      </c>
      <c r="D310" s="142">
        <v>12</v>
      </c>
      <c r="E310" s="147">
        <v>2</v>
      </c>
      <c r="F310" s="142">
        <v>450</v>
      </c>
    </row>
    <row r="311" spans="1:11">
      <c r="A311" s="141">
        <v>40040</v>
      </c>
      <c r="B311" s="144">
        <v>308</v>
      </c>
      <c r="C311" s="142">
        <v>2</v>
      </c>
      <c r="D311" s="142">
        <v>12</v>
      </c>
      <c r="E311" s="147">
        <v>2</v>
      </c>
      <c r="F311" s="142">
        <v>520</v>
      </c>
    </row>
    <row r="312" spans="1:11">
      <c r="A312" s="141">
        <v>40040</v>
      </c>
      <c r="B312" s="144">
        <v>309</v>
      </c>
      <c r="C312" s="142">
        <v>2</v>
      </c>
      <c r="D312" s="142">
        <v>11</v>
      </c>
      <c r="E312" s="147">
        <v>1</v>
      </c>
      <c r="F312" s="142">
        <v>330</v>
      </c>
    </row>
    <row r="313" spans="1:11">
      <c r="A313" s="152">
        <v>40040</v>
      </c>
      <c r="B313" s="153">
        <v>310</v>
      </c>
      <c r="C313" s="153">
        <v>2</v>
      </c>
      <c r="D313" s="153">
        <v>12</v>
      </c>
      <c r="E313" s="155">
        <v>2</v>
      </c>
      <c r="F313" s="153">
        <v>530</v>
      </c>
      <c r="G313" s="154"/>
      <c r="H313" s="145"/>
      <c r="I313" s="145"/>
      <c r="J313" s="145"/>
      <c r="K313" s="145"/>
    </row>
    <row r="314" spans="1:11">
      <c r="A314" s="141">
        <v>40041</v>
      </c>
      <c r="B314" s="144">
        <v>311</v>
      </c>
      <c r="C314" s="142">
        <v>2</v>
      </c>
      <c r="D314" s="142">
        <v>12</v>
      </c>
      <c r="E314" s="147">
        <v>2</v>
      </c>
      <c r="F314" s="142">
        <v>475</v>
      </c>
    </row>
    <row r="315" spans="1:11">
      <c r="A315" s="141">
        <v>40041</v>
      </c>
      <c r="B315" s="144">
        <v>312</v>
      </c>
      <c r="C315" s="142">
        <v>2</v>
      </c>
      <c r="D315" s="142">
        <v>13</v>
      </c>
      <c r="E315" s="147">
        <v>2</v>
      </c>
      <c r="F315" s="142">
        <v>530</v>
      </c>
    </row>
    <row r="316" spans="1:11">
      <c r="A316" s="141">
        <v>40041</v>
      </c>
      <c r="B316" s="144">
        <v>313</v>
      </c>
      <c r="C316" s="142">
        <v>2</v>
      </c>
      <c r="D316" s="142">
        <v>12</v>
      </c>
      <c r="E316" s="147">
        <v>2</v>
      </c>
      <c r="F316" s="142">
        <v>430</v>
      </c>
    </row>
    <row r="317" spans="1:11">
      <c r="A317" s="141">
        <v>40041</v>
      </c>
      <c r="B317" s="144">
        <v>314</v>
      </c>
      <c r="C317" s="142">
        <v>2</v>
      </c>
      <c r="D317" s="142">
        <v>4</v>
      </c>
      <c r="E317" s="147">
        <v>1</v>
      </c>
      <c r="F317" s="142">
        <v>410</v>
      </c>
    </row>
    <row r="318" spans="1:11">
      <c r="A318" s="141">
        <v>40041</v>
      </c>
      <c r="B318" s="144">
        <v>315</v>
      </c>
      <c r="C318" s="142">
        <v>2</v>
      </c>
      <c r="D318" s="142">
        <v>12</v>
      </c>
      <c r="E318" s="147">
        <v>2</v>
      </c>
      <c r="F318" s="142">
        <v>490</v>
      </c>
    </row>
    <row r="319" spans="1:11">
      <c r="A319" s="141">
        <v>40041</v>
      </c>
      <c r="B319" s="144">
        <v>316</v>
      </c>
      <c r="C319" s="142">
        <v>2</v>
      </c>
      <c r="D319" s="142">
        <v>22</v>
      </c>
      <c r="E319" s="147">
        <v>2</v>
      </c>
      <c r="F319" s="142">
        <v>550</v>
      </c>
    </row>
    <row r="320" spans="1:11">
      <c r="A320" s="141">
        <v>40041</v>
      </c>
      <c r="B320" s="144">
        <v>317</v>
      </c>
      <c r="C320" s="142">
        <v>2</v>
      </c>
      <c r="D320" s="142">
        <v>13</v>
      </c>
      <c r="E320" s="147">
        <v>2</v>
      </c>
      <c r="F320" s="142">
        <v>450</v>
      </c>
    </row>
    <row r="321" spans="1:11">
      <c r="A321" s="141">
        <v>40041</v>
      </c>
      <c r="B321" s="144">
        <v>318</v>
      </c>
      <c r="C321" s="142">
        <v>2</v>
      </c>
      <c r="D321" s="142">
        <v>4</v>
      </c>
      <c r="E321" s="147">
        <v>2</v>
      </c>
      <c r="F321" s="142">
        <v>470</v>
      </c>
    </row>
    <row r="322" spans="1:11">
      <c r="A322" s="141">
        <v>40041</v>
      </c>
      <c r="B322" s="144">
        <v>319</v>
      </c>
      <c r="C322" s="142">
        <v>2</v>
      </c>
      <c r="D322" s="142">
        <v>22</v>
      </c>
      <c r="E322" s="147">
        <v>2</v>
      </c>
      <c r="F322" s="142">
        <v>530</v>
      </c>
    </row>
    <row r="323" spans="1:11">
      <c r="A323" s="152">
        <v>40041</v>
      </c>
      <c r="B323" s="153">
        <v>320</v>
      </c>
      <c r="C323" s="153">
        <v>2</v>
      </c>
      <c r="D323" s="153">
        <v>12</v>
      </c>
      <c r="E323" s="155">
        <v>2</v>
      </c>
      <c r="F323" s="153">
        <v>480</v>
      </c>
      <c r="G323" s="154"/>
      <c r="H323" s="145"/>
      <c r="I323" s="145"/>
      <c r="J323" s="145"/>
      <c r="K323" s="145"/>
    </row>
    <row r="324" spans="1:11">
      <c r="A324" s="141">
        <v>40042</v>
      </c>
      <c r="B324" s="144">
        <v>321</v>
      </c>
      <c r="C324" s="142">
        <v>2</v>
      </c>
      <c r="D324" s="142">
        <v>12</v>
      </c>
      <c r="E324" s="147">
        <v>2</v>
      </c>
      <c r="F324" s="142">
        <v>440</v>
      </c>
    </row>
    <row r="325" spans="1:11">
      <c r="A325" s="141">
        <v>40042</v>
      </c>
      <c r="B325" s="144">
        <v>322</v>
      </c>
      <c r="C325" s="144">
        <v>2</v>
      </c>
      <c r="D325" s="144">
        <v>3</v>
      </c>
      <c r="E325" s="148">
        <v>2</v>
      </c>
      <c r="F325" s="144">
        <v>510</v>
      </c>
    </row>
    <row r="326" spans="1:11">
      <c r="A326" s="141">
        <v>40042</v>
      </c>
      <c r="B326" s="144">
        <v>323</v>
      </c>
      <c r="C326" s="144">
        <v>2</v>
      </c>
      <c r="D326" s="144">
        <v>3</v>
      </c>
      <c r="E326" s="148">
        <v>1</v>
      </c>
      <c r="F326" s="144">
        <v>400</v>
      </c>
    </row>
    <row r="327" spans="1:11">
      <c r="A327" s="141">
        <v>40042</v>
      </c>
      <c r="B327" s="144">
        <v>324</v>
      </c>
      <c r="C327" s="142">
        <v>2</v>
      </c>
      <c r="D327" s="142">
        <v>11</v>
      </c>
      <c r="E327" s="147">
        <v>1</v>
      </c>
      <c r="F327" s="142">
        <v>310</v>
      </c>
    </row>
    <row r="328" spans="1:11">
      <c r="A328" s="141">
        <v>40042</v>
      </c>
      <c r="B328" s="144">
        <v>325</v>
      </c>
      <c r="C328" s="142">
        <v>2</v>
      </c>
      <c r="D328" s="142">
        <v>11</v>
      </c>
      <c r="E328" s="147">
        <v>1</v>
      </c>
      <c r="F328" s="142">
        <v>330</v>
      </c>
    </row>
    <row r="329" spans="1:11">
      <c r="A329" s="141">
        <v>40042</v>
      </c>
      <c r="B329" s="144">
        <v>326</v>
      </c>
      <c r="C329" s="142">
        <v>2</v>
      </c>
      <c r="D329" s="142">
        <v>12</v>
      </c>
      <c r="E329" s="147">
        <v>2</v>
      </c>
      <c r="F329" s="142">
        <v>490</v>
      </c>
    </row>
    <row r="330" spans="1:11">
      <c r="A330" s="141">
        <v>40042</v>
      </c>
      <c r="B330" s="144">
        <v>327</v>
      </c>
      <c r="C330" s="142">
        <v>2</v>
      </c>
      <c r="D330" s="142">
        <v>11</v>
      </c>
      <c r="E330" s="147">
        <v>1</v>
      </c>
      <c r="F330" s="142">
        <v>380</v>
      </c>
    </row>
    <row r="331" spans="1:11">
      <c r="A331" s="141">
        <v>40042</v>
      </c>
      <c r="B331" s="144">
        <v>328</v>
      </c>
      <c r="C331" s="142">
        <v>2</v>
      </c>
      <c r="D331" s="142">
        <v>11</v>
      </c>
      <c r="E331" s="147">
        <v>1</v>
      </c>
      <c r="F331" s="142">
        <v>320</v>
      </c>
    </row>
    <row r="332" spans="1:11">
      <c r="A332" s="141">
        <v>40042</v>
      </c>
      <c r="B332" s="144">
        <v>329</v>
      </c>
      <c r="C332" s="142">
        <v>2</v>
      </c>
      <c r="D332" s="142">
        <v>3</v>
      </c>
      <c r="E332" s="147">
        <v>2</v>
      </c>
      <c r="F332" s="142">
        <v>510</v>
      </c>
    </row>
    <row r="333" spans="1:11">
      <c r="A333" s="152">
        <v>40042</v>
      </c>
      <c r="B333" s="153">
        <v>330</v>
      </c>
      <c r="C333" s="153">
        <v>2</v>
      </c>
      <c r="D333" s="153">
        <v>12</v>
      </c>
      <c r="E333" s="155">
        <v>2</v>
      </c>
      <c r="F333" s="153">
        <v>460</v>
      </c>
      <c r="G333" s="154"/>
      <c r="H333" s="145"/>
      <c r="I333" s="145"/>
      <c r="J333" s="145"/>
      <c r="K333" s="145"/>
    </row>
    <row r="334" spans="1:11">
      <c r="A334" s="141">
        <v>40043</v>
      </c>
      <c r="B334" s="144">
        <v>331</v>
      </c>
      <c r="C334" s="144">
        <v>2</v>
      </c>
      <c r="D334" s="144">
        <v>3</v>
      </c>
      <c r="E334" s="148">
        <v>2</v>
      </c>
      <c r="F334" s="144">
        <v>540</v>
      </c>
    </row>
    <row r="335" spans="1:11">
      <c r="A335" s="141">
        <v>40043</v>
      </c>
      <c r="B335" s="144">
        <v>332</v>
      </c>
      <c r="C335" s="142">
        <v>2</v>
      </c>
      <c r="D335" s="142">
        <v>12</v>
      </c>
      <c r="E335" s="147">
        <v>2</v>
      </c>
      <c r="F335" s="142">
        <v>470</v>
      </c>
    </row>
    <row r="336" spans="1:11">
      <c r="A336" s="141">
        <v>40043</v>
      </c>
      <c r="B336" s="144">
        <v>333</v>
      </c>
      <c r="C336" s="142">
        <v>2</v>
      </c>
      <c r="D336" s="142">
        <v>12</v>
      </c>
      <c r="E336" s="147">
        <v>2</v>
      </c>
      <c r="F336" s="142">
        <v>480</v>
      </c>
    </row>
    <row r="337" spans="1:11">
      <c r="A337" s="141">
        <v>40043</v>
      </c>
      <c r="B337" s="144">
        <v>334</v>
      </c>
      <c r="C337" s="144">
        <v>2</v>
      </c>
      <c r="D337" s="144">
        <v>3</v>
      </c>
      <c r="E337" s="148">
        <v>1</v>
      </c>
      <c r="F337" s="144">
        <v>420</v>
      </c>
    </row>
    <row r="338" spans="1:11">
      <c r="A338" s="141">
        <v>40043</v>
      </c>
      <c r="B338" s="144">
        <v>335</v>
      </c>
      <c r="C338" s="142">
        <v>2</v>
      </c>
      <c r="D338" s="142">
        <v>12</v>
      </c>
      <c r="E338" s="147">
        <v>2</v>
      </c>
      <c r="F338" s="142">
        <v>470</v>
      </c>
    </row>
    <row r="339" spans="1:11">
      <c r="A339" s="141">
        <v>40043</v>
      </c>
      <c r="B339" s="144">
        <v>336</v>
      </c>
      <c r="C339" s="142">
        <v>2</v>
      </c>
      <c r="D339" s="142">
        <v>4</v>
      </c>
      <c r="E339" s="147">
        <v>1</v>
      </c>
      <c r="F339" s="142">
        <v>430</v>
      </c>
    </row>
    <row r="340" spans="1:11">
      <c r="A340" s="141">
        <v>40043</v>
      </c>
      <c r="B340" s="144">
        <v>337</v>
      </c>
      <c r="C340" s="142">
        <v>2</v>
      </c>
      <c r="D340" s="142">
        <v>11</v>
      </c>
      <c r="E340" s="147">
        <v>1</v>
      </c>
      <c r="F340" s="142">
        <v>310</v>
      </c>
    </row>
    <row r="341" spans="1:11">
      <c r="A341" s="141">
        <v>40043</v>
      </c>
      <c r="B341" s="144">
        <v>338</v>
      </c>
      <c r="C341" s="142">
        <v>2</v>
      </c>
      <c r="D341" s="142">
        <v>11</v>
      </c>
      <c r="E341" s="147">
        <v>1</v>
      </c>
      <c r="F341" s="142">
        <v>310</v>
      </c>
    </row>
    <row r="342" spans="1:11">
      <c r="A342" s="141">
        <v>40043</v>
      </c>
      <c r="B342" s="144">
        <v>339</v>
      </c>
      <c r="C342" s="142">
        <v>2</v>
      </c>
      <c r="D342" s="142">
        <v>12</v>
      </c>
      <c r="E342" s="147">
        <v>1</v>
      </c>
      <c r="F342" s="142">
        <v>380</v>
      </c>
    </row>
    <row r="343" spans="1:11">
      <c r="A343" s="152">
        <v>40043</v>
      </c>
      <c r="B343" s="153">
        <v>340</v>
      </c>
      <c r="C343" s="153">
        <v>2</v>
      </c>
      <c r="D343" s="153">
        <v>11</v>
      </c>
      <c r="E343" s="155">
        <v>1</v>
      </c>
      <c r="F343" s="153">
        <v>300</v>
      </c>
      <c r="G343" s="154"/>
      <c r="H343" s="145"/>
      <c r="I343" s="145"/>
      <c r="J343" s="145"/>
      <c r="K343" s="145"/>
    </row>
    <row r="344" spans="1:11">
      <c r="A344" s="141">
        <v>40044</v>
      </c>
      <c r="B344" s="144">
        <v>341</v>
      </c>
      <c r="C344" s="142">
        <v>2</v>
      </c>
      <c r="D344" s="142">
        <v>2</v>
      </c>
      <c r="E344" s="147">
        <v>1</v>
      </c>
      <c r="F344" s="142">
        <v>600</v>
      </c>
    </row>
    <row r="345" spans="1:11">
      <c r="A345" s="141">
        <v>40044</v>
      </c>
      <c r="B345" s="144">
        <v>342</v>
      </c>
      <c r="C345" s="142">
        <v>2</v>
      </c>
      <c r="D345" s="142">
        <v>13</v>
      </c>
      <c r="E345" s="147">
        <v>2</v>
      </c>
      <c r="F345" s="142">
        <v>500</v>
      </c>
    </row>
    <row r="346" spans="1:11">
      <c r="A346" s="141">
        <v>40044</v>
      </c>
      <c r="B346" s="144">
        <v>343</v>
      </c>
      <c r="C346" s="144">
        <v>2</v>
      </c>
      <c r="D346" s="144">
        <v>2</v>
      </c>
      <c r="E346" s="148">
        <v>2</v>
      </c>
      <c r="F346" s="144">
        <v>500</v>
      </c>
    </row>
    <row r="347" spans="1:11">
      <c r="A347" s="141">
        <v>40044</v>
      </c>
      <c r="B347" s="144">
        <v>344</v>
      </c>
      <c r="C347" s="142">
        <v>2</v>
      </c>
      <c r="D347" s="142">
        <v>11</v>
      </c>
      <c r="E347" s="147">
        <v>1</v>
      </c>
      <c r="F347" s="142">
        <v>310</v>
      </c>
    </row>
    <row r="348" spans="1:11">
      <c r="A348" s="141">
        <v>40044</v>
      </c>
      <c r="B348" s="144">
        <v>345</v>
      </c>
      <c r="C348" s="142">
        <v>2</v>
      </c>
      <c r="D348" s="142">
        <v>12</v>
      </c>
      <c r="E348" s="147">
        <v>2</v>
      </c>
      <c r="F348" s="142">
        <v>440</v>
      </c>
    </row>
    <row r="349" spans="1:11">
      <c r="A349" s="141">
        <v>40044</v>
      </c>
      <c r="B349" s="144">
        <v>346</v>
      </c>
      <c r="C349" s="142">
        <v>2</v>
      </c>
      <c r="D349" s="142">
        <v>11</v>
      </c>
      <c r="E349" s="147">
        <v>1</v>
      </c>
      <c r="F349" s="142">
        <v>310</v>
      </c>
    </row>
    <row r="350" spans="1:11">
      <c r="A350" s="141">
        <v>40044</v>
      </c>
      <c r="B350" s="144">
        <v>347</v>
      </c>
      <c r="C350" s="142">
        <v>2</v>
      </c>
      <c r="D350" s="142">
        <v>12</v>
      </c>
      <c r="E350" s="147">
        <v>2</v>
      </c>
      <c r="F350" s="142">
        <v>470</v>
      </c>
    </row>
    <row r="351" spans="1:11">
      <c r="A351" s="141">
        <v>40044</v>
      </c>
      <c r="B351" s="144">
        <v>348</v>
      </c>
      <c r="C351" s="142">
        <v>2</v>
      </c>
      <c r="D351" s="142">
        <v>4</v>
      </c>
      <c r="E351" s="147">
        <v>1</v>
      </c>
      <c r="F351" s="142">
        <v>410</v>
      </c>
    </row>
    <row r="352" spans="1:11">
      <c r="A352" s="141">
        <v>40044</v>
      </c>
      <c r="B352" s="144">
        <v>349</v>
      </c>
      <c r="C352" s="142">
        <v>2</v>
      </c>
      <c r="D352" s="142">
        <v>11</v>
      </c>
      <c r="E352" s="147">
        <v>1</v>
      </c>
      <c r="F352" s="142">
        <v>320</v>
      </c>
    </row>
    <row r="353" spans="1:11">
      <c r="A353" s="152">
        <v>40044</v>
      </c>
      <c r="B353" s="153">
        <v>350</v>
      </c>
      <c r="C353" s="153">
        <v>2</v>
      </c>
      <c r="D353" s="153">
        <v>12</v>
      </c>
      <c r="E353" s="155">
        <v>2</v>
      </c>
      <c r="F353" s="153">
        <v>485</v>
      </c>
      <c r="G353" s="154"/>
      <c r="H353" s="145"/>
      <c r="I353" s="145"/>
      <c r="J353" s="145"/>
      <c r="K353" s="145"/>
    </row>
    <row r="354" spans="1:11">
      <c r="A354" s="141">
        <v>40046</v>
      </c>
      <c r="B354" s="144">
        <v>356</v>
      </c>
      <c r="C354" s="142">
        <v>2</v>
      </c>
      <c r="D354" s="142">
        <v>11</v>
      </c>
      <c r="E354" s="147">
        <v>1</v>
      </c>
      <c r="F354" s="142">
        <v>330</v>
      </c>
    </row>
    <row r="355" spans="1:11">
      <c r="A355" s="141">
        <v>40046</v>
      </c>
      <c r="B355" s="144">
        <v>357</v>
      </c>
      <c r="C355" s="142">
        <v>2</v>
      </c>
      <c r="D355" s="142">
        <v>11</v>
      </c>
      <c r="E355" s="147">
        <v>1</v>
      </c>
      <c r="F355" s="142">
        <v>340</v>
      </c>
    </row>
    <row r="356" spans="1:11">
      <c r="A356" s="141">
        <v>40046</v>
      </c>
      <c r="B356" s="144">
        <v>358</v>
      </c>
      <c r="C356" s="142">
        <v>2</v>
      </c>
      <c r="D356" s="142">
        <v>12</v>
      </c>
      <c r="E356" s="147">
        <v>2</v>
      </c>
      <c r="F356" s="142">
        <v>470</v>
      </c>
    </row>
    <row r="357" spans="1:11">
      <c r="A357" s="141">
        <v>40046</v>
      </c>
      <c r="B357" s="144">
        <v>359</v>
      </c>
      <c r="C357" s="142">
        <v>2</v>
      </c>
      <c r="D357" s="142">
        <v>12</v>
      </c>
      <c r="E357" s="147">
        <v>2</v>
      </c>
      <c r="F357" s="142">
        <v>540</v>
      </c>
    </row>
    <row r="358" spans="1:11">
      <c r="A358" s="152">
        <v>40046</v>
      </c>
      <c r="B358" s="153">
        <v>360</v>
      </c>
      <c r="C358" s="153">
        <v>2</v>
      </c>
      <c r="D358" s="153">
        <v>11</v>
      </c>
      <c r="E358" s="155">
        <v>1</v>
      </c>
      <c r="F358" s="153">
        <v>370</v>
      </c>
      <c r="G358" s="154"/>
      <c r="H358" s="145"/>
      <c r="I358" s="145"/>
      <c r="J358" s="145"/>
      <c r="K358" s="145"/>
    </row>
    <row r="359" spans="1:11">
      <c r="A359" s="141"/>
      <c r="B359" s="144"/>
    </row>
    <row r="360" spans="1:11">
      <c r="A360" s="141"/>
      <c r="B360" s="144"/>
    </row>
    <row r="361" spans="1:11">
      <c r="A361" s="141"/>
      <c r="B361" s="144"/>
    </row>
    <row r="362" spans="1:11">
      <c r="A362" s="141"/>
      <c r="B362" s="144"/>
    </row>
    <row r="363" spans="1:11">
      <c r="A363" s="152"/>
      <c r="B363" s="153"/>
      <c r="C363" s="153"/>
      <c r="D363" s="153"/>
      <c r="E363" s="155"/>
      <c r="F363" s="153"/>
      <c r="G363" s="154"/>
      <c r="H363" s="145"/>
      <c r="I363" s="145"/>
      <c r="J363" s="145"/>
      <c r="K363" s="145"/>
    </row>
    <row r="364" spans="1:11">
      <c r="A364" s="141"/>
    </row>
    <row r="365" spans="1:11">
      <c r="A365" s="141"/>
    </row>
    <row r="366" spans="1:11">
      <c r="A366" s="141"/>
    </row>
    <row r="367" spans="1:11">
      <c r="A367" s="141"/>
    </row>
    <row r="368" spans="1:11">
      <c r="A368" s="141"/>
    </row>
    <row r="369" spans="1:1">
      <c r="A369" s="141"/>
    </row>
    <row r="370" spans="1:1">
      <c r="A370" s="141"/>
    </row>
    <row r="371" spans="1:1">
      <c r="A371" s="141"/>
    </row>
    <row r="372" spans="1:1">
      <c r="A372" s="141"/>
    </row>
    <row r="373" spans="1:1">
      <c r="A373" s="141"/>
    </row>
    <row r="374" spans="1:1">
      <c r="A374" s="141"/>
    </row>
    <row r="375" spans="1:1">
      <c r="A375" s="141"/>
    </row>
    <row r="376" spans="1:1">
      <c r="A376" s="141"/>
    </row>
    <row r="377" spans="1:1">
      <c r="A377" s="141"/>
    </row>
    <row r="378" spans="1:1">
      <c r="A378" s="141"/>
    </row>
    <row r="379" spans="1:1">
      <c r="A379" s="141"/>
    </row>
    <row r="380" spans="1:1">
      <c r="A380" s="141"/>
    </row>
    <row r="381" spans="1:1">
      <c r="A381" s="141"/>
    </row>
    <row r="382" spans="1:1">
      <c r="A382" s="141"/>
    </row>
    <row r="383" spans="1:1">
      <c r="A383" s="141"/>
    </row>
    <row r="384" spans="1:1">
      <c r="A384" s="141"/>
    </row>
    <row r="385" spans="1:1">
      <c r="A385" s="141"/>
    </row>
    <row r="386" spans="1:1">
      <c r="A386" s="141"/>
    </row>
    <row r="387" spans="1:1">
      <c r="A387" s="141"/>
    </row>
    <row r="388" spans="1:1">
      <c r="A388" s="141"/>
    </row>
    <row r="389" spans="1:1">
      <c r="A389" s="141"/>
    </row>
    <row r="390" spans="1:1">
      <c r="A390" s="141"/>
    </row>
    <row r="391" spans="1:1">
      <c r="A391" s="141"/>
    </row>
    <row r="392" spans="1:1">
      <c r="A392" s="141"/>
    </row>
    <row r="393" spans="1:1">
      <c r="A393" s="141"/>
    </row>
    <row r="394" spans="1:1">
      <c r="A394" s="141"/>
    </row>
    <row r="395" spans="1:1">
      <c r="A395" s="141"/>
    </row>
    <row r="396" spans="1:1">
      <c r="A396" s="141"/>
    </row>
    <row r="397" spans="1:1">
      <c r="A397" s="141"/>
    </row>
    <row r="398" spans="1:1">
      <c r="A398" s="141"/>
    </row>
    <row r="399" spans="1:1">
      <c r="A399" s="141"/>
    </row>
    <row r="400" spans="1:1">
      <c r="A400" s="141"/>
    </row>
    <row r="401" spans="1:1">
      <c r="A401" s="141"/>
    </row>
    <row r="402" spans="1:1">
      <c r="A402" s="141"/>
    </row>
    <row r="403" spans="1:1">
      <c r="A403" s="141"/>
    </row>
    <row r="404" spans="1:1">
      <c r="A404" s="141"/>
    </row>
    <row r="405" spans="1:1">
      <c r="A405" s="141"/>
    </row>
    <row r="406" spans="1:1">
      <c r="A406" s="141"/>
    </row>
    <row r="407" spans="1:1">
      <c r="A407" s="141"/>
    </row>
    <row r="408" spans="1:1">
      <c r="A408" s="141"/>
    </row>
    <row r="409" spans="1:1">
      <c r="A409" s="141"/>
    </row>
    <row r="410" spans="1:1">
      <c r="A410" s="141"/>
    </row>
    <row r="411" spans="1:1">
      <c r="A411" s="141"/>
    </row>
    <row r="412" spans="1:1">
      <c r="A412" s="141"/>
    </row>
    <row r="413" spans="1:1">
      <c r="A413" s="141"/>
    </row>
    <row r="414" spans="1:1">
      <c r="A414" s="141"/>
    </row>
    <row r="415" spans="1:1">
      <c r="A415" s="141"/>
    </row>
    <row r="416" spans="1:1">
      <c r="A416" s="141"/>
    </row>
    <row r="417" spans="1:1">
      <c r="A417" s="141"/>
    </row>
    <row r="418" spans="1:1">
      <c r="A418" s="141"/>
    </row>
    <row r="419" spans="1:1">
      <c r="A419" s="141"/>
    </row>
    <row r="420" spans="1:1">
      <c r="A420" s="141"/>
    </row>
    <row r="421" spans="1:1">
      <c r="A421" s="141"/>
    </row>
    <row r="422" spans="1:1">
      <c r="A422" s="141"/>
    </row>
    <row r="423" spans="1:1">
      <c r="A423" s="141"/>
    </row>
    <row r="424" spans="1:1">
      <c r="A424" s="141"/>
    </row>
    <row r="425" spans="1:1">
      <c r="A425" s="141"/>
    </row>
    <row r="426" spans="1:1">
      <c r="A426" s="141"/>
    </row>
    <row r="427" spans="1:1">
      <c r="A427" s="141"/>
    </row>
    <row r="428" spans="1:1">
      <c r="A428" s="141"/>
    </row>
    <row r="429" spans="1:1">
      <c r="A429" s="141"/>
    </row>
    <row r="430" spans="1:1">
      <c r="A430" s="141"/>
    </row>
    <row r="431" spans="1:1">
      <c r="A431" s="141"/>
    </row>
    <row r="432" spans="1:1">
      <c r="A432" s="141"/>
    </row>
    <row r="433" spans="1:1">
      <c r="A433" s="141"/>
    </row>
    <row r="434" spans="1:1">
      <c r="A434" s="141"/>
    </row>
    <row r="435" spans="1:1">
      <c r="A435" s="141"/>
    </row>
    <row r="436" spans="1:1">
      <c r="A436" s="141"/>
    </row>
    <row r="437" spans="1:1">
      <c r="A437" s="141"/>
    </row>
    <row r="438" spans="1:1">
      <c r="A438" s="141"/>
    </row>
    <row r="439" spans="1:1">
      <c r="A439" s="141"/>
    </row>
    <row r="440" spans="1:1">
      <c r="A440" s="141"/>
    </row>
    <row r="441" spans="1:1">
      <c r="A441" s="141"/>
    </row>
    <row r="442" spans="1:1">
      <c r="A442" s="141"/>
    </row>
    <row r="443" spans="1:1">
      <c r="A443" s="141"/>
    </row>
    <row r="444" spans="1:1">
      <c r="A444" s="141"/>
    </row>
    <row r="445" spans="1:1">
      <c r="A445" s="141"/>
    </row>
    <row r="446" spans="1:1">
      <c r="A446" s="141"/>
    </row>
    <row r="447" spans="1:1">
      <c r="A447" s="141"/>
    </row>
    <row r="448" spans="1:1">
      <c r="A448" s="141"/>
    </row>
    <row r="449" spans="1:1">
      <c r="A449" s="141"/>
    </row>
    <row r="450" spans="1:1">
      <c r="A450" s="141"/>
    </row>
    <row r="451" spans="1:1">
      <c r="A451" s="141"/>
    </row>
    <row r="452" spans="1:1">
      <c r="A452" s="141"/>
    </row>
    <row r="453" spans="1:1">
      <c r="A453" s="141"/>
    </row>
    <row r="454" spans="1:1">
      <c r="A454" s="141"/>
    </row>
    <row r="455" spans="1:1">
      <c r="A455" s="141"/>
    </row>
    <row r="456" spans="1:1">
      <c r="A456" s="141"/>
    </row>
    <row r="457" spans="1:1">
      <c r="A457" s="141"/>
    </row>
    <row r="458" spans="1:1">
      <c r="A458" s="141"/>
    </row>
    <row r="459" spans="1:1">
      <c r="A459" s="141"/>
    </row>
    <row r="460" spans="1:1">
      <c r="A460" s="141"/>
    </row>
    <row r="461" spans="1:1">
      <c r="A461" s="141"/>
    </row>
    <row r="462" spans="1:1">
      <c r="A462" s="141"/>
    </row>
    <row r="463" spans="1:1">
      <c r="A463" s="141"/>
    </row>
    <row r="464" spans="1:1">
      <c r="A464" s="141"/>
    </row>
    <row r="465" spans="1:1">
      <c r="A465" s="141"/>
    </row>
    <row r="466" spans="1:1">
      <c r="A466" s="141"/>
    </row>
    <row r="467" spans="1:1">
      <c r="A467" s="141"/>
    </row>
    <row r="468" spans="1:1">
      <c r="A468" s="141"/>
    </row>
    <row r="469" spans="1:1">
      <c r="A469" s="141"/>
    </row>
    <row r="470" spans="1:1">
      <c r="A470" s="141"/>
    </row>
    <row r="471" spans="1:1">
      <c r="A471" s="141"/>
    </row>
    <row r="472" spans="1:1">
      <c r="A472" s="141"/>
    </row>
    <row r="473" spans="1:1">
      <c r="A473" s="141"/>
    </row>
    <row r="474" spans="1:1">
      <c r="A474" s="141"/>
    </row>
    <row r="475" spans="1:1">
      <c r="A475" s="141"/>
    </row>
    <row r="476" spans="1:1">
      <c r="A476" s="141"/>
    </row>
    <row r="477" spans="1:1">
      <c r="A477" s="141"/>
    </row>
    <row r="478" spans="1:1">
      <c r="A478" s="141"/>
    </row>
    <row r="479" spans="1:1">
      <c r="A479" s="141"/>
    </row>
    <row r="480" spans="1:1">
      <c r="A480" s="141"/>
    </row>
    <row r="481" spans="1:1">
      <c r="A481" s="141"/>
    </row>
    <row r="482" spans="1:1">
      <c r="A482" s="141"/>
    </row>
    <row r="483" spans="1:1">
      <c r="A483" s="141"/>
    </row>
    <row r="484" spans="1:1">
      <c r="A484" s="141"/>
    </row>
    <row r="485" spans="1:1">
      <c r="A485" s="141"/>
    </row>
    <row r="486" spans="1:1">
      <c r="A486" s="141"/>
    </row>
    <row r="487" spans="1:1">
      <c r="A487" s="141"/>
    </row>
    <row r="488" spans="1:1">
      <c r="A488" s="141"/>
    </row>
    <row r="489" spans="1:1">
      <c r="A489" s="141"/>
    </row>
    <row r="490" spans="1:1">
      <c r="A490" s="141"/>
    </row>
    <row r="491" spans="1:1">
      <c r="A491" s="141"/>
    </row>
    <row r="492" spans="1:1">
      <c r="A492" s="141"/>
    </row>
    <row r="493" spans="1:1">
      <c r="A493" s="141"/>
    </row>
    <row r="494" spans="1:1">
      <c r="A494" s="141"/>
    </row>
    <row r="495" spans="1:1">
      <c r="A495" s="141"/>
    </row>
    <row r="496" spans="1:1">
      <c r="A496" s="141"/>
    </row>
    <row r="497" spans="1:1">
      <c r="A497" s="141"/>
    </row>
    <row r="498" spans="1:1">
      <c r="A498" s="141"/>
    </row>
    <row r="499" spans="1:1">
      <c r="A499" s="141"/>
    </row>
    <row r="500" spans="1:1">
      <c r="A500" s="141"/>
    </row>
    <row r="501" spans="1:1">
      <c r="A501" s="141"/>
    </row>
    <row r="502" spans="1:1">
      <c r="A502" s="141"/>
    </row>
    <row r="503" spans="1:1">
      <c r="A503" s="141"/>
    </row>
    <row r="504" spans="1:1">
      <c r="A504" s="141"/>
    </row>
    <row r="505" spans="1:1">
      <c r="A505" s="141"/>
    </row>
    <row r="506" spans="1:1">
      <c r="A506" s="141"/>
    </row>
    <row r="507" spans="1:1">
      <c r="A507" s="141"/>
    </row>
    <row r="508" spans="1:1">
      <c r="A508" s="141"/>
    </row>
    <row r="509" spans="1:1">
      <c r="A509" s="141"/>
    </row>
    <row r="510" spans="1:1">
      <c r="A510" s="141"/>
    </row>
    <row r="511" spans="1:1">
      <c r="A511" s="141"/>
    </row>
    <row r="512" spans="1:1">
      <c r="A512" s="141"/>
    </row>
    <row r="513" spans="1:1">
      <c r="A513" s="141"/>
    </row>
    <row r="514" spans="1:1">
      <c r="A514" s="141"/>
    </row>
    <row r="515" spans="1:1">
      <c r="A515" s="141"/>
    </row>
    <row r="516" spans="1:1">
      <c r="A516" s="141"/>
    </row>
    <row r="517" spans="1:1">
      <c r="A517" s="141"/>
    </row>
    <row r="518" spans="1:1">
      <c r="A518" s="141"/>
    </row>
    <row r="519" spans="1:1">
      <c r="A519" s="141"/>
    </row>
    <row r="520" spans="1:1">
      <c r="A520" s="141"/>
    </row>
    <row r="521" spans="1:1">
      <c r="A521" s="141"/>
    </row>
    <row r="522" spans="1:1">
      <c r="A522" s="141"/>
    </row>
    <row r="523" spans="1:1">
      <c r="A523" s="141"/>
    </row>
    <row r="524" spans="1:1">
      <c r="A524" s="141"/>
    </row>
    <row r="525" spans="1:1">
      <c r="A525" s="141"/>
    </row>
    <row r="526" spans="1:1">
      <c r="A526" s="141"/>
    </row>
    <row r="527" spans="1:1">
      <c r="A527" s="141"/>
    </row>
    <row r="528" spans="1:1">
      <c r="A528" s="141"/>
    </row>
    <row r="529" spans="1:1">
      <c r="A529" s="141"/>
    </row>
    <row r="530" spans="1:1">
      <c r="A530" s="141"/>
    </row>
    <row r="531" spans="1:1">
      <c r="A531" s="141"/>
    </row>
    <row r="532" spans="1:1">
      <c r="A532" s="141"/>
    </row>
    <row r="533" spans="1:1">
      <c r="A533" s="141"/>
    </row>
    <row r="534" spans="1:1">
      <c r="A534" s="141"/>
    </row>
    <row r="535" spans="1:1">
      <c r="A535" s="141"/>
    </row>
    <row r="536" spans="1:1">
      <c r="A536" s="141"/>
    </row>
    <row r="537" spans="1:1">
      <c r="A537" s="141"/>
    </row>
    <row r="538" spans="1:1">
      <c r="A538" s="141"/>
    </row>
    <row r="539" spans="1:1">
      <c r="A539" s="141"/>
    </row>
    <row r="540" spans="1:1">
      <c r="A540" s="141"/>
    </row>
    <row r="541" spans="1:1">
      <c r="A541" s="141"/>
    </row>
    <row r="542" spans="1:1">
      <c r="A542" s="141"/>
    </row>
    <row r="543" spans="1:1">
      <c r="A543" s="141"/>
    </row>
    <row r="544" spans="1:1">
      <c r="A544" s="141"/>
    </row>
    <row r="545" spans="1:1">
      <c r="A545" s="141"/>
    </row>
    <row r="546" spans="1:1">
      <c r="A546" s="141"/>
    </row>
    <row r="547" spans="1:1">
      <c r="A547" s="141"/>
    </row>
    <row r="548" spans="1:1">
      <c r="A548" s="141"/>
    </row>
    <row r="549" spans="1:1">
      <c r="A549" s="141"/>
    </row>
    <row r="550" spans="1:1">
      <c r="A550" s="141"/>
    </row>
    <row r="551" spans="1:1">
      <c r="A551" s="141"/>
    </row>
    <row r="552" spans="1:1">
      <c r="A552" s="141"/>
    </row>
    <row r="553" spans="1:1">
      <c r="A553" s="141"/>
    </row>
    <row r="554" spans="1:1">
      <c r="A554" s="141"/>
    </row>
    <row r="555" spans="1:1">
      <c r="A555" s="141"/>
    </row>
    <row r="556" spans="1:1">
      <c r="A556" s="141"/>
    </row>
    <row r="557" spans="1:1">
      <c r="A557" s="141"/>
    </row>
    <row r="558" spans="1:1">
      <c r="A558" s="141"/>
    </row>
    <row r="559" spans="1:1">
      <c r="A559" s="141"/>
    </row>
    <row r="560" spans="1:1">
      <c r="A560" s="141"/>
    </row>
    <row r="561" spans="1:1">
      <c r="A561" s="141"/>
    </row>
    <row r="562" spans="1:1">
      <c r="A562" s="141"/>
    </row>
    <row r="563" spans="1:1">
      <c r="A563" s="141"/>
    </row>
    <row r="564" spans="1:1">
      <c r="A564" s="141"/>
    </row>
    <row r="565" spans="1:1">
      <c r="A565" s="141"/>
    </row>
    <row r="566" spans="1:1">
      <c r="A566" s="141"/>
    </row>
    <row r="567" spans="1:1">
      <c r="A567" s="141"/>
    </row>
    <row r="568" spans="1:1">
      <c r="A568" s="141"/>
    </row>
    <row r="569" spans="1:1">
      <c r="A569" s="141"/>
    </row>
    <row r="570" spans="1:1">
      <c r="A570" s="141"/>
    </row>
    <row r="571" spans="1:1">
      <c r="A571" s="141"/>
    </row>
    <row r="572" spans="1:1">
      <c r="A572" s="141"/>
    </row>
    <row r="573" spans="1:1">
      <c r="A573" s="141"/>
    </row>
    <row r="574" spans="1:1">
      <c r="A574" s="141"/>
    </row>
    <row r="575" spans="1:1">
      <c r="A575" s="141"/>
    </row>
    <row r="576" spans="1:1">
      <c r="A576" s="141"/>
    </row>
    <row r="577" spans="1:1">
      <c r="A577" s="141"/>
    </row>
    <row r="578" spans="1:1">
      <c r="A578" s="141"/>
    </row>
    <row r="579" spans="1:1">
      <c r="A579" s="141"/>
    </row>
    <row r="580" spans="1:1">
      <c r="A580" s="141"/>
    </row>
    <row r="581" spans="1:1">
      <c r="A581" s="141"/>
    </row>
    <row r="582" spans="1:1">
      <c r="A582" s="141"/>
    </row>
    <row r="583" spans="1:1">
      <c r="A583" s="141"/>
    </row>
    <row r="584" spans="1:1">
      <c r="A584" s="141"/>
    </row>
    <row r="585" spans="1:1">
      <c r="A585" s="141"/>
    </row>
    <row r="586" spans="1:1">
      <c r="A586" s="141"/>
    </row>
    <row r="587" spans="1:1">
      <c r="A587" s="141"/>
    </row>
    <row r="588" spans="1:1">
      <c r="A588" s="141"/>
    </row>
    <row r="589" spans="1:1">
      <c r="A589" s="141"/>
    </row>
    <row r="590" spans="1:1">
      <c r="A590" s="141"/>
    </row>
    <row r="591" spans="1:1">
      <c r="A591" s="141"/>
    </row>
    <row r="592" spans="1:1">
      <c r="A592" s="141"/>
    </row>
    <row r="593" spans="1:1">
      <c r="A593" s="141"/>
    </row>
    <row r="594" spans="1:1">
      <c r="A594" s="141"/>
    </row>
    <row r="595" spans="1:1">
      <c r="A595" s="141"/>
    </row>
    <row r="596" spans="1:1">
      <c r="A596" s="141"/>
    </row>
    <row r="597" spans="1:1">
      <c r="A597" s="141"/>
    </row>
    <row r="598" spans="1:1">
      <c r="A598" s="141"/>
    </row>
    <row r="599" spans="1:1">
      <c r="A599" s="141"/>
    </row>
    <row r="600" spans="1:1">
      <c r="A600" s="141"/>
    </row>
  </sheetData>
  <phoneticPr fontId="12" type="noConversion"/>
  <pageMargins left="0.75" right="0.75" top="1" bottom="1" header="0.5" footer="0.5"/>
  <pageSetup orientation="portrait" r:id="rId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13"/>
  <sheetViews>
    <sheetView showGridLines="0" tabSelected="1" workbookViewId="0">
      <pane ySplit="4" topLeftCell="A92" activePane="bottomLeft" state="frozen"/>
      <selection pane="bottomLeft" activeCell="I105" sqref="I105"/>
    </sheetView>
  </sheetViews>
  <sheetFormatPr defaultRowHeight="12.75"/>
  <cols>
    <col min="1" max="1" width="10.7109375" style="65" customWidth="1"/>
    <col min="2" max="3" width="13.28515625" style="65" customWidth="1"/>
    <col min="4" max="5" width="10.140625" style="65" customWidth="1"/>
    <col min="6" max="6" width="11.7109375" style="113" customWidth="1"/>
    <col min="7" max="8" width="11.7109375" style="231" customWidth="1"/>
    <col min="9" max="9" width="54.140625" customWidth="1"/>
    <col min="10" max="10" width="7.7109375" bestFit="1" customWidth="1"/>
    <col min="11" max="11" width="18.42578125" customWidth="1"/>
  </cols>
  <sheetData>
    <row r="1" spans="1:11" s="61" customFormat="1" ht="18.75">
      <c r="A1" s="54" t="s">
        <v>333</v>
      </c>
      <c r="B1" s="54"/>
      <c r="C1" s="54"/>
      <c r="D1" s="54"/>
      <c r="E1" s="54"/>
      <c r="F1" s="116"/>
      <c r="G1" s="230"/>
      <c r="H1" s="230"/>
      <c r="I1" s="54"/>
      <c r="J1" s="54"/>
    </row>
    <row r="2" spans="1:11" ht="18.75">
      <c r="A2" s="109"/>
      <c r="B2" s="66"/>
      <c r="C2" s="66"/>
      <c r="D2" s="109"/>
      <c r="E2" s="109"/>
      <c r="I2" s="55"/>
      <c r="J2" s="55"/>
      <c r="K2" s="61"/>
    </row>
    <row r="3" spans="1:11" ht="18.75">
      <c r="A3" s="112"/>
      <c r="B3" s="110"/>
      <c r="C3" s="110"/>
      <c r="D3" s="158" t="s">
        <v>13</v>
      </c>
      <c r="E3" s="158" t="s">
        <v>13</v>
      </c>
      <c r="F3" s="114"/>
      <c r="G3" s="232"/>
      <c r="H3" s="235" t="s">
        <v>13</v>
      </c>
      <c r="I3" s="23"/>
      <c r="J3" s="23"/>
      <c r="K3" s="23"/>
    </row>
    <row r="4" spans="1:11" ht="18.75">
      <c r="A4" s="66" t="s">
        <v>11</v>
      </c>
      <c r="B4" s="66" t="s">
        <v>55</v>
      </c>
      <c r="C4" s="66" t="s">
        <v>57</v>
      </c>
      <c r="D4" s="66" t="s">
        <v>55</v>
      </c>
      <c r="E4" s="109" t="s">
        <v>57</v>
      </c>
      <c r="F4" s="108" t="s">
        <v>256</v>
      </c>
      <c r="G4" s="233" t="s">
        <v>38</v>
      </c>
      <c r="H4" s="233" t="s">
        <v>38</v>
      </c>
      <c r="I4" s="66" t="s">
        <v>15</v>
      </c>
      <c r="J4" s="66" t="s">
        <v>257</v>
      </c>
      <c r="K4" s="66" t="s">
        <v>25</v>
      </c>
    </row>
    <row r="5" spans="1:11">
      <c r="A5" s="115">
        <v>39995</v>
      </c>
    </row>
    <row r="6" spans="1:11">
      <c r="A6" s="115">
        <v>39996</v>
      </c>
      <c r="D6" s="166"/>
    </row>
    <row r="7" spans="1:11">
      <c r="A7" s="115">
        <v>39997</v>
      </c>
      <c r="D7" s="166"/>
    </row>
    <row r="8" spans="1:11">
      <c r="A8" s="115">
        <v>39998</v>
      </c>
      <c r="D8" s="166"/>
    </row>
    <row r="9" spans="1:11">
      <c r="A9" s="115">
        <v>39999</v>
      </c>
      <c r="D9" s="166"/>
    </row>
    <row r="10" spans="1:11">
      <c r="A10" s="115">
        <v>40000</v>
      </c>
      <c r="D10" s="166"/>
    </row>
    <row r="11" spans="1:11">
      <c r="A11" s="115">
        <v>40001</v>
      </c>
      <c r="D11" s="166"/>
    </row>
    <row r="12" spans="1:11">
      <c r="A12" s="115">
        <v>40002</v>
      </c>
      <c r="D12" s="166"/>
    </row>
    <row r="13" spans="1:11">
      <c r="A13" s="115">
        <v>40003</v>
      </c>
      <c r="D13" s="166"/>
    </row>
    <row r="14" spans="1:11">
      <c r="A14" s="115">
        <v>40004</v>
      </c>
      <c r="D14" s="166"/>
    </row>
    <row r="15" spans="1:11">
      <c r="A15" s="115">
        <v>40005</v>
      </c>
      <c r="D15" s="166"/>
    </row>
    <row r="16" spans="1:11">
      <c r="A16" s="115">
        <v>40006</v>
      </c>
      <c r="D16" s="166"/>
    </row>
    <row r="17" spans="1:9">
      <c r="A17" s="115">
        <v>40007</v>
      </c>
      <c r="B17" s="65">
        <v>0</v>
      </c>
      <c r="C17" s="65">
        <v>0</v>
      </c>
      <c r="D17" s="207">
        <f t="shared" ref="D17:E22" si="0">B17+D16</f>
        <v>0</v>
      </c>
      <c r="E17" s="208">
        <f t="shared" si="0"/>
        <v>0</v>
      </c>
      <c r="G17" s="231">
        <v>0</v>
      </c>
      <c r="H17" s="231">
        <v>0</v>
      </c>
      <c r="I17" t="s">
        <v>335</v>
      </c>
    </row>
    <row r="18" spans="1:9">
      <c r="A18" s="115">
        <v>40008</v>
      </c>
      <c r="B18" s="65">
        <v>0</v>
      </c>
      <c r="C18" s="65">
        <v>0</v>
      </c>
      <c r="D18" s="166">
        <f t="shared" si="0"/>
        <v>0</v>
      </c>
      <c r="E18" s="65">
        <f t="shared" si="0"/>
        <v>0</v>
      </c>
      <c r="G18" s="231">
        <v>0</v>
      </c>
      <c r="H18" s="231">
        <f>H17+G18</f>
        <v>0</v>
      </c>
    </row>
    <row r="19" spans="1:9">
      <c r="A19" s="115">
        <v>40009</v>
      </c>
      <c r="B19" s="65">
        <v>0</v>
      </c>
      <c r="C19" s="65">
        <v>0</v>
      </c>
      <c r="D19" s="166">
        <f t="shared" si="0"/>
        <v>0</v>
      </c>
      <c r="E19" s="65">
        <f t="shared" si="0"/>
        <v>0</v>
      </c>
      <c r="G19" s="231">
        <v>0</v>
      </c>
      <c r="H19" s="231">
        <f t="shared" ref="H19:H81" si="1">H18+G19</f>
        <v>0</v>
      </c>
    </row>
    <row r="20" spans="1:9">
      <c r="A20" s="115">
        <v>40010</v>
      </c>
      <c r="B20" s="65">
        <v>0</v>
      </c>
      <c r="C20" s="65">
        <v>0</v>
      </c>
      <c r="D20" s="166">
        <f t="shared" si="0"/>
        <v>0</v>
      </c>
      <c r="E20" s="65">
        <f t="shared" si="0"/>
        <v>0</v>
      </c>
      <c r="G20" s="231">
        <v>0</v>
      </c>
      <c r="H20" s="231">
        <f t="shared" si="1"/>
        <v>0</v>
      </c>
    </row>
    <row r="21" spans="1:9">
      <c r="A21" s="115">
        <v>40011</v>
      </c>
      <c r="B21" s="65">
        <v>0</v>
      </c>
      <c r="C21" s="65">
        <v>0</v>
      </c>
      <c r="D21" s="166">
        <f t="shared" si="0"/>
        <v>0</v>
      </c>
      <c r="E21" s="65">
        <f t="shared" si="0"/>
        <v>0</v>
      </c>
      <c r="G21" s="231">
        <v>0</v>
      </c>
      <c r="H21" s="231">
        <f t="shared" si="1"/>
        <v>0</v>
      </c>
    </row>
    <row r="22" spans="1:9">
      <c r="A22" s="115">
        <v>40012</v>
      </c>
      <c r="B22" s="65">
        <v>0</v>
      </c>
      <c r="C22" s="65">
        <v>0</v>
      </c>
      <c r="D22" s="166">
        <f t="shared" si="0"/>
        <v>0</v>
      </c>
      <c r="E22" s="65">
        <f t="shared" si="0"/>
        <v>0</v>
      </c>
      <c r="G22" s="231">
        <v>0</v>
      </c>
      <c r="H22" s="231">
        <f t="shared" si="1"/>
        <v>0</v>
      </c>
    </row>
    <row r="23" spans="1:9">
      <c r="A23" s="115">
        <v>40013</v>
      </c>
      <c r="B23" s="65">
        <v>0</v>
      </c>
      <c r="C23" s="65">
        <v>0</v>
      </c>
      <c r="D23" s="166">
        <f t="shared" ref="D23:E38" si="2">B23+D22</f>
        <v>0</v>
      </c>
      <c r="E23" s="65">
        <f t="shared" si="2"/>
        <v>0</v>
      </c>
      <c r="G23" s="231">
        <v>0</v>
      </c>
      <c r="H23" s="231">
        <f t="shared" si="1"/>
        <v>0</v>
      </c>
    </row>
    <row r="24" spans="1:9">
      <c r="A24" s="115">
        <v>40014</v>
      </c>
      <c r="B24" s="65">
        <v>0</v>
      </c>
      <c r="C24" s="65">
        <v>0</v>
      </c>
      <c r="D24" s="166">
        <f t="shared" si="2"/>
        <v>0</v>
      </c>
      <c r="E24" s="65">
        <f t="shared" si="2"/>
        <v>0</v>
      </c>
      <c r="G24" s="231">
        <v>0</v>
      </c>
      <c r="H24" s="231">
        <f t="shared" si="1"/>
        <v>0</v>
      </c>
    </row>
    <row r="25" spans="1:9">
      <c r="A25" s="115">
        <v>40015</v>
      </c>
      <c r="B25" s="65">
        <v>0</v>
      </c>
      <c r="C25" s="65">
        <v>0</v>
      </c>
      <c r="D25" s="166">
        <f t="shared" si="2"/>
        <v>0</v>
      </c>
      <c r="E25" s="65">
        <f t="shared" si="2"/>
        <v>0</v>
      </c>
      <c r="G25" s="231">
        <v>0</v>
      </c>
      <c r="H25" s="231">
        <f t="shared" si="1"/>
        <v>0</v>
      </c>
    </row>
    <row r="26" spans="1:9">
      <c r="A26" s="115">
        <v>40016</v>
      </c>
      <c r="B26" s="65">
        <v>119</v>
      </c>
      <c r="C26" s="65">
        <v>0</v>
      </c>
      <c r="D26" s="166">
        <f t="shared" si="2"/>
        <v>119</v>
      </c>
      <c r="E26" s="65">
        <f t="shared" si="2"/>
        <v>0</v>
      </c>
      <c r="F26" s="113">
        <v>19.5</v>
      </c>
      <c r="G26" s="231">
        <v>0</v>
      </c>
      <c r="H26" s="231">
        <f t="shared" si="1"/>
        <v>0</v>
      </c>
    </row>
    <row r="27" spans="1:9">
      <c r="A27" s="115">
        <v>40017</v>
      </c>
      <c r="B27" s="65">
        <v>487</v>
      </c>
      <c r="C27" s="65">
        <v>0</v>
      </c>
      <c r="D27" s="166">
        <f t="shared" si="2"/>
        <v>606</v>
      </c>
      <c r="E27" s="65">
        <f t="shared" si="2"/>
        <v>0</v>
      </c>
      <c r="F27" s="113">
        <v>19.5</v>
      </c>
      <c r="G27" s="231">
        <v>0</v>
      </c>
      <c r="H27" s="231">
        <f t="shared" si="1"/>
        <v>0</v>
      </c>
    </row>
    <row r="28" spans="1:9">
      <c r="A28" s="115">
        <v>40018</v>
      </c>
      <c r="B28" s="65">
        <v>200</v>
      </c>
      <c r="C28" s="65">
        <v>0</v>
      </c>
      <c r="D28" s="166">
        <f t="shared" si="2"/>
        <v>806</v>
      </c>
      <c r="E28" s="65">
        <f t="shared" si="2"/>
        <v>0</v>
      </c>
      <c r="F28" s="113">
        <v>19</v>
      </c>
      <c r="G28" s="231">
        <v>0</v>
      </c>
      <c r="H28" s="231">
        <f t="shared" si="1"/>
        <v>0</v>
      </c>
    </row>
    <row r="29" spans="1:9">
      <c r="A29" s="115">
        <v>40019</v>
      </c>
      <c r="B29" s="65">
        <v>67</v>
      </c>
      <c r="C29" s="65">
        <v>0</v>
      </c>
      <c r="D29" s="166">
        <f t="shared" si="2"/>
        <v>873</v>
      </c>
      <c r="E29" s="65">
        <f t="shared" si="2"/>
        <v>0</v>
      </c>
      <c r="F29" s="113">
        <v>19</v>
      </c>
      <c r="G29" s="231">
        <v>0</v>
      </c>
      <c r="H29" s="231">
        <f t="shared" si="1"/>
        <v>0</v>
      </c>
    </row>
    <row r="30" spans="1:9">
      <c r="A30" s="115">
        <v>40020</v>
      </c>
      <c r="B30" s="65">
        <v>0</v>
      </c>
      <c r="C30" s="65">
        <v>0</v>
      </c>
      <c r="D30" s="166">
        <f t="shared" si="2"/>
        <v>873</v>
      </c>
      <c r="E30" s="65">
        <f t="shared" si="2"/>
        <v>0</v>
      </c>
      <c r="F30" s="113">
        <v>18</v>
      </c>
      <c r="G30" s="231">
        <v>0</v>
      </c>
      <c r="H30" s="231">
        <f t="shared" si="1"/>
        <v>0</v>
      </c>
    </row>
    <row r="31" spans="1:9">
      <c r="A31" s="115">
        <v>40021</v>
      </c>
      <c r="B31" s="65">
        <v>0</v>
      </c>
      <c r="C31" s="65">
        <v>0</v>
      </c>
      <c r="D31" s="166">
        <f t="shared" si="2"/>
        <v>873</v>
      </c>
      <c r="E31" s="65">
        <f t="shared" si="2"/>
        <v>0</v>
      </c>
      <c r="F31" s="113">
        <v>18</v>
      </c>
      <c r="G31" s="231">
        <v>0</v>
      </c>
      <c r="H31" s="231">
        <f t="shared" si="1"/>
        <v>0</v>
      </c>
    </row>
    <row r="32" spans="1:9">
      <c r="A32" s="115">
        <v>40022</v>
      </c>
      <c r="B32" s="65">
        <v>7</v>
      </c>
      <c r="C32" s="65">
        <v>0</v>
      </c>
      <c r="D32" s="166">
        <f t="shared" si="2"/>
        <v>880</v>
      </c>
      <c r="E32" s="65">
        <f t="shared" si="2"/>
        <v>0</v>
      </c>
      <c r="F32" s="113">
        <v>18</v>
      </c>
      <c r="G32" s="231">
        <v>0</v>
      </c>
      <c r="H32" s="231">
        <f t="shared" si="1"/>
        <v>0</v>
      </c>
    </row>
    <row r="33" spans="1:10">
      <c r="A33" s="115">
        <v>40023</v>
      </c>
      <c r="B33" s="65">
        <v>247</v>
      </c>
      <c r="C33" s="65">
        <v>0</v>
      </c>
      <c r="D33" s="166">
        <f t="shared" si="2"/>
        <v>1127</v>
      </c>
      <c r="E33" s="65">
        <f t="shared" si="2"/>
        <v>0</v>
      </c>
      <c r="F33" s="113">
        <v>18</v>
      </c>
      <c r="G33" s="231">
        <v>0</v>
      </c>
      <c r="H33" s="231">
        <f t="shared" si="1"/>
        <v>0</v>
      </c>
    </row>
    <row r="34" spans="1:10">
      <c r="A34" s="115">
        <v>40024</v>
      </c>
      <c r="B34" s="65">
        <v>119</v>
      </c>
      <c r="C34" s="65">
        <v>0</v>
      </c>
      <c r="D34" s="166">
        <f t="shared" si="2"/>
        <v>1246</v>
      </c>
      <c r="E34" s="65">
        <f t="shared" si="2"/>
        <v>0</v>
      </c>
      <c r="F34" s="113">
        <v>18</v>
      </c>
      <c r="G34" s="231">
        <v>0</v>
      </c>
      <c r="H34" s="231">
        <f t="shared" si="1"/>
        <v>0</v>
      </c>
    </row>
    <row r="35" spans="1:10">
      <c r="A35" s="115">
        <v>40025</v>
      </c>
      <c r="B35" s="65">
        <v>103</v>
      </c>
      <c r="C35" s="65">
        <v>0</v>
      </c>
      <c r="D35" s="166">
        <f t="shared" si="2"/>
        <v>1349</v>
      </c>
      <c r="E35" s="65">
        <f t="shared" si="2"/>
        <v>0</v>
      </c>
      <c r="F35" s="113">
        <v>18</v>
      </c>
      <c r="G35" s="231">
        <v>0</v>
      </c>
      <c r="H35" s="231">
        <f t="shared" si="1"/>
        <v>0</v>
      </c>
    </row>
    <row r="36" spans="1:10">
      <c r="A36" s="115">
        <v>40026</v>
      </c>
      <c r="B36" s="65">
        <v>187</v>
      </c>
      <c r="C36" s="65">
        <v>0</v>
      </c>
      <c r="D36" s="166">
        <f t="shared" si="2"/>
        <v>1536</v>
      </c>
      <c r="E36" s="65">
        <f t="shared" si="2"/>
        <v>0</v>
      </c>
      <c r="F36" s="113">
        <v>18</v>
      </c>
      <c r="G36" s="231">
        <v>0</v>
      </c>
      <c r="H36" s="231">
        <f t="shared" si="1"/>
        <v>0</v>
      </c>
      <c r="I36" s="5"/>
      <c r="J36" s="5"/>
    </row>
    <row r="37" spans="1:10">
      <c r="A37" s="115">
        <v>40027</v>
      </c>
      <c r="B37" s="65">
        <v>151</v>
      </c>
      <c r="C37" s="65">
        <v>0</v>
      </c>
      <c r="D37" s="166">
        <f t="shared" si="2"/>
        <v>1687</v>
      </c>
      <c r="E37" s="65">
        <f t="shared" si="2"/>
        <v>0</v>
      </c>
      <c r="F37" s="113">
        <v>18</v>
      </c>
      <c r="G37" s="231">
        <v>0</v>
      </c>
      <c r="H37" s="231">
        <f t="shared" si="1"/>
        <v>0</v>
      </c>
      <c r="I37" s="5"/>
      <c r="J37" s="5"/>
    </row>
    <row r="38" spans="1:10">
      <c r="A38" s="115">
        <v>40028</v>
      </c>
      <c r="B38" s="65">
        <v>140</v>
      </c>
      <c r="C38" s="65">
        <v>0</v>
      </c>
      <c r="D38" s="166">
        <f t="shared" si="2"/>
        <v>1827</v>
      </c>
      <c r="E38" s="65">
        <f t="shared" si="2"/>
        <v>0</v>
      </c>
      <c r="F38" s="113">
        <v>18</v>
      </c>
      <c r="G38" s="231">
        <v>0</v>
      </c>
      <c r="H38" s="231">
        <f t="shared" si="1"/>
        <v>0</v>
      </c>
      <c r="J38" s="5"/>
    </row>
    <row r="39" spans="1:10">
      <c r="A39" s="115">
        <v>40029</v>
      </c>
      <c r="B39" s="65">
        <v>34</v>
      </c>
      <c r="C39" s="65">
        <v>0</v>
      </c>
      <c r="D39" s="166">
        <f t="shared" ref="D39:E54" si="3">B39+D38</f>
        <v>1861</v>
      </c>
      <c r="E39" s="65">
        <f t="shared" si="3"/>
        <v>0</v>
      </c>
      <c r="F39" s="113">
        <v>18</v>
      </c>
      <c r="G39" s="231">
        <v>0</v>
      </c>
      <c r="H39" s="231">
        <f t="shared" si="1"/>
        <v>0</v>
      </c>
      <c r="J39" s="5"/>
    </row>
    <row r="40" spans="1:10">
      <c r="A40" s="115">
        <v>40030</v>
      </c>
      <c r="B40" s="65">
        <v>141</v>
      </c>
      <c r="C40" s="65">
        <v>0</v>
      </c>
      <c r="D40" s="166">
        <f t="shared" si="3"/>
        <v>2002</v>
      </c>
      <c r="E40" s="65">
        <f t="shared" si="3"/>
        <v>0</v>
      </c>
      <c r="F40" s="113">
        <v>18</v>
      </c>
      <c r="G40" s="231">
        <v>0</v>
      </c>
      <c r="H40" s="231">
        <f t="shared" si="1"/>
        <v>0</v>
      </c>
      <c r="J40" s="5"/>
    </row>
    <row r="41" spans="1:10">
      <c r="A41" s="115">
        <v>40031</v>
      </c>
      <c r="B41" s="65">
        <v>107</v>
      </c>
      <c r="C41" s="65">
        <v>2</v>
      </c>
      <c r="D41" s="166">
        <f t="shared" si="3"/>
        <v>2109</v>
      </c>
      <c r="E41" s="65">
        <f t="shared" si="3"/>
        <v>2</v>
      </c>
      <c r="F41" s="113">
        <v>18</v>
      </c>
      <c r="G41" s="231">
        <v>0</v>
      </c>
      <c r="H41" s="231">
        <f t="shared" si="1"/>
        <v>0</v>
      </c>
      <c r="J41" s="5"/>
    </row>
    <row r="42" spans="1:10">
      <c r="A42" s="115">
        <v>40032</v>
      </c>
      <c r="B42" s="65">
        <v>40</v>
      </c>
      <c r="C42" s="65">
        <v>0</v>
      </c>
      <c r="D42" s="166">
        <f t="shared" si="3"/>
        <v>2149</v>
      </c>
      <c r="E42" s="65">
        <f t="shared" si="3"/>
        <v>2</v>
      </c>
      <c r="F42" s="113">
        <v>18</v>
      </c>
      <c r="G42" s="231">
        <v>0</v>
      </c>
      <c r="H42" s="231">
        <f t="shared" si="1"/>
        <v>0</v>
      </c>
      <c r="J42" s="5"/>
    </row>
    <row r="43" spans="1:10">
      <c r="A43" s="115">
        <v>40033</v>
      </c>
      <c r="B43" s="65">
        <v>98</v>
      </c>
      <c r="C43" s="65">
        <v>0</v>
      </c>
      <c r="D43" s="166">
        <f t="shared" si="3"/>
        <v>2247</v>
      </c>
      <c r="E43" s="65">
        <f t="shared" si="3"/>
        <v>2</v>
      </c>
      <c r="F43" s="113">
        <v>18</v>
      </c>
      <c r="G43" s="231">
        <v>2</v>
      </c>
      <c r="H43" s="231">
        <f t="shared" si="1"/>
        <v>2</v>
      </c>
      <c r="J43" s="5"/>
    </row>
    <row r="44" spans="1:10">
      <c r="A44" s="115">
        <v>40034</v>
      </c>
      <c r="B44" s="65">
        <v>135</v>
      </c>
      <c r="C44" s="65">
        <v>3</v>
      </c>
      <c r="D44" s="166">
        <f t="shared" si="3"/>
        <v>2382</v>
      </c>
      <c r="E44" s="65">
        <f t="shared" si="3"/>
        <v>5</v>
      </c>
      <c r="F44" s="113">
        <v>17.5</v>
      </c>
      <c r="G44" s="231">
        <v>0</v>
      </c>
      <c r="H44" s="231">
        <f t="shared" si="1"/>
        <v>2</v>
      </c>
      <c r="J44" s="5"/>
    </row>
    <row r="45" spans="1:10">
      <c r="A45" s="115">
        <v>40035</v>
      </c>
      <c r="B45" s="65">
        <v>61</v>
      </c>
      <c r="C45" s="65">
        <v>2</v>
      </c>
      <c r="D45" s="166">
        <f t="shared" si="3"/>
        <v>2443</v>
      </c>
      <c r="E45" s="65">
        <f t="shared" si="3"/>
        <v>7</v>
      </c>
      <c r="F45" s="113">
        <v>17.5</v>
      </c>
      <c r="G45" s="231">
        <v>3</v>
      </c>
      <c r="H45" s="231">
        <f t="shared" si="1"/>
        <v>5</v>
      </c>
      <c r="J45" s="5"/>
    </row>
    <row r="46" spans="1:10">
      <c r="A46" s="115">
        <v>40036</v>
      </c>
      <c r="B46" s="65">
        <v>11</v>
      </c>
      <c r="C46" s="65">
        <v>1</v>
      </c>
      <c r="D46" s="166">
        <f t="shared" si="3"/>
        <v>2454</v>
      </c>
      <c r="E46" s="65">
        <f t="shared" si="3"/>
        <v>8</v>
      </c>
      <c r="G46" s="231">
        <v>10</v>
      </c>
      <c r="H46" s="231">
        <f t="shared" si="1"/>
        <v>15</v>
      </c>
      <c r="J46" s="5"/>
    </row>
    <row r="47" spans="1:10">
      <c r="A47" s="115">
        <v>40037</v>
      </c>
      <c r="B47" s="65">
        <v>4</v>
      </c>
      <c r="C47" s="65">
        <v>1</v>
      </c>
      <c r="D47" s="166">
        <f t="shared" si="3"/>
        <v>2458</v>
      </c>
      <c r="E47" s="65">
        <f t="shared" si="3"/>
        <v>9</v>
      </c>
      <c r="F47" s="113">
        <v>12</v>
      </c>
      <c r="G47" s="231">
        <v>0</v>
      </c>
      <c r="H47" s="231">
        <f t="shared" si="1"/>
        <v>15</v>
      </c>
      <c r="J47" s="5"/>
    </row>
    <row r="48" spans="1:10">
      <c r="A48" s="115">
        <v>40038</v>
      </c>
      <c r="B48" s="65">
        <v>9</v>
      </c>
      <c r="C48" s="65">
        <v>2</v>
      </c>
      <c r="D48" s="166">
        <f t="shared" si="3"/>
        <v>2467</v>
      </c>
      <c r="E48" s="65">
        <f t="shared" si="3"/>
        <v>11</v>
      </c>
      <c r="F48" s="113">
        <v>12</v>
      </c>
      <c r="G48" s="231">
        <v>0</v>
      </c>
      <c r="H48" s="231">
        <f t="shared" si="1"/>
        <v>15</v>
      </c>
      <c r="J48" s="5"/>
    </row>
    <row r="49" spans="1:10">
      <c r="A49" s="115">
        <v>40039</v>
      </c>
      <c r="D49" s="166">
        <f t="shared" si="3"/>
        <v>2467</v>
      </c>
      <c r="E49" s="65">
        <f t="shared" si="3"/>
        <v>11</v>
      </c>
      <c r="H49" s="231">
        <f t="shared" si="1"/>
        <v>15</v>
      </c>
      <c r="I49" t="s">
        <v>337</v>
      </c>
      <c r="J49" s="5"/>
    </row>
    <row r="50" spans="1:10">
      <c r="A50" s="115">
        <v>40040</v>
      </c>
      <c r="B50" s="65">
        <v>9</v>
      </c>
      <c r="C50" s="65">
        <v>1</v>
      </c>
      <c r="D50" s="166">
        <f t="shared" si="3"/>
        <v>2476</v>
      </c>
      <c r="E50" s="65">
        <f t="shared" si="3"/>
        <v>12</v>
      </c>
      <c r="F50" s="113">
        <v>12</v>
      </c>
      <c r="G50" s="231">
        <v>0</v>
      </c>
      <c r="H50" s="231">
        <f t="shared" si="1"/>
        <v>15</v>
      </c>
      <c r="J50" s="5"/>
    </row>
    <row r="51" spans="1:10">
      <c r="A51" s="115">
        <v>40041</v>
      </c>
      <c r="B51" s="65">
        <v>10</v>
      </c>
      <c r="C51" s="65">
        <v>1</v>
      </c>
      <c r="D51" s="166">
        <f t="shared" si="3"/>
        <v>2486</v>
      </c>
      <c r="E51" s="65">
        <f t="shared" si="3"/>
        <v>13</v>
      </c>
      <c r="F51" s="113">
        <v>12</v>
      </c>
      <c r="G51" s="231">
        <v>0</v>
      </c>
      <c r="H51" s="231">
        <f t="shared" si="1"/>
        <v>15</v>
      </c>
      <c r="J51" s="5"/>
    </row>
    <row r="52" spans="1:10">
      <c r="A52" s="115">
        <v>40042</v>
      </c>
      <c r="B52" s="65">
        <v>17</v>
      </c>
      <c r="C52" s="65">
        <v>0</v>
      </c>
      <c r="D52" s="166">
        <f t="shared" si="3"/>
        <v>2503</v>
      </c>
      <c r="E52" s="65">
        <f t="shared" si="3"/>
        <v>13</v>
      </c>
      <c r="F52" s="113">
        <v>12</v>
      </c>
      <c r="G52" s="231">
        <v>0</v>
      </c>
      <c r="H52" s="231">
        <f t="shared" si="1"/>
        <v>15</v>
      </c>
      <c r="J52" s="5"/>
    </row>
    <row r="53" spans="1:10">
      <c r="A53" s="115">
        <v>40043</v>
      </c>
      <c r="B53" s="65">
        <v>4</v>
      </c>
      <c r="C53" s="65">
        <v>0</v>
      </c>
      <c r="D53" s="166">
        <f t="shared" si="3"/>
        <v>2507</v>
      </c>
      <c r="E53" s="65">
        <f t="shared" si="3"/>
        <v>13</v>
      </c>
      <c r="F53" s="113">
        <v>12</v>
      </c>
      <c r="G53" s="231">
        <v>0</v>
      </c>
      <c r="H53" s="231">
        <f t="shared" si="1"/>
        <v>15</v>
      </c>
      <c r="J53" s="5"/>
    </row>
    <row r="54" spans="1:10">
      <c r="A54" s="115">
        <v>40044</v>
      </c>
      <c r="B54" s="65">
        <v>6</v>
      </c>
      <c r="C54" s="65">
        <v>0</v>
      </c>
      <c r="D54" s="166">
        <f t="shared" si="3"/>
        <v>2513</v>
      </c>
      <c r="E54" s="65">
        <f t="shared" si="3"/>
        <v>13</v>
      </c>
      <c r="F54" s="113">
        <v>12</v>
      </c>
      <c r="G54" s="231">
        <v>0</v>
      </c>
      <c r="H54" s="231">
        <f t="shared" si="1"/>
        <v>15</v>
      </c>
      <c r="J54" s="5"/>
    </row>
    <row r="55" spans="1:10">
      <c r="A55" s="115">
        <v>40045</v>
      </c>
      <c r="B55" s="65">
        <v>5</v>
      </c>
      <c r="C55" s="65">
        <v>1</v>
      </c>
      <c r="D55" s="166">
        <f t="shared" ref="D55:E70" si="4">B55+D54</f>
        <v>2518</v>
      </c>
      <c r="E55" s="65">
        <f t="shared" si="4"/>
        <v>14</v>
      </c>
      <c r="F55" s="113">
        <v>11</v>
      </c>
      <c r="G55" s="231">
        <v>0</v>
      </c>
      <c r="H55" s="231">
        <f t="shared" si="1"/>
        <v>15</v>
      </c>
      <c r="J55" s="5"/>
    </row>
    <row r="56" spans="1:10">
      <c r="A56" s="115">
        <v>40046</v>
      </c>
      <c r="B56" s="65">
        <v>3</v>
      </c>
      <c r="C56" s="65">
        <v>0</v>
      </c>
      <c r="D56" s="166">
        <f t="shared" si="4"/>
        <v>2521</v>
      </c>
      <c r="E56" s="65">
        <f t="shared" si="4"/>
        <v>14</v>
      </c>
      <c r="F56" s="113">
        <v>11.5</v>
      </c>
      <c r="G56" s="231">
        <v>0</v>
      </c>
      <c r="H56" s="231">
        <f t="shared" si="1"/>
        <v>15</v>
      </c>
      <c r="J56" s="5"/>
    </row>
    <row r="57" spans="1:10">
      <c r="A57" s="115">
        <v>40047</v>
      </c>
      <c r="B57" s="65">
        <v>2</v>
      </c>
      <c r="C57" s="65">
        <v>0</v>
      </c>
      <c r="D57" s="166">
        <f t="shared" si="4"/>
        <v>2523</v>
      </c>
      <c r="E57" s="65">
        <f t="shared" si="4"/>
        <v>14</v>
      </c>
      <c r="F57" s="113">
        <v>12.5</v>
      </c>
      <c r="G57" s="231">
        <v>0</v>
      </c>
      <c r="H57" s="231">
        <f t="shared" si="1"/>
        <v>15</v>
      </c>
      <c r="J57" s="5"/>
    </row>
    <row r="58" spans="1:10">
      <c r="A58" s="115">
        <v>40048</v>
      </c>
      <c r="B58" s="65">
        <v>2</v>
      </c>
      <c r="C58" s="65">
        <v>0</v>
      </c>
      <c r="D58" s="166">
        <f t="shared" si="4"/>
        <v>2525</v>
      </c>
      <c r="E58" s="65">
        <f t="shared" si="4"/>
        <v>14</v>
      </c>
      <c r="F58" s="113">
        <v>14</v>
      </c>
      <c r="G58" s="231">
        <v>0</v>
      </c>
      <c r="H58" s="231">
        <f t="shared" si="1"/>
        <v>15</v>
      </c>
      <c r="J58" s="5"/>
    </row>
    <row r="59" spans="1:10">
      <c r="A59" s="115">
        <v>40049</v>
      </c>
      <c r="B59" s="65">
        <v>5</v>
      </c>
      <c r="C59" s="65">
        <v>0</v>
      </c>
      <c r="D59" s="166">
        <f t="shared" si="4"/>
        <v>2530</v>
      </c>
      <c r="E59" s="65">
        <f t="shared" si="4"/>
        <v>14</v>
      </c>
      <c r="F59" s="113">
        <v>14</v>
      </c>
      <c r="G59" s="231">
        <v>0</v>
      </c>
      <c r="H59" s="231">
        <f t="shared" si="1"/>
        <v>15</v>
      </c>
      <c r="J59" s="5"/>
    </row>
    <row r="60" spans="1:10">
      <c r="A60" s="115">
        <v>40050</v>
      </c>
      <c r="B60" s="65">
        <v>0</v>
      </c>
      <c r="C60" s="65">
        <v>0</v>
      </c>
      <c r="D60" s="166">
        <f t="shared" si="4"/>
        <v>2530</v>
      </c>
      <c r="E60" s="65">
        <f t="shared" si="4"/>
        <v>14</v>
      </c>
      <c r="F60" s="113">
        <v>14</v>
      </c>
      <c r="G60" s="231">
        <v>0</v>
      </c>
      <c r="H60" s="231">
        <f t="shared" si="1"/>
        <v>15</v>
      </c>
      <c r="J60" s="5"/>
    </row>
    <row r="61" spans="1:10">
      <c r="A61" s="115">
        <v>40051</v>
      </c>
      <c r="B61" s="65">
        <v>0</v>
      </c>
      <c r="C61" s="65">
        <v>0</v>
      </c>
      <c r="D61" s="166">
        <f t="shared" si="4"/>
        <v>2530</v>
      </c>
      <c r="E61" s="65">
        <f t="shared" si="4"/>
        <v>14</v>
      </c>
      <c r="F61" s="113">
        <v>12.5</v>
      </c>
      <c r="G61" s="231">
        <v>0</v>
      </c>
      <c r="H61" s="231">
        <f t="shared" si="1"/>
        <v>15</v>
      </c>
    </row>
    <row r="62" spans="1:10">
      <c r="A62" s="115">
        <v>40052</v>
      </c>
      <c r="B62" s="65">
        <v>0</v>
      </c>
      <c r="C62" s="65">
        <v>0</v>
      </c>
      <c r="D62" s="166">
        <f t="shared" si="4"/>
        <v>2530</v>
      </c>
      <c r="E62" s="65">
        <f t="shared" si="4"/>
        <v>14</v>
      </c>
      <c r="F62" s="113">
        <v>12.5</v>
      </c>
      <c r="G62" s="231">
        <v>0</v>
      </c>
      <c r="H62" s="231">
        <f t="shared" si="1"/>
        <v>15</v>
      </c>
      <c r="I62" t="s">
        <v>339</v>
      </c>
    </row>
    <row r="63" spans="1:10">
      <c r="A63" s="115">
        <v>40053</v>
      </c>
      <c r="D63" s="166">
        <f t="shared" si="4"/>
        <v>2530</v>
      </c>
      <c r="E63" s="65">
        <f t="shared" si="4"/>
        <v>14</v>
      </c>
      <c r="H63" s="231">
        <f t="shared" si="1"/>
        <v>15</v>
      </c>
      <c r="I63" t="s">
        <v>338</v>
      </c>
    </row>
    <row r="64" spans="1:10">
      <c r="A64" s="115">
        <v>40054</v>
      </c>
      <c r="B64" s="65">
        <v>0</v>
      </c>
      <c r="C64" s="65">
        <v>0</v>
      </c>
      <c r="D64" s="166">
        <f t="shared" si="4"/>
        <v>2530</v>
      </c>
      <c r="E64" s="65">
        <f t="shared" si="4"/>
        <v>14</v>
      </c>
      <c r="F64" s="113">
        <v>12</v>
      </c>
      <c r="G64" s="231">
        <v>0</v>
      </c>
      <c r="H64" s="231">
        <f t="shared" si="1"/>
        <v>15</v>
      </c>
    </row>
    <row r="65" spans="1:9">
      <c r="A65" s="115">
        <v>40055</v>
      </c>
      <c r="B65" s="65">
        <v>0</v>
      </c>
      <c r="C65" s="65">
        <v>0</v>
      </c>
      <c r="D65" s="166">
        <f t="shared" si="4"/>
        <v>2530</v>
      </c>
      <c r="E65" s="65">
        <f t="shared" si="4"/>
        <v>14</v>
      </c>
      <c r="F65" s="113">
        <v>12</v>
      </c>
      <c r="G65" s="231">
        <v>0</v>
      </c>
      <c r="H65" s="231">
        <f t="shared" si="1"/>
        <v>15</v>
      </c>
    </row>
    <row r="66" spans="1:9">
      <c r="A66" s="115">
        <v>40056</v>
      </c>
      <c r="B66" s="65">
        <v>2</v>
      </c>
      <c r="C66" s="65">
        <v>0</v>
      </c>
      <c r="D66" s="166">
        <f t="shared" si="4"/>
        <v>2532</v>
      </c>
      <c r="E66" s="65">
        <f t="shared" si="4"/>
        <v>14</v>
      </c>
      <c r="F66" s="113">
        <v>12</v>
      </c>
      <c r="G66" s="231">
        <v>0</v>
      </c>
      <c r="H66" s="231">
        <f t="shared" si="1"/>
        <v>15</v>
      </c>
      <c r="I66" s="5" t="s">
        <v>344</v>
      </c>
    </row>
    <row r="67" spans="1:9">
      <c r="A67" s="115">
        <v>40422</v>
      </c>
      <c r="B67" s="65">
        <v>0</v>
      </c>
      <c r="C67" s="65">
        <v>0</v>
      </c>
      <c r="D67" s="166">
        <f t="shared" si="4"/>
        <v>2532</v>
      </c>
      <c r="E67" s="65">
        <f t="shared" si="4"/>
        <v>14</v>
      </c>
      <c r="F67" s="113">
        <v>12</v>
      </c>
      <c r="G67" s="231">
        <v>0</v>
      </c>
      <c r="H67" s="231">
        <f t="shared" si="1"/>
        <v>15</v>
      </c>
      <c r="I67" s="5"/>
    </row>
    <row r="68" spans="1:9">
      <c r="A68" s="115">
        <v>40788</v>
      </c>
      <c r="B68" s="65">
        <v>0</v>
      </c>
      <c r="C68" s="65">
        <v>0</v>
      </c>
      <c r="D68" s="166">
        <f t="shared" si="4"/>
        <v>2532</v>
      </c>
      <c r="E68" s="65">
        <f t="shared" si="4"/>
        <v>14</v>
      </c>
      <c r="F68" s="113">
        <v>12</v>
      </c>
      <c r="G68" s="231">
        <v>0</v>
      </c>
      <c r="H68" s="231">
        <f t="shared" si="1"/>
        <v>15</v>
      </c>
      <c r="I68" s="5"/>
    </row>
    <row r="69" spans="1:9">
      <c r="A69" s="115">
        <v>41520</v>
      </c>
      <c r="B69" s="65">
        <v>0</v>
      </c>
      <c r="C69" s="65">
        <v>0</v>
      </c>
      <c r="D69" s="166">
        <f t="shared" si="4"/>
        <v>2532</v>
      </c>
      <c r="E69" s="65">
        <f t="shared" si="4"/>
        <v>14</v>
      </c>
      <c r="F69" s="113">
        <v>12</v>
      </c>
      <c r="G69" s="231">
        <v>0</v>
      </c>
      <c r="H69" s="231">
        <f t="shared" si="1"/>
        <v>15</v>
      </c>
      <c r="I69" s="5"/>
    </row>
    <row r="70" spans="1:9">
      <c r="A70" s="115">
        <v>41886</v>
      </c>
      <c r="B70" s="65">
        <v>0</v>
      </c>
      <c r="C70" s="65">
        <v>0</v>
      </c>
      <c r="D70" s="166">
        <f t="shared" si="4"/>
        <v>2532</v>
      </c>
      <c r="E70" s="65">
        <f t="shared" si="4"/>
        <v>14</v>
      </c>
      <c r="F70" s="113">
        <v>12</v>
      </c>
      <c r="G70" s="231">
        <v>0</v>
      </c>
      <c r="H70" s="231">
        <f t="shared" si="1"/>
        <v>15</v>
      </c>
      <c r="I70" s="5"/>
    </row>
    <row r="71" spans="1:9">
      <c r="A71" s="115">
        <v>42252</v>
      </c>
      <c r="B71" s="65">
        <v>0</v>
      </c>
      <c r="C71" s="65">
        <v>0</v>
      </c>
      <c r="D71" s="166">
        <f t="shared" ref="D71:E78" si="5">B71+D70</f>
        <v>2532</v>
      </c>
      <c r="E71" s="65">
        <f t="shared" si="5"/>
        <v>14</v>
      </c>
      <c r="F71" s="113">
        <v>12</v>
      </c>
      <c r="G71" s="231">
        <v>0</v>
      </c>
      <c r="H71" s="231">
        <f t="shared" si="1"/>
        <v>15</v>
      </c>
      <c r="I71" s="5"/>
    </row>
    <row r="72" spans="1:9">
      <c r="A72" s="115">
        <v>42253</v>
      </c>
      <c r="B72" s="65">
        <v>0</v>
      </c>
      <c r="C72" s="65">
        <v>1</v>
      </c>
      <c r="D72" s="166">
        <f t="shared" si="5"/>
        <v>2532</v>
      </c>
      <c r="E72" s="65">
        <f t="shared" si="5"/>
        <v>15</v>
      </c>
      <c r="F72" s="113">
        <v>11.5</v>
      </c>
      <c r="G72" s="231">
        <v>0</v>
      </c>
      <c r="H72" s="231">
        <f t="shared" si="1"/>
        <v>15</v>
      </c>
      <c r="I72" s="5" t="s">
        <v>345</v>
      </c>
    </row>
    <row r="73" spans="1:9">
      <c r="A73" s="115">
        <v>42254</v>
      </c>
      <c r="B73" s="65">
        <v>0</v>
      </c>
      <c r="C73" s="65">
        <v>0</v>
      </c>
      <c r="D73" s="166">
        <f t="shared" si="5"/>
        <v>2532</v>
      </c>
      <c r="E73" s="65">
        <f t="shared" si="5"/>
        <v>15</v>
      </c>
      <c r="F73" s="113">
        <v>11.5</v>
      </c>
      <c r="G73" s="231">
        <v>0</v>
      </c>
      <c r="H73" s="231">
        <f t="shared" si="1"/>
        <v>15</v>
      </c>
      <c r="I73" s="5"/>
    </row>
    <row r="74" spans="1:9">
      <c r="A74" s="115">
        <v>42255</v>
      </c>
      <c r="B74" s="65">
        <v>0</v>
      </c>
      <c r="C74" s="65">
        <v>0</v>
      </c>
      <c r="D74" s="166">
        <f t="shared" si="5"/>
        <v>2532</v>
      </c>
      <c r="E74" s="65">
        <f t="shared" si="5"/>
        <v>15</v>
      </c>
      <c r="F74" s="113">
        <v>11</v>
      </c>
      <c r="G74" s="231">
        <v>0</v>
      </c>
      <c r="H74" s="231">
        <f t="shared" si="1"/>
        <v>15</v>
      </c>
      <c r="I74" s="5"/>
    </row>
    <row r="75" spans="1:9">
      <c r="A75" s="115">
        <v>42256</v>
      </c>
      <c r="B75" s="65">
        <v>0</v>
      </c>
      <c r="C75" s="65">
        <v>0</v>
      </c>
      <c r="D75" s="166">
        <f t="shared" si="5"/>
        <v>2532</v>
      </c>
      <c r="E75" s="65">
        <f t="shared" si="5"/>
        <v>15</v>
      </c>
      <c r="F75" s="113">
        <v>11</v>
      </c>
      <c r="G75" s="231">
        <v>0</v>
      </c>
      <c r="H75" s="231">
        <f t="shared" si="1"/>
        <v>15</v>
      </c>
      <c r="I75" s="5"/>
    </row>
    <row r="76" spans="1:9">
      <c r="A76" s="115">
        <v>42257</v>
      </c>
      <c r="B76" s="65">
        <v>1</v>
      </c>
      <c r="C76" s="65">
        <v>3</v>
      </c>
      <c r="D76" s="166">
        <f t="shared" si="5"/>
        <v>2533</v>
      </c>
      <c r="E76" s="65">
        <f t="shared" si="5"/>
        <v>18</v>
      </c>
      <c r="F76" s="113">
        <v>11</v>
      </c>
      <c r="G76" s="231">
        <v>0</v>
      </c>
      <c r="H76" s="231">
        <f t="shared" si="1"/>
        <v>15</v>
      </c>
      <c r="I76" s="5"/>
    </row>
    <row r="77" spans="1:9">
      <c r="A77" s="115">
        <v>42258</v>
      </c>
      <c r="B77" s="65">
        <v>0</v>
      </c>
      <c r="C77" s="65">
        <v>0</v>
      </c>
      <c r="D77" s="166">
        <f t="shared" si="5"/>
        <v>2533</v>
      </c>
      <c r="E77" s="65">
        <f t="shared" si="5"/>
        <v>18</v>
      </c>
      <c r="F77" s="113">
        <v>11</v>
      </c>
      <c r="G77" s="231">
        <v>0</v>
      </c>
      <c r="H77" s="231">
        <f t="shared" si="1"/>
        <v>15</v>
      </c>
      <c r="I77" s="5"/>
    </row>
    <row r="78" spans="1:9">
      <c r="A78" s="115">
        <v>42259</v>
      </c>
      <c r="B78" s="65">
        <v>0</v>
      </c>
      <c r="C78" s="65">
        <v>0</v>
      </c>
      <c r="D78" s="166">
        <f t="shared" si="5"/>
        <v>2533</v>
      </c>
      <c r="E78" s="65">
        <f t="shared" si="5"/>
        <v>18</v>
      </c>
      <c r="F78" s="113">
        <v>10.5</v>
      </c>
      <c r="G78" s="231">
        <v>0</v>
      </c>
      <c r="H78" s="231">
        <f t="shared" si="1"/>
        <v>15</v>
      </c>
      <c r="I78" s="5"/>
    </row>
    <row r="79" spans="1:9">
      <c r="A79" s="115">
        <v>42260</v>
      </c>
      <c r="B79" s="65">
        <v>0</v>
      </c>
      <c r="C79" s="65">
        <v>0</v>
      </c>
      <c r="D79" s="166">
        <f t="shared" ref="D79:E81" si="6">B79+D78</f>
        <v>2533</v>
      </c>
      <c r="E79" s="65">
        <f t="shared" si="6"/>
        <v>18</v>
      </c>
      <c r="F79" s="113">
        <v>10.5</v>
      </c>
      <c r="G79" s="231">
        <v>0</v>
      </c>
      <c r="H79" s="231">
        <f t="shared" si="1"/>
        <v>15</v>
      </c>
      <c r="I79" s="5"/>
    </row>
    <row r="80" spans="1:9">
      <c r="A80" s="115">
        <v>42261</v>
      </c>
      <c r="B80" s="65">
        <v>0</v>
      </c>
      <c r="C80" s="65">
        <v>0</v>
      </c>
      <c r="D80" s="166">
        <f t="shared" si="6"/>
        <v>2533</v>
      </c>
      <c r="E80" s="65">
        <f t="shared" si="6"/>
        <v>18</v>
      </c>
      <c r="F80" s="113">
        <v>10.5</v>
      </c>
      <c r="G80" s="231">
        <v>0</v>
      </c>
      <c r="H80" s="231">
        <f t="shared" si="1"/>
        <v>15</v>
      </c>
      <c r="I80" s="5"/>
    </row>
    <row r="81" spans="1:16">
      <c r="A81" s="115">
        <v>42262</v>
      </c>
      <c r="B81" s="65">
        <v>0</v>
      </c>
      <c r="C81" s="65">
        <v>0</v>
      </c>
      <c r="D81" s="166">
        <f t="shared" si="6"/>
        <v>2533</v>
      </c>
      <c r="E81" s="65">
        <f t="shared" si="6"/>
        <v>18</v>
      </c>
      <c r="F81" s="113">
        <v>10.5</v>
      </c>
      <c r="G81" s="231">
        <v>0</v>
      </c>
      <c r="H81" s="231">
        <f t="shared" si="1"/>
        <v>15</v>
      </c>
      <c r="I81" s="5"/>
    </row>
    <row r="82" spans="1:16">
      <c r="A82" s="171" t="s">
        <v>133</v>
      </c>
      <c r="B82" s="172"/>
      <c r="C82" s="172"/>
      <c r="D82" s="173">
        <f>SUM(B5:B78)</f>
        <v>2533</v>
      </c>
      <c r="E82" s="173">
        <f>SUM(C5:C78)</f>
        <v>18</v>
      </c>
      <c r="F82" s="172"/>
      <c r="G82" s="236"/>
      <c r="H82" s="237">
        <f>H81</f>
        <v>15</v>
      </c>
      <c r="I82" s="172"/>
      <c r="J82" s="110"/>
      <c r="K82" s="110"/>
      <c r="L82" s="110"/>
      <c r="M82" s="110"/>
      <c r="N82" s="110"/>
      <c r="O82" s="110"/>
      <c r="P82" s="17"/>
    </row>
    <row r="84" spans="1:16" s="61" customFormat="1">
      <c r="A84" s="134"/>
      <c r="B84" s="135" t="s">
        <v>264</v>
      </c>
      <c r="C84" s="135"/>
      <c r="D84" s="135" t="s">
        <v>265</v>
      </c>
      <c r="E84" s="169">
        <f>E82+C104+C94</f>
        <v>22</v>
      </c>
      <c r="F84" s="116"/>
      <c r="G84" s="230"/>
      <c r="H84" s="230"/>
      <c r="J84" s="134"/>
    </row>
    <row r="85" spans="1:16">
      <c r="D85" s="135" t="s">
        <v>262</v>
      </c>
      <c r="E85" s="169">
        <f>C92+C102+H82</f>
        <v>492</v>
      </c>
    </row>
    <row r="86" spans="1:16">
      <c r="A86" s="65" t="s">
        <v>340</v>
      </c>
      <c r="B86" s="65">
        <f>D81*0.01</f>
        <v>25.330000000000002</v>
      </c>
      <c r="D86" s="135" t="s">
        <v>266</v>
      </c>
      <c r="E86" s="169">
        <f>D82+C103</f>
        <v>2533</v>
      </c>
    </row>
    <row r="87" spans="1:16" s="61" customFormat="1" ht="13.5" thickBot="1">
      <c r="A87" s="133"/>
      <c r="B87" s="133"/>
      <c r="C87" s="133"/>
      <c r="D87" s="136" t="s">
        <v>263</v>
      </c>
      <c r="E87" s="228">
        <f>C95+C105</f>
        <v>5</v>
      </c>
      <c r="F87" s="133"/>
      <c r="G87" s="234"/>
      <c r="H87" s="234"/>
      <c r="I87" s="133"/>
      <c r="J87" s="133"/>
      <c r="K87" s="133"/>
      <c r="L87" s="133"/>
      <c r="M87" s="133"/>
      <c r="N87" s="133"/>
      <c r="O87" s="133"/>
    </row>
    <row r="88" spans="1:16" s="61" customFormat="1" ht="15.75">
      <c r="A88" s="60" t="s">
        <v>261</v>
      </c>
      <c r="C88" s="160"/>
      <c r="D88" s="160">
        <v>40406</v>
      </c>
      <c r="F88" s="116"/>
      <c r="G88" s="230"/>
      <c r="H88" s="230"/>
    </row>
    <row r="90" spans="1:16" ht="15.75">
      <c r="B90" s="111" t="s">
        <v>218</v>
      </c>
      <c r="C90" s="111"/>
      <c r="K90" s="33"/>
    </row>
    <row r="92" spans="1:16">
      <c r="B92" s="130" t="s">
        <v>38</v>
      </c>
      <c r="C92" s="163">
        <v>477</v>
      </c>
      <c r="D92" s="131"/>
      <c r="E92" s="159"/>
      <c r="K92" s="1"/>
    </row>
    <row r="93" spans="1:16">
      <c r="B93" s="130" t="s">
        <v>55</v>
      </c>
      <c r="C93" s="164">
        <v>7</v>
      </c>
      <c r="D93" s="130"/>
      <c r="E93" s="159"/>
    </row>
    <row r="94" spans="1:16">
      <c r="B94" s="130" t="s">
        <v>40</v>
      </c>
      <c r="C94" s="164">
        <v>0</v>
      </c>
      <c r="D94" s="130"/>
      <c r="E94" s="159"/>
    </row>
    <row r="95" spans="1:16">
      <c r="B95" s="130" t="s">
        <v>41</v>
      </c>
      <c r="C95" s="164">
        <v>5</v>
      </c>
      <c r="D95" s="130"/>
      <c r="E95" s="161"/>
    </row>
    <row r="96" spans="1:16">
      <c r="B96" s="129" t="s">
        <v>131</v>
      </c>
      <c r="C96" s="165">
        <v>0</v>
      </c>
      <c r="D96" s="128"/>
      <c r="E96" s="161" t="s">
        <v>341</v>
      </c>
      <c r="I96" s="5"/>
      <c r="J96" s="5"/>
    </row>
    <row r="98" spans="1:10" s="61" customFormat="1" ht="15.75">
      <c r="A98" s="60" t="s">
        <v>253</v>
      </c>
      <c r="D98" s="167">
        <v>40436</v>
      </c>
      <c r="F98" s="116"/>
      <c r="G98" s="230"/>
      <c r="H98" s="230"/>
    </row>
    <row r="100" spans="1:10" ht="15.75">
      <c r="B100" s="111" t="s">
        <v>218</v>
      </c>
      <c r="C100" s="111"/>
    </row>
    <row r="102" spans="1:10">
      <c r="B102" s="130" t="s">
        <v>38</v>
      </c>
      <c r="C102" s="130">
        <v>0</v>
      </c>
      <c r="D102" s="130"/>
      <c r="E102" s="159"/>
    </row>
    <row r="103" spans="1:10">
      <c r="B103" s="130" t="s">
        <v>55</v>
      </c>
      <c r="C103" s="130">
        <v>0</v>
      </c>
      <c r="D103" s="130"/>
      <c r="E103" s="159"/>
    </row>
    <row r="104" spans="1:10">
      <c r="B104" s="130" t="s">
        <v>40</v>
      </c>
      <c r="C104" s="130">
        <v>4</v>
      </c>
      <c r="D104" s="130"/>
      <c r="E104" s="159"/>
    </row>
    <row r="105" spans="1:10">
      <c r="B105" s="130" t="s">
        <v>41</v>
      </c>
      <c r="C105" s="130">
        <v>0</v>
      </c>
      <c r="D105" s="130"/>
      <c r="E105" s="161" t="s">
        <v>304</v>
      </c>
    </row>
    <row r="106" spans="1:10">
      <c r="B106" s="130" t="s">
        <v>131</v>
      </c>
      <c r="C106" s="130">
        <v>1</v>
      </c>
      <c r="D106" s="132"/>
      <c r="E106" s="161" t="s">
        <v>305</v>
      </c>
      <c r="I106" s="5"/>
      <c r="J106" s="5"/>
    </row>
    <row r="107" spans="1:10" ht="13.5" thickBot="1">
      <c r="E107" s="162"/>
      <c r="F107" s="127"/>
      <c r="G107" s="240"/>
      <c r="H107" s="240"/>
    </row>
    <row r="108" spans="1:10" s="61" customFormat="1" ht="15.75">
      <c r="A108" s="62" t="s">
        <v>254</v>
      </c>
      <c r="B108" s="117"/>
      <c r="C108" s="117"/>
      <c r="D108" s="117"/>
      <c r="E108" s="119"/>
      <c r="F108" s="116"/>
      <c r="G108" s="239"/>
      <c r="H108" s="239"/>
      <c r="I108" s="238"/>
      <c r="J108" s="119"/>
    </row>
    <row r="109" spans="1:10" s="61" customFormat="1" ht="15.75">
      <c r="A109" s="63"/>
      <c r="B109" s="119"/>
      <c r="C109" s="119"/>
      <c r="D109" s="119"/>
      <c r="E109" s="119"/>
      <c r="F109" s="116"/>
      <c r="G109" s="230"/>
      <c r="H109" s="230"/>
      <c r="I109" s="120"/>
      <c r="J109" s="119"/>
    </row>
    <row r="110" spans="1:10" s="61" customFormat="1" ht="15.75">
      <c r="A110" s="121"/>
      <c r="B110" s="137" t="s">
        <v>266</v>
      </c>
      <c r="C110" s="170">
        <f>E86</f>
        <v>2533</v>
      </c>
      <c r="D110" s="122"/>
      <c r="E110" s="122"/>
      <c r="F110" s="116"/>
      <c r="G110" s="230"/>
      <c r="H110" s="230"/>
      <c r="I110" s="120"/>
      <c r="J110" s="119"/>
    </row>
    <row r="111" spans="1:10" s="61" customFormat="1" ht="15.75">
      <c r="A111" s="121"/>
      <c r="B111" s="137" t="s">
        <v>262</v>
      </c>
      <c r="C111" s="170">
        <f>E85</f>
        <v>492</v>
      </c>
      <c r="D111" s="122"/>
      <c r="E111" s="122"/>
      <c r="F111" s="116"/>
      <c r="G111" s="230"/>
      <c r="H111" s="230"/>
      <c r="I111" s="120"/>
      <c r="J111" s="119"/>
    </row>
    <row r="112" spans="1:10" s="61" customFormat="1" ht="15.75">
      <c r="A112" s="121"/>
      <c r="B112" s="137" t="s">
        <v>265</v>
      </c>
      <c r="C112" s="170">
        <f>E84</f>
        <v>22</v>
      </c>
      <c r="D112" s="122"/>
      <c r="E112" s="122"/>
      <c r="F112" s="116"/>
      <c r="G112" s="230"/>
      <c r="H112" s="230"/>
      <c r="I112" s="120"/>
      <c r="J112" s="119"/>
    </row>
    <row r="113" spans="1:10" s="61" customFormat="1" ht="16.5" thickBot="1">
      <c r="A113" s="123"/>
      <c r="B113" s="138" t="s">
        <v>263</v>
      </c>
      <c r="C113" s="227">
        <f>E87</f>
        <v>5</v>
      </c>
      <c r="D113" s="124"/>
      <c r="E113" s="124"/>
      <c r="F113" s="126"/>
      <c r="G113" s="234"/>
      <c r="H113" s="234"/>
      <c r="I113" s="125"/>
      <c r="J113" s="119"/>
    </row>
  </sheetData>
  <pageMargins left="0.7" right="0.7" top="0.75" bottom="0.75" header="0.3" footer="0.3"/>
  <pageSetup orientation="landscape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00"/>
  <sheetViews>
    <sheetView showGridLines="0" topLeftCell="A518" workbookViewId="0">
      <selection activeCell="B441" sqref="B441"/>
    </sheetView>
  </sheetViews>
  <sheetFormatPr defaultRowHeight="15.75"/>
  <cols>
    <col min="1" max="1" width="10.140625" style="142" customWidth="1"/>
    <col min="2" max="2" width="13.85546875" style="214" customWidth="1"/>
    <col min="3" max="3" width="11.140625" style="142" customWidth="1"/>
    <col min="4" max="4" width="8.140625" style="142" bestFit="1" customWidth="1"/>
    <col min="5" max="5" width="7.140625" style="142" customWidth="1"/>
    <col min="6" max="6" width="16" style="147" bestFit="1" customWidth="1"/>
    <col min="7" max="7" width="13.28515625" style="142" bestFit="1" customWidth="1"/>
    <col min="8" max="8" width="11.140625" style="14" bestFit="1" customWidth="1"/>
    <col min="9" max="9" width="14.28515625" style="14" customWidth="1"/>
    <col min="10" max="10" width="11.140625" style="14" customWidth="1"/>
    <col min="11" max="11" width="13.5703125" style="14" customWidth="1"/>
    <col min="12" max="12" width="11.140625" style="14" customWidth="1"/>
    <col min="13" max="13" width="14.140625" style="14" bestFit="1" customWidth="1"/>
    <col min="14" max="14" width="10.42578125" style="14" bestFit="1" customWidth="1"/>
    <col min="15" max="15" width="10.5703125" style="14" bestFit="1" customWidth="1"/>
    <col min="16" max="16" width="6.85546875" style="14" bestFit="1" customWidth="1"/>
    <col min="17" max="17" width="8.140625" style="14" bestFit="1" customWidth="1"/>
    <col min="18" max="18" width="7.85546875" style="14" bestFit="1" customWidth="1"/>
    <col min="19" max="22" width="6.5703125" style="14" customWidth="1"/>
    <col min="23" max="23" width="10.5703125" style="14" bestFit="1" customWidth="1"/>
    <col min="24" max="16384" width="9.140625" style="14"/>
  </cols>
  <sheetData>
    <row r="1" spans="1:14">
      <c r="A1" s="156" t="s">
        <v>334</v>
      </c>
      <c r="I1" s="14" t="s">
        <v>278</v>
      </c>
      <c r="J1" s="14" t="s">
        <v>279</v>
      </c>
      <c r="K1" s="14" t="s">
        <v>280</v>
      </c>
      <c r="L1" s="14" t="s">
        <v>282</v>
      </c>
      <c r="M1" s="14" t="s">
        <v>283</v>
      </c>
      <c r="N1" s="14" t="s">
        <v>281</v>
      </c>
    </row>
    <row r="3" spans="1:14">
      <c r="A3" s="149" t="s">
        <v>11</v>
      </c>
      <c r="B3" s="215" t="s">
        <v>342</v>
      </c>
      <c r="C3" s="140" t="s">
        <v>271</v>
      </c>
      <c r="D3" s="140" t="s">
        <v>277</v>
      </c>
      <c r="E3" s="139" t="s">
        <v>272</v>
      </c>
      <c r="F3" s="146" t="s">
        <v>307</v>
      </c>
      <c r="G3" s="140" t="s">
        <v>273</v>
      </c>
      <c r="H3" s="157" t="s">
        <v>15</v>
      </c>
      <c r="I3" s="194"/>
      <c r="J3" s="195" t="s">
        <v>272</v>
      </c>
      <c r="K3" s="195" t="s">
        <v>326</v>
      </c>
      <c r="L3" s="194"/>
    </row>
    <row r="4" spans="1:14">
      <c r="A4" s="143">
        <v>40382</v>
      </c>
      <c r="B4" s="213">
        <v>1</v>
      </c>
      <c r="C4" s="144">
        <v>1</v>
      </c>
      <c r="D4" s="144">
        <v>2</v>
      </c>
      <c r="E4" s="150"/>
      <c r="F4" s="151" t="s">
        <v>308</v>
      </c>
      <c r="G4" s="150">
        <v>440</v>
      </c>
      <c r="J4" s="150">
        <v>1</v>
      </c>
      <c r="K4" s="196" t="s">
        <v>321</v>
      </c>
    </row>
    <row r="5" spans="1:14">
      <c r="A5" s="143">
        <v>40382</v>
      </c>
      <c r="B5" s="213">
        <v>1</v>
      </c>
      <c r="C5" s="144">
        <v>2</v>
      </c>
      <c r="D5" s="144">
        <v>2</v>
      </c>
      <c r="E5" s="144"/>
      <c r="F5" s="148" t="s">
        <v>309</v>
      </c>
      <c r="G5" s="144">
        <v>510</v>
      </c>
      <c r="H5" s="145"/>
      <c r="I5" s="145"/>
      <c r="J5" s="144">
        <v>2</v>
      </c>
      <c r="K5" s="197" t="s">
        <v>322</v>
      </c>
    </row>
    <row r="6" spans="1:14">
      <c r="A6" s="143">
        <v>40382</v>
      </c>
      <c r="B6" s="213">
        <v>1</v>
      </c>
      <c r="C6" s="144">
        <v>3</v>
      </c>
      <c r="D6" s="144">
        <v>2</v>
      </c>
      <c r="E6" s="144"/>
      <c r="F6" s="148" t="s">
        <v>309</v>
      </c>
      <c r="G6" s="144">
        <v>550</v>
      </c>
      <c r="H6" s="145"/>
      <c r="I6" s="145"/>
      <c r="J6" s="144">
        <v>3</v>
      </c>
      <c r="K6" s="197" t="s">
        <v>323</v>
      </c>
    </row>
    <row r="7" spans="1:14">
      <c r="A7" s="143">
        <v>40382</v>
      </c>
      <c r="B7" s="213">
        <v>1</v>
      </c>
      <c r="C7" s="144">
        <v>4</v>
      </c>
      <c r="D7" s="144">
        <v>2</v>
      </c>
      <c r="E7" s="144"/>
      <c r="F7" s="148" t="s">
        <v>309</v>
      </c>
      <c r="G7" s="144">
        <v>460</v>
      </c>
      <c r="H7" s="145"/>
      <c r="I7" s="145"/>
      <c r="J7" s="144">
        <v>4</v>
      </c>
      <c r="K7" s="197" t="s">
        <v>324</v>
      </c>
    </row>
    <row r="8" spans="1:14">
      <c r="A8" s="143">
        <v>40382</v>
      </c>
      <c r="B8" s="213">
        <v>1</v>
      </c>
      <c r="C8" s="144">
        <v>5</v>
      </c>
      <c r="D8" s="144">
        <v>2</v>
      </c>
      <c r="E8" s="144"/>
      <c r="F8" s="148" t="s">
        <v>308</v>
      </c>
      <c r="G8" s="144">
        <v>440</v>
      </c>
      <c r="H8" s="145"/>
      <c r="I8" s="145"/>
      <c r="J8" s="144">
        <v>5</v>
      </c>
      <c r="K8" s="197" t="s">
        <v>325</v>
      </c>
    </row>
    <row r="9" spans="1:14">
      <c r="A9" s="143">
        <v>40382</v>
      </c>
      <c r="B9" s="213">
        <v>1</v>
      </c>
      <c r="C9" s="144">
        <v>6</v>
      </c>
      <c r="D9" s="144">
        <v>2</v>
      </c>
      <c r="E9" s="144"/>
      <c r="F9" s="148" t="s">
        <v>309</v>
      </c>
      <c r="G9" s="144">
        <v>480</v>
      </c>
      <c r="H9" s="145"/>
      <c r="I9" s="145"/>
      <c r="J9" s="144">
        <v>6</v>
      </c>
      <c r="K9" s="197" t="s">
        <v>319</v>
      </c>
    </row>
    <row r="10" spans="1:14">
      <c r="A10" s="143">
        <v>40382</v>
      </c>
      <c r="B10" s="213">
        <v>1</v>
      </c>
      <c r="C10" s="144">
        <v>7</v>
      </c>
      <c r="D10" s="144">
        <v>2</v>
      </c>
      <c r="E10" s="144"/>
      <c r="F10" s="148" t="s">
        <v>308</v>
      </c>
      <c r="G10" s="144">
        <v>460</v>
      </c>
      <c r="H10" s="145"/>
      <c r="I10" s="145"/>
      <c r="J10" s="153">
        <v>7</v>
      </c>
      <c r="K10" s="198" t="s">
        <v>320</v>
      </c>
    </row>
    <row r="11" spans="1:14">
      <c r="A11" s="143">
        <v>40382</v>
      </c>
      <c r="B11" s="213">
        <v>1</v>
      </c>
      <c r="C11" s="144">
        <v>8</v>
      </c>
      <c r="D11" s="144">
        <v>2</v>
      </c>
      <c r="E11" s="144"/>
      <c r="F11" s="148" t="s">
        <v>309</v>
      </c>
      <c r="G11" s="144">
        <v>410</v>
      </c>
      <c r="H11" s="145"/>
      <c r="I11" s="145"/>
    </row>
    <row r="12" spans="1:14">
      <c r="A12" s="143">
        <v>40382</v>
      </c>
      <c r="B12" s="213">
        <v>1</v>
      </c>
      <c r="C12" s="144">
        <v>9</v>
      </c>
      <c r="D12" s="144">
        <v>2</v>
      </c>
      <c r="E12" s="144"/>
      <c r="F12" s="148" t="s">
        <v>308</v>
      </c>
      <c r="G12" s="144">
        <v>440</v>
      </c>
      <c r="H12" s="145"/>
      <c r="I12" s="145"/>
    </row>
    <row r="13" spans="1:14">
      <c r="A13" s="143">
        <v>40382</v>
      </c>
      <c r="B13" s="213">
        <v>1</v>
      </c>
      <c r="C13" s="144">
        <v>10</v>
      </c>
      <c r="D13" s="144">
        <v>2</v>
      </c>
      <c r="E13" s="144"/>
      <c r="F13" s="148" t="s">
        <v>308</v>
      </c>
      <c r="G13" s="144">
        <v>470</v>
      </c>
      <c r="H13" s="145"/>
      <c r="I13" s="145"/>
    </row>
    <row r="14" spans="1:14">
      <c r="A14" s="143">
        <v>40382</v>
      </c>
      <c r="B14" s="213">
        <v>1</v>
      </c>
      <c r="C14" s="144">
        <v>11</v>
      </c>
      <c r="D14" s="144">
        <v>2</v>
      </c>
      <c r="E14" s="144"/>
      <c r="F14" s="148" t="s">
        <v>309</v>
      </c>
      <c r="G14" s="144">
        <v>540</v>
      </c>
      <c r="H14" s="145"/>
      <c r="I14" s="145"/>
    </row>
    <row r="15" spans="1:14">
      <c r="A15" s="143">
        <v>40382</v>
      </c>
      <c r="B15" s="213">
        <v>1</v>
      </c>
      <c r="C15" s="144">
        <v>12</v>
      </c>
      <c r="D15" s="144">
        <v>2</v>
      </c>
      <c r="E15" s="144"/>
      <c r="F15" s="148" t="s">
        <v>309</v>
      </c>
      <c r="G15" s="144">
        <v>500</v>
      </c>
      <c r="H15" s="145"/>
      <c r="I15" s="145"/>
    </row>
    <row r="16" spans="1:14">
      <c r="A16" s="143">
        <v>40382</v>
      </c>
      <c r="B16" s="213">
        <v>1</v>
      </c>
      <c r="C16" s="144">
        <v>13</v>
      </c>
      <c r="D16" s="144">
        <v>2</v>
      </c>
      <c r="E16" s="144"/>
      <c r="F16" s="148" t="s">
        <v>309</v>
      </c>
      <c r="G16" s="144">
        <v>510</v>
      </c>
      <c r="H16" s="145"/>
      <c r="I16" s="145"/>
    </row>
    <row r="17" spans="1:17">
      <c r="A17" s="143">
        <v>40382</v>
      </c>
      <c r="B17" s="213">
        <v>1</v>
      </c>
      <c r="C17" s="144">
        <v>14</v>
      </c>
      <c r="D17" s="144">
        <v>2</v>
      </c>
      <c r="E17" s="144"/>
      <c r="F17" s="148" t="s">
        <v>309</v>
      </c>
      <c r="G17" s="144">
        <v>490</v>
      </c>
      <c r="H17" s="145"/>
      <c r="I17" s="145"/>
    </row>
    <row r="18" spans="1:17">
      <c r="A18" s="143">
        <v>40382</v>
      </c>
      <c r="B18" s="213">
        <v>1</v>
      </c>
      <c r="C18" s="144">
        <v>15</v>
      </c>
      <c r="D18" s="144">
        <v>2</v>
      </c>
      <c r="E18" s="144"/>
      <c r="F18" s="148" t="s">
        <v>309</v>
      </c>
      <c r="G18" s="144">
        <v>490</v>
      </c>
      <c r="H18" s="145"/>
      <c r="I18" s="145"/>
      <c r="J18" s="142"/>
    </row>
    <row r="19" spans="1:17">
      <c r="A19" s="143">
        <v>40382</v>
      </c>
      <c r="B19" s="213">
        <v>1</v>
      </c>
      <c r="C19" s="144">
        <v>16</v>
      </c>
      <c r="D19" s="144">
        <v>2</v>
      </c>
      <c r="E19" s="144"/>
      <c r="F19" s="148" t="s">
        <v>309</v>
      </c>
      <c r="G19" s="144">
        <v>435</v>
      </c>
      <c r="H19" s="145"/>
      <c r="I19" s="145"/>
    </row>
    <row r="20" spans="1:17">
      <c r="A20" s="143">
        <v>40382</v>
      </c>
      <c r="B20" s="213">
        <v>1</v>
      </c>
      <c r="C20" s="144">
        <v>17</v>
      </c>
      <c r="D20" s="144">
        <v>2</v>
      </c>
      <c r="E20" s="144"/>
      <c r="F20" s="148" t="s">
        <v>308</v>
      </c>
      <c r="G20" s="144">
        <v>510</v>
      </c>
      <c r="H20" s="145"/>
      <c r="I20" s="145"/>
    </row>
    <row r="21" spans="1:17">
      <c r="A21" s="143">
        <v>40382</v>
      </c>
      <c r="B21" s="213">
        <v>1</v>
      </c>
      <c r="C21" s="144">
        <v>18</v>
      </c>
      <c r="D21" s="144">
        <v>2</v>
      </c>
      <c r="E21" s="144"/>
      <c r="F21" s="148" t="s">
        <v>309</v>
      </c>
      <c r="G21" s="144">
        <v>500</v>
      </c>
      <c r="H21" s="145"/>
      <c r="I21" s="145"/>
    </row>
    <row r="22" spans="1:17">
      <c r="A22" s="143">
        <v>40382</v>
      </c>
      <c r="B22" s="213">
        <v>1</v>
      </c>
      <c r="C22" s="144">
        <v>19</v>
      </c>
      <c r="D22" s="144">
        <v>2</v>
      </c>
      <c r="E22" s="144"/>
      <c r="F22" s="148" t="s">
        <v>309</v>
      </c>
      <c r="G22" s="144">
        <v>480</v>
      </c>
      <c r="H22" s="145"/>
      <c r="I22" s="145"/>
    </row>
    <row r="23" spans="1:17">
      <c r="A23" s="143">
        <v>40382</v>
      </c>
      <c r="B23" s="213">
        <v>1</v>
      </c>
      <c r="C23" s="144">
        <v>20</v>
      </c>
      <c r="D23" s="144">
        <v>2</v>
      </c>
      <c r="E23" s="144"/>
      <c r="F23" s="148" t="s">
        <v>309</v>
      </c>
      <c r="G23" s="144">
        <v>490</v>
      </c>
      <c r="H23" s="145"/>
      <c r="I23" s="145"/>
      <c r="J23" s="145"/>
      <c r="K23" s="145"/>
      <c r="L23" s="145"/>
    </row>
    <row r="24" spans="1:17">
      <c r="A24" s="143">
        <v>40382</v>
      </c>
      <c r="B24" s="213">
        <v>1</v>
      </c>
      <c r="C24" s="144">
        <v>21</v>
      </c>
      <c r="D24" s="144">
        <v>2</v>
      </c>
      <c r="E24" s="144"/>
      <c r="F24" s="148" t="s">
        <v>308</v>
      </c>
      <c r="G24" s="144">
        <v>430</v>
      </c>
      <c r="H24" s="145"/>
      <c r="I24" s="145"/>
    </row>
    <row r="25" spans="1:17">
      <c r="A25" s="143">
        <v>40382</v>
      </c>
      <c r="B25" s="213">
        <v>1</v>
      </c>
      <c r="C25" s="144">
        <v>22</v>
      </c>
      <c r="D25" s="144">
        <v>2</v>
      </c>
      <c r="E25" s="144"/>
      <c r="F25" s="148" t="s">
        <v>309</v>
      </c>
      <c r="G25" s="144">
        <v>520</v>
      </c>
      <c r="H25" s="145"/>
      <c r="I25" s="145"/>
    </row>
    <row r="26" spans="1:17">
      <c r="A26" s="143">
        <v>40382</v>
      </c>
      <c r="B26" s="213">
        <v>1</v>
      </c>
      <c r="C26" s="144">
        <v>23</v>
      </c>
      <c r="D26" s="144">
        <v>2</v>
      </c>
      <c r="E26" s="144"/>
      <c r="F26" s="148" t="s">
        <v>308</v>
      </c>
      <c r="G26" s="144">
        <v>500</v>
      </c>
      <c r="H26" s="145"/>
      <c r="I26" s="145"/>
    </row>
    <row r="27" spans="1:17">
      <c r="A27" s="143">
        <v>40382</v>
      </c>
      <c r="B27" s="213">
        <v>1</v>
      </c>
      <c r="C27" s="144">
        <v>24</v>
      </c>
      <c r="D27" s="144">
        <v>2</v>
      </c>
      <c r="E27" s="144"/>
      <c r="F27" s="148" t="s">
        <v>309</v>
      </c>
      <c r="G27" s="144">
        <v>520</v>
      </c>
      <c r="H27" s="145"/>
      <c r="I27" s="145"/>
      <c r="M27"/>
      <c r="N27"/>
      <c r="O27"/>
      <c r="P27"/>
      <c r="Q27"/>
    </row>
    <row r="28" spans="1:17">
      <c r="A28" s="143">
        <v>40382</v>
      </c>
      <c r="B28" s="213">
        <v>1</v>
      </c>
      <c r="C28" s="144">
        <v>25</v>
      </c>
      <c r="D28" s="144">
        <v>2</v>
      </c>
      <c r="E28" s="144"/>
      <c r="F28" s="148" t="s">
        <v>308</v>
      </c>
      <c r="G28" s="144">
        <v>500</v>
      </c>
      <c r="H28" s="145"/>
      <c r="I28" s="145"/>
      <c r="M28"/>
      <c r="N28"/>
      <c r="O28"/>
      <c r="P28"/>
      <c r="Q28"/>
    </row>
    <row r="29" spans="1:17">
      <c r="A29" s="143">
        <v>40382</v>
      </c>
      <c r="B29" s="213">
        <v>1</v>
      </c>
      <c r="C29" s="144">
        <v>26</v>
      </c>
      <c r="D29" s="144">
        <v>2</v>
      </c>
      <c r="E29" s="144"/>
      <c r="F29" s="148" t="s">
        <v>308</v>
      </c>
      <c r="G29" s="144">
        <v>440</v>
      </c>
      <c r="H29" s="145"/>
      <c r="I29" s="145"/>
      <c r="M29"/>
      <c r="N29"/>
      <c r="O29"/>
      <c r="P29"/>
      <c r="Q29"/>
    </row>
    <row r="30" spans="1:17">
      <c r="A30" s="143">
        <v>40382</v>
      </c>
      <c r="B30" s="213">
        <v>1</v>
      </c>
      <c r="C30" s="144">
        <v>27</v>
      </c>
      <c r="D30" s="144">
        <v>2</v>
      </c>
      <c r="E30" s="144"/>
      <c r="F30" s="148" t="s">
        <v>309</v>
      </c>
      <c r="G30" s="144">
        <v>510</v>
      </c>
      <c r="H30" s="145"/>
      <c r="I30" s="145"/>
      <c r="M30"/>
      <c r="N30"/>
      <c r="O30"/>
      <c r="P30"/>
      <c r="Q30"/>
    </row>
    <row r="31" spans="1:17">
      <c r="A31" s="143">
        <v>40382</v>
      </c>
      <c r="B31" s="213">
        <v>1</v>
      </c>
      <c r="C31" s="144">
        <v>28</v>
      </c>
      <c r="D31" s="144">
        <v>2</v>
      </c>
      <c r="E31" s="144"/>
      <c r="F31" s="148" t="s">
        <v>308</v>
      </c>
      <c r="G31" s="144">
        <v>430</v>
      </c>
      <c r="H31" s="145"/>
      <c r="I31" s="145"/>
      <c r="M31"/>
      <c r="N31"/>
      <c r="O31"/>
      <c r="P31"/>
      <c r="Q31"/>
    </row>
    <row r="32" spans="1:17">
      <c r="A32" s="143">
        <v>40382</v>
      </c>
      <c r="B32" s="213">
        <v>1</v>
      </c>
      <c r="C32" s="144">
        <v>29</v>
      </c>
      <c r="D32" s="144">
        <v>2</v>
      </c>
      <c r="E32" s="144"/>
      <c r="F32" s="148" t="s">
        <v>309</v>
      </c>
      <c r="G32" s="144">
        <v>490</v>
      </c>
      <c r="H32" s="145"/>
      <c r="I32" s="145"/>
      <c r="M32"/>
      <c r="N32"/>
      <c r="O32"/>
      <c r="P32"/>
      <c r="Q32"/>
    </row>
    <row r="33" spans="1:17">
      <c r="A33" s="143">
        <v>40382</v>
      </c>
      <c r="B33" s="213">
        <v>1</v>
      </c>
      <c r="C33" s="144">
        <v>30</v>
      </c>
      <c r="D33" s="144">
        <v>2</v>
      </c>
      <c r="E33" s="144"/>
      <c r="F33" s="148" t="s">
        <v>309</v>
      </c>
      <c r="G33" s="144">
        <v>490</v>
      </c>
      <c r="H33" s="145"/>
      <c r="I33" s="145"/>
      <c r="M33"/>
      <c r="N33"/>
      <c r="O33"/>
      <c r="P33"/>
      <c r="Q33"/>
    </row>
    <row r="34" spans="1:17">
      <c r="A34" s="143">
        <v>40382</v>
      </c>
      <c r="B34" s="213">
        <v>1</v>
      </c>
      <c r="C34" s="144">
        <v>31</v>
      </c>
      <c r="D34" s="144">
        <v>2</v>
      </c>
      <c r="E34" s="144"/>
      <c r="F34" s="148" t="s">
        <v>309</v>
      </c>
      <c r="G34" s="144">
        <v>510</v>
      </c>
      <c r="H34" s="145"/>
      <c r="I34" s="145"/>
      <c r="M34"/>
      <c r="N34"/>
      <c r="O34"/>
      <c r="P34"/>
      <c r="Q34"/>
    </row>
    <row r="35" spans="1:17">
      <c r="A35" s="143">
        <v>40382</v>
      </c>
      <c r="B35" s="213">
        <v>1</v>
      </c>
      <c r="C35" s="144">
        <v>32</v>
      </c>
      <c r="D35" s="144">
        <v>2</v>
      </c>
      <c r="E35" s="144"/>
      <c r="F35" s="148" t="s">
        <v>308</v>
      </c>
      <c r="G35" s="144">
        <v>460</v>
      </c>
      <c r="H35" s="145"/>
      <c r="I35" s="145"/>
      <c r="M35"/>
      <c r="N35"/>
      <c r="O35"/>
      <c r="P35"/>
      <c r="Q35"/>
    </row>
    <row r="36" spans="1:17">
      <c r="A36" s="143">
        <v>40382</v>
      </c>
      <c r="B36" s="213">
        <v>1</v>
      </c>
      <c r="C36" s="144">
        <v>33</v>
      </c>
      <c r="D36" s="144">
        <v>2</v>
      </c>
      <c r="E36" s="144"/>
      <c r="F36" s="148" t="s">
        <v>308</v>
      </c>
      <c r="G36" s="144">
        <v>490</v>
      </c>
      <c r="H36" s="145"/>
      <c r="I36" s="145"/>
      <c r="M36"/>
      <c r="N36"/>
      <c r="O36"/>
      <c r="P36"/>
      <c r="Q36"/>
    </row>
    <row r="37" spans="1:17">
      <c r="A37" s="143">
        <v>40382</v>
      </c>
      <c r="B37" s="213">
        <v>1</v>
      </c>
      <c r="C37" s="144">
        <v>34</v>
      </c>
      <c r="D37" s="144">
        <v>2</v>
      </c>
      <c r="E37" s="144"/>
      <c r="F37" s="148" t="s">
        <v>308</v>
      </c>
      <c r="G37" s="144">
        <v>430</v>
      </c>
      <c r="H37" s="145"/>
      <c r="I37" s="145"/>
      <c r="M37"/>
      <c r="N37"/>
      <c r="O37"/>
      <c r="P37"/>
      <c r="Q37"/>
    </row>
    <row r="38" spans="1:17">
      <c r="A38" s="143">
        <v>40382</v>
      </c>
      <c r="B38" s="213">
        <v>1</v>
      </c>
      <c r="C38" s="144">
        <v>35</v>
      </c>
      <c r="D38" s="144">
        <v>2</v>
      </c>
      <c r="E38" s="144"/>
      <c r="F38" s="148" t="s">
        <v>308</v>
      </c>
      <c r="G38" s="144">
        <v>480</v>
      </c>
      <c r="H38" s="145"/>
      <c r="I38" s="145"/>
      <c r="M38"/>
      <c r="N38"/>
      <c r="O38"/>
      <c r="P38"/>
      <c r="Q38"/>
    </row>
    <row r="39" spans="1:17">
      <c r="A39" s="143">
        <v>40382</v>
      </c>
      <c r="B39" s="213">
        <v>1</v>
      </c>
      <c r="C39" s="144">
        <v>36</v>
      </c>
      <c r="D39" s="144">
        <v>2</v>
      </c>
      <c r="E39" s="144"/>
      <c r="F39" s="148" t="s">
        <v>308</v>
      </c>
      <c r="G39" s="144">
        <v>430</v>
      </c>
      <c r="H39" s="145"/>
      <c r="I39" s="145"/>
      <c r="M39"/>
      <c r="N39"/>
      <c r="O39"/>
      <c r="P39"/>
      <c r="Q39"/>
    </row>
    <row r="40" spans="1:17">
      <c r="A40" s="143">
        <v>40382</v>
      </c>
      <c r="B40" s="213">
        <v>1</v>
      </c>
      <c r="C40" s="144">
        <v>37</v>
      </c>
      <c r="D40" s="144">
        <v>2</v>
      </c>
      <c r="E40" s="144"/>
      <c r="F40" s="148" t="s">
        <v>309</v>
      </c>
      <c r="G40" s="144">
        <v>480</v>
      </c>
      <c r="H40" s="145"/>
      <c r="I40" s="145"/>
      <c r="M40"/>
      <c r="N40"/>
      <c r="O40"/>
      <c r="P40"/>
      <c r="Q40"/>
    </row>
    <row r="41" spans="1:17">
      <c r="A41" s="143">
        <v>40382</v>
      </c>
      <c r="B41" s="213">
        <v>1</v>
      </c>
      <c r="C41" s="144">
        <v>38</v>
      </c>
      <c r="D41" s="144">
        <v>2</v>
      </c>
      <c r="E41" s="144"/>
      <c r="F41" s="148" t="s">
        <v>309</v>
      </c>
      <c r="G41" s="144">
        <v>510</v>
      </c>
      <c r="H41" s="145"/>
      <c r="I41" s="145"/>
      <c r="M41"/>
      <c r="N41"/>
      <c r="O41"/>
      <c r="P41"/>
      <c r="Q41"/>
    </row>
    <row r="42" spans="1:17">
      <c r="A42" s="143">
        <v>40382</v>
      </c>
      <c r="B42" s="213">
        <v>1</v>
      </c>
      <c r="C42" s="144">
        <v>39</v>
      </c>
      <c r="D42" s="144">
        <v>2</v>
      </c>
      <c r="E42" s="144"/>
      <c r="F42" s="148" t="s">
        <v>309</v>
      </c>
      <c r="G42" s="144">
        <v>520</v>
      </c>
      <c r="H42" s="145"/>
      <c r="I42" s="145"/>
      <c r="J42" s="145"/>
      <c r="K42" s="145"/>
      <c r="L42" s="145"/>
      <c r="M42"/>
      <c r="N42"/>
      <c r="O42"/>
      <c r="P42"/>
      <c r="Q42"/>
    </row>
    <row r="43" spans="1:17">
      <c r="A43" s="143">
        <v>40382</v>
      </c>
      <c r="B43" s="213">
        <v>1</v>
      </c>
      <c r="C43" s="144">
        <v>40</v>
      </c>
      <c r="D43" s="144">
        <v>2</v>
      </c>
      <c r="E43" s="144"/>
      <c r="F43" s="148" t="s">
        <v>309</v>
      </c>
      <c r="G43" s="144">
        <v>480</v>
      </c>
      <c r="H43" s="145"/>
      <c r="I43" s="145"/>
      <c r="J43" s="145"/>
      <c r="K43" s="145"/>
      <c r="L43" s="145"/>
      <c r="M43"/>
      <c r="N43"/>
      <c r="O43"/>
      <c r="P43"/>
      <c r="Q43"/>
    </row>
    <row r="44" spans="1:17">
      <c r="A44" s="143">
        <v>40382</v>
      </c>
      <c r="B44" s="213">
        <v>2</v>
      </c>
      <c r="C44" s="144">
        <v>41</v>
      </c>
      <c r="D44" s="144">
        <v>2</v>
      </c>
      <c r="E44" s="144"/>
      <c r="F44" s="148" t="s">
        <v>309</v>
      </c>
      <c r="G44" s="144">
        <v>490</v>
      </c>
      <c r="H44" s="145"/>
      <c r="I44" s="145"/>
      <c r="M44"/>
      <c r="N44"/>
      <c r="O44"/>
      <c r="P44"/>
      <c r="Q44"/>
    </row>
    <row r="45" spans="1:17">
      <c r="A45" s="143">
        <v>40382</v>
      </c>
      <c r="B45" s="213">
        <v>2</v>
      </c>
      <c r="C45" s="144">
        <v>42</v>
      </c>
      <c r="D45" s="144">
        <v>2</v>
      </c>
      <c r="E45" s="144"/>
      <c r="F45" s="148" t="s">
        <v>309</v>
      </c>
      <c r="G45" s="144">
        <v>500</v>
      </c>
      <c r="H45" s="145"/>
      <c r="I45" s="145"/>
      <c r="M45"/>
      <c r="N45"/>
      <c r="O45"/>
      <c r="P45"/>
      <c r="Q45"/>
    </row>
    <row r="46" spans="1:17">
      <c r="A46" s="143">
        <v>40382</v>
      </c>
      <c r="B46" s="213">
        <v>2</v>
      </c>
      <c r="C46" s="144">
        <v>43</v>
      </c>
      <c r="D46" s="144">
        <v>2</v>
      </c>
      <c r="E46" s="144"/>
      <c r="F46" s="148" t="s">
        <v>309</v>
      </c>
      <c r="G46" s="144">
        <v>470</v>
      </c>
      <c r="H46" s="145"/>
      <c r="I46" s="145"/>
      <c r="M46"/>
      <c r="N46"/>
      <c r="O46"/>
      <c r="P46"/>
      <c r="Q46"/>
    </row>
    <row r="47" spans="1:17">
      <c r="A47" s="143">
        <v>40382</v>
      </c>
      <c r="B47" s="213">
        <v>2</v>
      </c>
      <c r="C47" s="144">
        <v>44</v>
      </c>
      <c r="D47" s="144">
        <v>2</v>
      </c>
      <c r="E47" s="144"/>
      <c r="F47" s="148" t="s">
        <v>309</v>
      </c>
      <c r="G47" s="144">
        <v>520</v>
      </c>
      <c r="H47" s="145"/>
      <c r="I47" s="145"/>
      <c r="M47"/>
      <c r="N47"/>
      <c r="O47"/>
      <c r="P47"/>
      <c r="Q47"/>
    </row>
    <row r="48" spans="1:17">
      <c r="A48" s="143">
        <v>40382</v>
      </c>
      <c r="B48" s="213">
        <v>2</v>
      </c>
      <c r="C48" s="144">
        <v>45</v>
      </c>
      <c r="D48" s="144">
        <v>2</v>
      </c>
      <c r="E48" s="144"/>
      <c r="F48" s="148" t="s">
        <v>308</v>
      </c>
      <c r="G48" s="144">
        <v>430</v>
      </c>
      <c r="H48" s="145"/>
      <c r="I48" s="145"/>
      <c r="M48"/>
      <c r="N48"/>
      <c r="O48"/>
      <c r="P48"/>
      <c r="Q48"/>
    </row>
    <row r="49" spans="1:17">
      <c r="A49" s="143">
        <v>40382</v>
      </c>
      <c r="B49" s="213">
        <v>2</v>
      </c>
      <c r="C49" s="144">
        <v>46</v>
      </c>
      <c r="D49" s="144">
        <v>2</v>
      </c>
      <c r="E49" s="144"/>
      <c r="F49" s="148" t="s">
        <v>308</v>
      </c>
      <c r="G49" s="144">
        <v>440</v>
      </c>
      <c r="H49" s="145"/>
      <c r="I49" s="145"/>
      <c r="M49"/>
      <c r="N49"/>
      <c r="O49"/>
      <c r="P49"/>
      <c r="Q49"/>
    </row>
    <row r="50" spans="1:17">
      <c r="A50" s="143">
        <v>40382</v>
      </c>
      <c r="B50" s="213">
        <v>2</v>
      </c>
      <c r="C50" s="144">
        <v>47</v>
      </c>
      <c r="D50" s="144">
        <v>2</v>
      </c>
      <c r="E50" s="144"/>
      <c r="F50" s="148" t="s">
        <v>308</v>
      </c>
      <c r="G50" s="144">
        <v>450</v>
      </c>
      <c r="H50" s="145"/>
      <c r="I50" s="145"/>
      <c r="M50"/>
      <c r="N50"/>
      <c r="O50"/>
      <c r="P50"/>
      <c r="Q50"/>
    </row>
    <row r="51" spans="1:17">
      <c r="A51" s="143">
        <v>40382</v>
      </c>
      <c r="B51" s="213">
        <v>2</v>
      </c>
      <c r="C51" s="144">
        <v>48</v>
      </c>
      <c r="D51" s="144">
        <v>2</v>
      </c>
      <c r="E51" s="144"/>
      <c r="F51" s="148" t="s">
        <v>309</v>
      </c>
      <c r="G51" s="144">
        <v>490</v>
      </c>
      <c r="H51" s="145"/>
      <c r="I51" s="145"/>
      <c r="M51"/>
      <c r="N51"/>
      <c r="O51"/>
      <c r="P51"/>
    </row>
    <row r="52" spans="1:17">
      <c r="A52" s="143">
        <v>40382</v>
      </c>
      <c r="B52" s="213">
        <v>2</v>
      </c>
      <c r="C52" s="144">
        <v>49</v>
      </c>
      <c r="D52" s="144">
        <v>2</v>
      </c>
      <c r="E52" s="144"/>
      <c r="F52" s="148" t="s">
        <v>309</v>
      </c>
      <c r="G52" s="144">
        <v>480</v>
      </c>
      <c r="H52" s="145"/>
      <c r="I52" s="145"/>
      <c r="M52"/>
      <c r="N52"/>
      <c r="O52"/>
      <c r="P52"/>
    </row>
    <row r="53" spans="1:17">
      <c r="A53" s="143">
        <v>40382</v>
      </c>
      <c r="B53" s="213">
        <v>2</v>
      </c>
      <c r="C53" s="144">
        <v>50</v>
      </c>
      <c r="D53" s="144">
        <v>2</v>
      </c>
      <c r="E53" s="144"/>
      <c r="F53" s="148" t="s">
        <v>309</v>
      </c>
      <c r="G53" s="144">
        <v>450</v>
      </c>
      <c r="H53" s="145"/>
      <c r="I53" s="145"/>
      <c r="M53"/>
      <c r="N53"/>
      <c r="O53"/>
      <c r="P53"/>
    </row>
    <row r="54" spans="1:17">
      <c r="A54" s="143">
        <v>40382</v>
      </c>
      <c r="B54" s="213">
        <v>2</v>
      </c>
      <c r="C54" s="144">
        <v>51</v>
      </c>
      <c r="D54" s="144">
        <v>2</v>
      </c>
      <c r="E54" s="144"/>
      <c r="F54" s="148" t="s">
        <v>308</v>
      </c>
      <c r="G54" s="144">
        <v>430</v>
      </c>
      <c r="H54" s="145"/>
      <c r="I54" s="145"/>
      <c r="M54"/>
      <c r="N54"/>
      <c r="O54"/>
      <c r="P54"/>
    </row>
    <row r="55" spans="1:17">
      <c r="A55" s="143">
        <v>40382</v>
      </c>
      <c r="B55" s="213">
        <v>2</v>
      </c>
      <c r="C55" s="144">
        <v>52</v>
      </c>
      <c r="D55" s="144">
        <v>2</v>
      </c>
      <c r="E55" s="144"/>
      <c r="F55" s="148" t="s">
        <v>309</v>
      </c>
      <c r="G55" s="144">
        <v>520</v>
      </c>
      <c r="H55" s="145"/>
      <c r="I55" s="145"/>
      <c r="M55"/>
      <c r="N55"/>
      <c r="O55"/>
      <c r="P55"/>
    </row>
    <row r="56" spans="1:17">
      <c r="A56" s="143">
        <v>40382</v>
      </c>
      <c r="B56" s="213">
        <v>2</v>
      </c>
      <c r="C56" s="144">
        <v>53</v>
      </c>
      <c r="D56" s="144">
        <v>2</v>
      </c>
      <c r="E56" s="144"/>
      <c r="F56" s="148" t="s">
        <v>309</v>
      </c>
      <c r="G56" s="144">
        <v>445</v>
      </c>
      <c r="H56" s="145"/>
      <c r="I56" s="145"/>
      <c r="M56"/>
      <c r="N56"/>
      <c r="O56"/>
      <c r="P56"/>
    </row>
    <row r="57" spans="1:17">
      <c r="A57" s="143">
        <v>40382</v>
      </c>
      <c r="B57" s="213">
        <v>2</v>
      </c>
      <c r="C57" s="144">
        <v>54</v>
      </c>
      <c r="D57" s="144">
        <v>2</v>
      </c>
      <c r="E57" s="144"/>
      <c r="F57" s="148" t="s">
        <v>309</v>
      </c>
      <c r="G57" s="144">
        <v>550</v>
      </c>
      <c r="H57" s="145"/>
      <c r="I57" s="145"/>
      <c r="M57"/>
      <c r="N57"/>
      <c r="O57"/>
      <c r="P57"/>
    </row>
    <row r="58" spans="1:17">
      <c r="A58" s="143">
        <v>40382</v>
      </c>
      <c r="B58" s="213">
        <v>2</v>
      </c>
      <c r="C58" s="144">
        <v>55</v>
      </c>
      <c r="D58" s="144">
        <v>2</v>
      </c>
      <c r="E58" s="144"/>
      <c r="F58" s="148" t="s">
        <v>309</v>
      </c>
      <c r="G58" s="144">
        <v>500</v>
      </c>
      <c r="H58" s="145"/>
      <c r="I58" s="145"/>
      <c r="M58"/>
      <c r="N58"/>
      <c r="O58"/>
      <c r="P58"/>
    </row>
    <row r="59" spans="1:17">
      <c r="A59" s="143">
        <v>40382</v>
      </c>
      <c r="B59" s="213">
        <v>2</v>
      </c>
      <c r="C59" s="144">
        <v>56</v>
      </c>
      <c r="D59" s="144">
        <v>2</v>
      </c>
      <c r="E59" s="144"/>
      <c r="F59" s="148" t="s">
        <v>308</v>
      </c>
      <c r="G59" s="144">
        <v>430</v>
      </c>
      <c r="H59" s="145"/>
      <c r="I59" s="145"/>
      <c r="M59"/>
      <c r="N59"/>
      <c r="O59"/>
      <c r="P59"/>
    </row>
    <row r="60" spans="1:17">
      <c r="A60" s="143">
        <v>40382</v>
      </c>
      <c r="B60" s="213">
        <v>2</v>
      </c>
      <c r="C60" s="144">
        <v>57</v>
      </c>
      <c r="D60" s="144">
        <v>2</v>
      </c>
      <c r="E60" s="144"/>
      <c r="F60" s="148" t="s">
        <v>309</v>
      </c>
      <c r="G60" s="144">
        <v>530</v>
      </c>
      <c r="H60" s="145"/>
      <c r="I60" s="145"/>
      <c r="M60"/>
      <c r="N60"/>
      <c r="O60"/>
      <c r="P60"/>
    </row>
    <row r="61" spans="1:17">
      <c r="A61" s="143">
        <v>40382</v>
      </c>
      <c r="B61" s="213">
        <v>2</v>
      </c>
      <c r="C61" s="144">
        <v>58</v>
      </c>
      <c r="D61" s="144">
        <v>2</v>
      </c>
      <c r="E61" s="144"/>
      <c r="F61" s="148" t="s">
        <v>309</v>
      </c>
      <c r="G61" s="144">
        <v>480</v>
      </c>
      <c r="H61" s="145"/>
      <c r="I61" s="145"/>
      <c r="M61"/>
      <c r="N61"/>
      <c r="O61"/>
      <c r="P61"/>
    </row>
    <row r="62" spans="1:17">
      <c r="A62" s="143">
        <v>40382</v>
      </c>
      <c r="B62" s="213">
        <v>2</v>
      </c>
      <c r="C62" s="144">
        <v>59</v>
      </c>
      <c r="D62" s="144">
        <v>2</v>
      </c>
      <c r="E62" s="144"/>
      <c r="F62" s="148" t="s">
        <v>309</v>
      </c>
      <c r="G62" s="144">
        <v>485</v>
      </c>
      <c r="H62" s="145"/>
      <c r="I62" s="145"/>
      <c r="M62"/>
      <c r="N62"/>
      <c r="O62"/>
      <c r="P62"/>
    </row>
    <row r="63" spans="1:17">
      <c r="A63" s="143">
        <v>40382</v>
      </c>
      <c r="B63" s="213">
        <v>2</v>
      </c>
      <c r="C63" s="144">
        <v>60</v>
      </c>
      <c r="D63" s="144">
        <v>2</v>
      </c>
      <c r="E63" s="144"/>
      <c r="F63" s="148" t="s">
        <v>309</v>
      </c>
      <c r="G63" s="144">
        <v>500</v>
      </c>
      <c r="H63" s="145"/>
      <c r="I63" s="145"/>
      <c r="J63" s="145"/>
      <c r="K63" s="145"/>
      <c r="L63" s="145"/>
      <c r="M63"/>
      <c r="N63"/>
      <c r="O63"/>
      <c r="P63"/>
    </row>
    <row r="64" spans="1:17">
      <c r="A64" s="143">
        <v>40382</v>
      </c>
      <c r="B64" s="213">
        <v>2</v>
      </c>
      <c r="C64" s="144">
        <v>61</v>
      </c>
      <c r="D64" s="144">
        <v>2</v>
      </c>
      <c r="E64" s="144"/>
      <c r="F64" s="148" t="s">
        <v>309</v>
      </c>
      <c r="G64" s="144">
        <v>445</v>
      </c>
      <c r="H64" s="145"/>
      <c r="I64" s="145"/>
      <c r="M64"/>
      <c r="N64"/>
      <c r="O64"/>
      <c r="P64"/>
    </row>
    <row r="65" spans="1:16">
      <c r="A65" s="143">
        <v>40382</v>
      </c>
      <c r="B65" s="213">
        <v>2</v>
      </c>
      <c r="C65" s="144">
        <v>62</v>
      </c>
      <c r="D65" s="144">
        <v>2</v>
      </c>
      <c r="E65" s="144"/>
      <c r="F65" s="148" t="s">
        <v>309</v>
      </c>
      <c r="G65" s="144">
        <v>515</v>
      </c>
      <c r="H65" s="145"/>
      <c r="I65" s="145"/>
      <c r="M65"/>
      <c r="N65"/>
      <c r="O65"/>
      <c r="P65"/>
    </row>
    <row r="66" spans="1:16">
      <c r="A66" s="143">
        <v>40382</v>
      </c>
      <c r="B66" s="213">
        <v>2</v>
      </c>
      <c r="C66" s="144">
        <v>63</v>
      </c>
      <c r="D66" s="144">
        <v>2</v>
      </c>
      <c r="E66" s="144"/>
      <c r="F66" s="148" t="s">
        <v>309</v>
      </c>
      <c r="G66" s="144">
        <v>505</v>
      </c>
      <c r="H66" s="145"/>
      <c r="I66" s="145"/>
      <c r="M66"/>
      <c r="N66"/>
      <c r="O66"/>
      <c r="P66"/>
    </row>
    <row r="67" spans="1:16">
      <c r="A67" s="143">
        <v>40382</v>
      </c>
      <c r="B67" s="213">
        <v>2</v>
      </c>
      <c r="C67" s="144">
        <v>64</v>
      </c>
      <c r="D67" s="144">
        <v>2</v>
      </c>
      <c r="E67" s="144"/>
      <c r="F67" s="148" t="s">
        <v>309</v>
      </c>
      <c r="G67" s="144">
        <v>535</v>
      </c>
      <c r="H67" s="145"/>
      <c r="I67" s="145"/>
      <c r="M67"/>
      <c r="N67"/>
      <c r="O67"/>
      <c r="P67"/>
    </row>
    <row r="68" spans="1:16">
      <c r="A68" s="143">
        <v>40382</v>
      </c>
      <c r="B68" s="213">
        <v>2</v>
      </c>
      <c r="C68" s="144">
        <v>65</v>
      </c>
      <c r="D68" s="144">
        <v>2</v>
      </c>
      <c r="E68" s="144"/>
      <c r="F68" s="148" t="s">
        <v>308</v>
      </c>
      <c r="G68" s="144">
        <v>525</v>
      </c>
      <c r="H68" s="145"/>
      <c r="I68" s="145"/>
      <c r="M68"/>
      <c r="N68"/>
      <c r="O68"/>
      <c r="P68"/>
    </row>
    <row r="69" spans="1:16">
      <c r="A69" s="143">
        <v>40382</v>
      </c>
      <c r="B69" s="213">
        <v>2</v>
      </c>
      <c r="C69" s="144">
        <v>66</v>
      </c>
      <c r="D69" s="144">
        <v>2</v>
      </c>
      <c r="E69" s="144"/>
      <c r="F69" s="148" t="s">
        <v>308</v>
      </c>
      <c r="G69" s="144">
        <v>420</v>
      </c>
      <c r="H69" s="145"/>
      <c r="I69" s="145"/>
      <c r="M69"/>
      <c r="N69"/>
      <c r="O69"/>
      <c r="P69"/>
    </row>
    <row r="70" spans="1:16">
      <c r="A70" s="143">
        <v>40382</v>
      </c>
      <c r="B70" s="213">
        <v>2</v>
      </c>
      <c r="C70" s="144">
        <v>67</v>
      </c>
      <c r="D70" s="144">
        <v>2</v>
      </c>
      <c r="E70" s="144"/>
      <c r="F70" s="148" t="s">
        <v>308</v>
      </c>
      <c r="G70" s="144">
        <v>520</v>
      </c>
      <c r="H70" s="145"/>
      <c r="I70" s="145"/>
      <c r="M70"/>
      <c r="N70"/>
      <c r="O70"/>
      <c r="P70"/>
    </row>
    <row r="71" spans="1:16">
      <c r="A71" s="143">
        <v>40382</v>
      </c>
      <c r="B71" s="213">
        <v>2</v>
      </c>
      <c r="C71" s="144">
        <v>68</v>
      </c>
      <c r="D71" s="144">
        <v>2</v>
      </c>
      <c r="E71" s="144"/>
      <c r="F71" s="148" t="s">
        <v>308</v>
      </c>
      <c r="G71" s="144">
        <v>470</v>
      </c>
      <c r="H71" s="145"/>
      <c r="I71" s="145"/>
      <c r="M71"/>
      <c r="N71"/>
      <c r="O71"/>
      <c r="P71"/>
    </row>
    <row r="72" spans="1:16">
      <c r="A72" s="143">
        <v>40382</v>
      </c>
      <c r="B72" s="213">
        <v>2</v>
      </c>
      <c r="C72" s="144">
        <v>69</v>
      </c>
      <c r="D72" s="144">
        <v>2</v>
      </c>
      <c r="E72" s="144"/>
      <c r="F72" s="148" t="s">
        <v>308</v>
      </c>
      <c r="G72" s="144">
        <v>400</v>
      </c>
      <c r="H72" s="145"/>
      <c r="I72" s="145"/>
      <c r="M72"/>
      <c r="N72"/>
      <c r="O72"/>
      <c r="P72"/>
    </row>
    <row r="73" spans="1:16">
      <c r="A73" s="143">
        <v>40382</v>
      </c>
      <c r="B73" s="213">
        <v>2</v>
      </c>
      <c r="C73" s="144">
        <v>70</v>
      </c>
      <c r="D73" s="144">
        <v>2</v>
      </c>
      <c r="E73" s="144"/>
      <c r="F73" s="148" t="s">
        <v>309</v>
      </c>
      <c r="G73" s="144">
        <v>470</v>
      </c>
      <c r="H73" s="145"/>
      <c r="I73" s="145"/>
      <c r="M73"/>
      <c r="N73"/>
      <c r="O73"/>
      <c r="P73"/>
    </row>
    <row r="74" spans="1:16">
      <c r="A74" s="143">
        <v>40382</v>
      </c>
      <c r="B74" s="213">
        <v>2</v>
      </c>
      <c r="C74" s="144">
        <v>71</v>
      </c>
      <c r="D74" s="144">
        <v>2</v>
      </c>
      <c r="E74" s="144"/>
      <c r="F74" s="148" t="s">
        <v>308</v>
      </c>
      <c r="G74" s="144">
        <v>350</v>
      </c>
      <c r="H74" s="145"/>
      <c r="I74" s="145"/>
      <c r="M74"/>
      <c r="N74"/>
      <c r="O74"/>
      <c r="P74"/>
    </row>
    <row r="75" spans="1:16">
      <c r="A75" s="143">
        <v>40382</v>
      </c>
      <c r="B75" s="213">
        <v>2</v>
      </c>
      <c r="C75" s="144">
        <v>72</v>
      </c>
      <c r="D75" s="144">
        <v>2</v>
      </c>
      <c r="E75" s="144"/>
      <c r="F75" s="148" t="s">
        <v>308</v>
      </c>
      <c r="G75" s="144">
        <v>445</v>
      </c>
      <c r="H75" s="145"/>
      <c r="I75" s="145"/>
      <c r="M75"/>
      <c r="N75"/>
      <c r="O75"/>
      <c r="P75"/>
    </row>
    <row r="76" spans="1:16">
      <c r="A76" s="143">
        <v>40382</v>
      </c>
      <c r="B76" s="213">
        <v>2</v>
      </c>
      <c r="C76" s="144">
        <v>73</v>
      </c>
      <c r="D76" s="144">
        <v>2</v>
      </c>
      <c r="E76" s="144"/>
      <c r="F76" s="148" t="s">
        <v>308</v>
      </c>
      <c r="G76" s="144">
        <v>550</v>
      </c>
      <c r="H76" s="145"/>
      <c r="I76" s="145"/>
      <c r="M76"/>
      <c r="N76"/>
      <c r="O76"/>
      <c r="P76"/>
    </row>
    <row r="77" spans="1:16">
      <c r="A77" s="143">
        <v>40382</v>
      </c>
      <c r="B77" s="213">
        <v>2</v>
      </c>
      <c r="C77" s="144">
        <v>74</v>
      </c>
      <c r="D77" s="144">
        <v>2</v>
      </c>
      <c r="E77" s="144"/>
      <c r="F77" s="148" t="s">
        <v>309</v>
      </c>
      <c r="G77" s="144">
        <v>560</v>
      </c>
      <c r="H77" s="145"/>
      <c r="I77" s="145"/>
      <c r="M77"/>
      <c r="N77"/>
      <c r="O77"/>
      <c r="P77"/>
    </row>
    <row r="78" spans="1:16">
      <c r="A78" s="143">
        <v>40382</v>
      </c>
      <c r="B78" s="213">
        <v>2</v>
      </c>
      <c r="C78" s="144">
        <v>75</v>
      </c>
      <c r="D78" s="144">
        <v>2</v>
      </c>
      <c r="E78" s="144"/>
      <c r="F78" s="148" t="s">
        <v>308</v>
      </c>
      <c r="G78" s="144">
        <v>545</v>
      </c>
      <c r="H78" s="145"/>
      <c r="I78" s="145"/>
      <c r="M78"/>
      <c r="N78"/>
      <c r="O78"/>
      <c r="P78"/>
    </row>
    <row r="79" spans="1:16">
      <c r="A79" s="143">
        <v>40382</v>
      </c>
      <c r="B79" s="213">
        <v>2</v>
      </c>
      <c r="C79" s="144">
        <v>76</v>
      </c>
      <c r="D79" s="144">
        <v>2</v>
      </c>
      <c r="E79" s="144"/>
      <c r="F79" s="148" t="s">
        <v>308</v>
      </c>
      <c r="G79" s="144">
        <v>460</v>
      </c>
      <c r="H79" s="145"/>
      <c r="I79" s="145"/>
      <c r="M79"/>
      <c r="N79"/>
      <c r="O79"/>
      <c r="P79"/>
    </row>
    <row r="80" spans="1:16">
      <c r="A80" s="143">
        <v>40382</v>
      </c>
      <c r="B80" s="213">
        <v>2</v>
      </c>
      <c r="C80" s="144">
        <v>77</v>
      </c>
      <c r="D80" s="144">
        <v>2</v>
      </c>
      <c r="E80" s="144"/>
      <c r="F80" s="148" t="s">
        <v>308</v>
      </c>
      <c r="G80" s="144">
        <v>460</v>
      </c>
      <c r="H80" s="145"/>
      <c r="I80" s="145"/>
      <c r="M80"/>
      <c r="N80"/>
      <c r="O80"/>
      <c r="P80"/>
    </row>
    <row r="81" spans="1:16">
      <c r="A81" s="143">
        <v>40382</v>
      </c>
      <c r="B81" s="213">
        <v>2</v>
      </c>
      <c r="C81" s="144">
        <v>78</v>
      </c>
      <c r="D81" s="144">
        <v>2</v>
      </c>
      <c r="E81" s="144"/>
      <c r="F81" s="148" t="s">
        <v>308</v>
      </c>
      <c r="G81" s="144">
        <v>460</v>
      </c>
      <c r="H81" s="145"/>
      <c r="I81" s="145"/>
      <c r="M81"/>
      <c r="N81"/>
      <c r="O81"/>
      <c r="P81"/>
    </row>
    <row r="82" spans="1:16">
      <c r="A82" s="143">
        <v>40382</v>
      </c>
      <c r="B82" s="213">
        <v>2</v>
      </c>
      <c r="C82" s="144">
        <v>79</v>
      </c>
      <c r="D82" s="144">
        <v>2</v>
      </c>
      <c r="E82" s="144"/>
      <c r="F82" s="148" t="s">
        <v>308</v>
      </c>
      <c r="G82" s="144">
        <v>470</v>
      </c>
      <c r="H82" s="145"/>
      <c r="I82" s="145"/>
    </row>
    <row r="83" spans="1:16">
      <c r="A83" s="143">
        <v>40382</v>
      </c>
      <c r="B83" s="213">
        <v>2</v>
      </c>
      <c r="C83" s="144">
        <v>80</v>
      </c>
      <c r="D83" s="144">
        <v>2</v>
      </c>
      <c r="E83" s="144"/>
      <c r="F83" s="148" t="s">
        <v>308</v>
      </c>
      <c r="G83" s="144">
        <v>470</v>
      </c>
      <c r="H83" s="145"/>
      <c r="I83" s="145"/>
    </row>
    <row r="84" spans="1:16">
      <c r="A84" s="143">
        <v>40382</v>
      </c>
      <c r="B84" s="213">
        <v>3</v>
      </c>
      <c r="C84" s="144">
        <v>81</v>
      </c>
      <c r="D84" s="144">
        <v>2</v>
      </c>
      <c r="E84" s="144"/>
      <c r="F84" s="148" t="s">
        <v>308</v>
      </c>
      <c r="G84" s="144">
        <v>540</v>
      </c>
      <c r="H84" s="145"/>
      <c r="I84" s="145"/>
    </row>
    <row r="85" spans="1:16">
      <c r="A85" s="143">
        <v>40382</v>
      </c>
      <c r="B85" s="213">
        <v>3</v>
      </c>
      <c r="C85" s="144">
        <v>82</v>
      </c>
      <c r="D85" s="144">
        <v>2</v>
      </c>
      <c r="E85" s="144"/>
      <c r="F85" s="148" t="s">
        <v>308</v>
      </c>
      <c r="G85" s="144">
        <v>430</v>
      </c>
      <c r="H85" s="145"/>
      <c r="I85" s="145"/>
    </row>
    <row r="86" spans="1:16">
      <c r="A86" s="143">
        <v>40382</v>
      </c>
      <c r="B86" s="213">
        <v>3</v>
      </c>
      <c r="C86" s="144">
        <v>83</v>
      </c>
      <c r="D86" s="144">
        <v>2</v>
      </c>
      <c r="E86" s="144"/>
      <c r="F86" s="148" t="s">
        <v>308</v>
      </c>
      <c r="G86" s="144">
        <v>480</v>
      </c>
      <c r="H86" s="145"/>
      <c r="I86" s="145"/>
    </row>
    <row r="87" spans="1:16">
      <c r="A87" s="143">
        <v>40382</v>
      </c>
      <c r="B87" s="213">
        <v>3</v>
      </c>
      <c r="C87" s="144">
        <v>84</v>
      </c>
      <c r="D87" s="144">
        <v>2</v>
      </c>
      <c r="E87" s="144"/>
      <c r="F87" s="148" t="s">
        <v>308</v>
      </c>
      <c r="G87" s="144">
        <v>605</v>
      </c>
      <c r="H87" s="145"/>
      <c r="I87" s="145"/>
    </row>
    <row r="88" spans="1:16">
      <c r="A88" s="143">
        <v>40382</v>
      </c>
      <c r="B88" s="213">
        <v>3</v>
      </c>
      <c r="C88" s="144">
        <v>85</v>
      </c>
      <c r="D88" s="144">
        <v>2</v>
      </c>
      <c r="E88" s="144"/>
      <c r="F88" s="148" t="s">
        <v>309</v>
      </c>
      <c r="G88" s="144">
        <v>455</v>
      </c>
      <c r="H88" s="145"/>
      <c r="I88" s="145"/>
    </row>
    <row r="89" spans="1:16">
      <c r="A89" s="143">
        <v>40382</v>
      </c>
      <c r="B89" s="213">
        <v>3</v>
      </c>
      <c r="C89" s="144">
        <v>86</v>
      </c>
      <c r="D89" s="144">
        <v>2</v>
      </c>
      <c r="E89" s="144"/>
      <c r="F89" s="148" t="s">
        <v>309</v>
      </c>
      <c r="G89" s="144">
        <v>490</v>
      </c>
      <c r="H89" s="145"/>
      <c r="I89" s="145"/>
    </row>
    <row r="90" spans="1:16">
      <c r="A90" s="143">
        <v>40382</v>
      </c>
      <c r="B90" s="213">
        <v>3</v>
      </c>
      <c r="C90" s="144">
        <v>87</v>
      </c>
      <c r="D90" s="144">
        <v>2</v>
      </c>
      <c r="E90" s="144"/>
      <c r="F90" s="148" t="s">
        <v>308</v>
      </c>
      <c r="G90" s="144">
        <v>440</v>
      </c>
      <c r="H90" s="145"/>
      <c r="I90" s="145"/>
    </row>
    <row r="91" spans="1:16">
      <c r="A91" s="143">
        <v>40382</v>
      </c>
      <c r="B91" s="213">
        <v>3</v>
      </c>
      <c r="C91" s="144">
        <v>88</v>
      </c>
      <c r="D91" s="144">
        <v>2</v>
      </c>
      <c r="E91" s="144"/>
      <c r="F91" s="148" t="s">
        <v>308</v>
      </c>
      <c r="G91" s="144">
        <v>530</v>
      </c>
      <c r="H91" s="145"/>
      <c r="I91" s="145"/>
    </row>
    <row r="92" spans="1:16">
      <c r="A92" s="143">
        <v>40382</v>
      </c>
      <c r="B92" s="213">
        <v>3</v>
      </c>
      <c r="C92" s="144">
        <v>89</v>
      </c>
      <c r="D92" s="144">
        <v>2</v>
      </c>
      <c r="E92" s="144"/>
      <c r="F92" s="148" t="s">
        <v>309</v>
      </c>
      <c r="G92" s="144">
        <v>560</v>
      </c>
      <c r="H92" s="145"/>
      <c r="I92" s="145"/>
    </row>
    <row r="93" spans="1:16">
      <c r="A93" s="143">
        <v>40382</v>
      </c>
      <c r="B93" s="213">
        <v>3</v>
      </c>
      <c r="C93" s="144">
        <v>90</v>
      </c>
      <c r="D93" s="144">
        <v>2</v>
      </c>
      <c r="E93" s="144"/>
      <c r="F93" s="148" t="s">
        <v>308</v>
      </c>
      <c r="G93" s="144">
        <v>515</v>
      </c>
      <c r="H93" s="145"/>
      <c r="I93" s="145"/>
    </row>
    <row r="94" spans="1:16">
      <c r="A94" s="143">
        <v>40382</v>
      </c>
      <c r="B94" s="213">
        <v>3</v>
      </c>
      <c r="C94" s="144">
        <v>91</v>
      </c>
      <c r="D94" s="144">
        <v>2</v>
      </c>
      <c r="E94" s="144"/>
      <c r="F94" s="148" t="s">
        <v>309</v>
      </c>
      <c r="G94" s="144">
        <v>545</v>
      </c>
      <c r="H94" s="145"/>
      <c r="I94" s="145"/>
    </row>
    <row r="95" spans="1:16">
      <c r="A95" s="143">
        <v>40382</v>
      </c>
      <c r="B95" s="213">
        <v>3</v>
      </c>
      <c r="C95" s="144">
        <v>92</v>
      </c>
      <c r="D95" s="144">
        <v>2</v>
      </c>
      <c r="E95" s="144"/>
      <c r="F95" s="148" t="s">
        <v>309</v>
      </c>
      <c r="G95" s="144">
        <v>500</v>
      </c>
      <c r="H95" s="145"/>
      <c r="I95" s="145"/>
    </row>
    <row r="96" spans="1:16">
      <c r="A96" s="143">
        <v>40382</v>
      </c>
      <c r="B96" s="213">
        <v>3</v>
      </c>
      <c r="C96" s="144">
        <v>93</v>
      </c>
      <c r="D96" s="144">
        <v>2</v>
      </c>
      <c r="E96" s="144"/>
      <c r="F96" s="148" t="s">
        <v>309</v>
      </c>
      <c r="G96" s="144">
        <v>450</v>
      </c>
      <c r="H96" s="145"/>
      <c r="I96" s="145"/>
    </row>
    <row r="97" spans="1:12">
      <c r="A97" s="143">
        <v>40382</v>
      </c>
      <c r="B97" s="213">
        <v>3</v>
      </c>
      <c r="C97" s="144">
        <v>94</v>
      </c>
      <c r="D97" s="144">
        <v>2</v>
      </c>
      <c r="E97" s="144"/>
      <c r="F97" s="148" t="s">
        <v>308</v>
      </c>
      <c r="G97" s="144">
        <v>430</v>
      </c>
      <c r="H97" s="145"/>
      <c r="I97" s="145"/>
    </row>
    <row r="98" spans="1:12">
      <c r="A98" s="143">
        <v>40382</v>
      </c>
      <c r="B98" s="213">
        <v>3</v>
      </c>
      <c r="C98" s="144">
        <v>95</v>
      </c>
      <c r="D98" s="144">
        <v>2</v>
      </c>
      <c r="E98" s="144"/>
      <c r="F98" s="148" t="s">
        <v>308</v>
      </c>
      <c r="G98" s="144">
        <v>390</v>
      </c>
      <c r="H98" s="145"/>
      <c r="I98" s="145"/>
    </row>
    <row r="99" spans="1:12">
      <c r="A99" s="143">
        <v>40382</v>
      </c>
      <c r="B99" s="213">
        <v>3</v>
      </c>
      <c r="C99" s="144">
        <v>96</v>
      </c>
      <c r="D99" s="144">
        <v>2</v>
      </c>
      <c r="E99" s="144"/>
      <c r="F99" s="148" t="s">
        <v>308</v>
      </c>
      <c r="G99" s="144">
        <v>405</v>
      </c>
      <c r="H99" s="145"/>
      <c r="I99" s="145"/>
    </row>
    <row r="100" spans="1:12">
      <c r="A100" s="143">
        <v>40382</v>
      </c>
      <c r="B100" s="213">
        <v>3</v>
      </c>
      <c r="C100" s="144">
        <v>97</v>
      </c>
      <c r="D100" s="144">
        <v>2</v>
      </c>
      <c r="E100" s="144"/>
      <c r="F100" s="148" t="s">
        <v>308</v>
      </c>
      <c r="G100" s="144">
        <v>440</v>
      </c>
      <c r="H100" s="145"/>
      <c r="I100" s="145"/>
    </row>
    <row r="101" spans="1:12">
      <c r="A101" s="143">
        <v>40382</v>
      </c>
      <c r="B101" s="213">
        <v>3</v>
      </c>
      <c r="C101" s="144">
        <v>98</v>
      </c>
      <c r="D101" s="144">
        <v>2</v>
      </c>
      <c r="E101" s="144"/>
      <c r="F101" s="148" t="s">
        <v>308</v>
      </c>
      <c r="G101" s="144">
        <v>525</v>
      </c>
      <c r="H101" s="145"/>
      <c r="I101" s="145"/>
    </row>
    <row r="102" spans="1:12">
      <c r="A102" s="143">
        <v>40382</v>
      </c>
      <c r="B102" s="213">
        <v>3</v>
      </c>
      <c r="C102" s="144">
        <v>99</v>
      </c>
      <c r="D102" s="144">
        <v>2</v>
      </c>
      <c r="E102" s="144"/>
      <c r="F102" s="148" t="s">
        <v>308</v>
      </c>
      <c r="G102" s="144">
        <v>490</v>
      </c>
      <c r="H102" s="145"/>
      <c r="I102" s="145"/>
    </row>
    <row r="103" spans="1:12">
      <c r="A103" s="143">
        <v>40382</v>
      </c>
      <c r="B103" s="213">
        <v>3</v>
      </c>
      <c r="C103" s="144">
        <v>100</v>
      </c>
      <c r="D103" s="144">
        <v>2</v>
      </c>
      <c r="E103" s="144"/>
      <c r="F103" s="148" t="s">
        <v>309</v>
      </c>
      <c r="G103" s="144">
        <v>545</v>
      </c>
      <c r="H103" s="145"/>
      <c r="I103" s="145"/>
      <c r="J103" s="145"/>
      <c r="K103" s="145"/>
      <c r="L103" s="145"/>
    </row>
    <row r="104" spans="1:12">
      <c r="A104" s="143">
        <v>40382</v>
      </c>
      <c r="B104" s="213">
        <v>3</v>
      </c>
      <c r="C104" s="144">
        <v>101</v>
      </c>
      <c r="D104" s="144">
        <v>2</v>
      </c>
      <c r="E104" s="144"/>
      <c r="F104" s="148" t="s">
        <v>308</v>
      </c>
      <c r="G104" s="144">
        <v>520</v>
      </c>
      <c r="H104" s="145"/>
      <c r="I104" s="145"/>
    </row>
    <row r="105" spans="1:12">
      <c r="A105" s="143">
        <v>40382</v>
      </c>
      <c r="B105" s="213">
        <v>3</v>
      </c>
      <c r="C105" s="144">
        <v>102</v>
      </c>
      <c r="D105" s="144">
        <v>2</v>
      </c>
      <c r="E105" s="144"/>
      <c r="F105" s="148" t="s">
        <v>309</v>
      </c>
      <c r="G105" s="144">
        <v>470</v>
      </c>
      <c r="H105" s="145"/>
      <c r="I105" s="145"/>
    </row>
    <row r="106" spans="1:12">
      <c r="A106" s="143">
        <v>40382</v>
      </c>
      <c r="B106" s="213">
        <v>3</v>
      </c>
      <c r="C106" s="144">
        <v>103</v>
      </c>
      <c r="D106" s="144">
        <v>2</v>
      </c>
      <c r="E106" s="144"/>
      <c r="F106" s="148" t="s">
        <v>309</v>
      </c>
      <c r="G106" s="144">
        <v>540</v>
      </c>
      <c r="H106" s="145"/>
      <c r="I106" s="145"/>
    </row>
    <row r="107" spans="1:12">
      <c r="A107" s="143">
        <v>40382</v>
      </c>
      <c r="B107" s="213">
        <v>3</v>
      </c>
      <c r="C107" s="144">
        <v>104</v>
      </c>
      <c r="D107" s="144">
        <v>2</v>
      </c>
      <c r="E107" s="144"/>
      <c r="F107" s="148" t="s">
        <v>308</v>
      </c>
      <c r="G107" s="144">
        <v>500</v>
      </c>
      <c r="H107" s="145"/>
      <c r="I107" s="145"/>
    </row>
    <row r="108" spans="1:12">
      <c r="A108" s="143">
        <v>40382</v>
      </c>
      <c r="B108" s="213">
        <v>3</v>
      </c>
      <c r="C108" s="144">
        <v>105</v>
      </c>
      <c r="D108" s="144">
        <v>2</v>
      </c>
      <c r="E108" s="144"/>
      <c r="F108" s="148" t="s">
        <v>308</v>
      </c>
      <c r="G108" s="144">
        <v>480</v>
      </c>
      <c r="H108" s="145"/>
      <c r="I108" s="145"/>
    </row>
    <row r="109" spans="1:12">
      <c r="A109" s="143">
        <v>40382</v>
      </c>
      <c r="B109" s="213">
        <v>3</v>
      </c>
      <c r="C109" s="144">
        <v>106</v>
      </c>
      <c r="D109" s="144">
        <v>2</v>
      </c>
      <c r="E109" s="144"/>
      <c r="F109" s="148" t="s">
        <v>308</v>
      </c>
      <c r="G109" s="144">
        <v>540</v>
      </c>
      <c r="H109" s="145"/>
      <c r="I109" s="145"/>
    </row>
    <row r="110" spans="1:12">
      <c r="A110" s="143">
        <v>40382</v>
      </c>
      <c r="B110" s="213">
        <v>3</v>
      </c>
      <c r="C110" s="144">
        <v>107</v>
      </c>
      <c r="D110" s="144">
        <v>2</v>
      </c>
      <c r="E110" s="144"/>
      <c r="F110" s="148" t="s">
        <v>308</v>
      </c>
      <c r="G110" s="144">
        <v>540</v>
      </c>
      <c r="H110" s="145"/>
      <c r="I110" s="145"/>
    </row>
    <row r="111" spans="1:12">
      <c r="A111" s="143">
        <v>40382</v>
      </c>
      <c r="B111" s="213">
        <v>3</v>
      </c>
      <c r="C111" s="144">
        <v>108</v>
      </c>
      <c r="D111" s="144">
        <v>2</v>
      </c>
      <c r="E111" s="144"/>
      <c r="F111" s="148" t="s">
        <v>308</v>
      </c>
      <c r="G111" s="144">
        <v>475</v>
      </c>
      <c r="H111" s="145"/>
      <c r="I111" s="145"/>
    </row>
    <row r="112" spans="1:12">
      <c r="A112" s="143">
        <v>40382</v>
      </c>
      <c r="B112" s="213">
        <v>3</v>
      </c>
      <c r="C112" s="144">
        <v>109</v>
      </c>
      <c r="D112" s="144">
        <v>2</v>
      </c>
      <c r="E112" s="144"/>
      <c r="F112" s="148" t="s">
        <v>309</v>
      </c>
      <c r="G112" s="144">
        <v>445</v>
      </c>
      <c r="H112" s="145"/>
      <c r="I112" s="145"/>
    </row>
    <row r="113" spans="1:12">
      <c r="A113" s="143">
        <v>40382</v>
      </c>
      <c r="B113" s="213">
        <v>3</v>
      </c>
      <c r="C113" s="144">
        <v>110</v>
      </c>
      <c r="D113" s="144">
        <v>2</v>
      </c>
      <c r="E113" s="144"/>
      <c r="F113" s="148" t="s">
        <v>309</v>
      </c>
      <c r="G113" s="144">
        <v>435</v>
      </c>
      <c r="H113" s="145"/>
      <c r="I113" s="145"/>
    </row>
    <row r="114" spans="1:12">
      <c r="A114" s="143">
        <v>40382</v>
      </c>
      <c r="B114" s="213">
        <v>3</v>
      </c>
      <c r="C114" s="144">
        <v>111</v>
      </c>
      <c r="D114" s="144">
        <v>2</v>
      </c>
      <c r="E114" s="144"/>
      <c r="F114" s="148" t="s">
        <v>308</v>
      </c>
      <c r="G114" s="144">
        <v>425</v>
      </c>
      <c r="H114" s="145"/>
      <c r="I114" s="145"/>
    </row>
    <row r="115" spans="1:12">
      <c r="A115" s="143">
        <v>40382</v>
      </c>
      <c r="B115" s="213">
        <v>3</v>
      </c>
      <c r="C115" s="144">
        <v>112</v>
      </c>
      <c r="D115" s="144">
        <v>2</v>
      </c>
      <c r="E115" s="144"/>
      <c r="F115" s="148" t="s">
        <v>308</v>
      </c>
      <c r="G115" s="144">
        <v>445</v>
      </c>
      <c r="H115" s="145"/>
      <c r="I115" s="145"/>
    </row>
    <row r="116" spans="1:12">
      <c r="A116" s="143">
        <v>40382</v>
      </c>
      <c r="B116" s="213">
        <v>3</v>
      </c>
      <c r="C116" s="144">
        <v>113</v>
      </c>
      <c r="D116" s="144">
        <v>2</v>
      </c>
      <c r="E116" s="144"/>
      <c r="F116" s="148" t="s">
        <v>309</v>
      </c>
      <c r="G116" s="144">
        <v>470</v>
      </c>
      <c r="H116" s="145"/>
      <c r="I116" s="145"/>
    </row>
    <row r="117" spans="1:12">
      <c r="A117" s="143">
        <v>40382</v>
      </c>
      <c r="B117" s="213">
        <v>3</v>
      </c>
      <c r="C117" s="144">
        <v>114</v>
      </c>
      <c r="D117" s="144">
        <v>2</v>
      </c>
      <c r="E117" s="144"/>
      <c r="F117" s="148" t="s">
        <v>309</v>
      </c>
      <c r="G117" s="144">
        <v>530</v>
      </c>
      <c r="H117" s="145"/>
      <c r="I117" s="145"/>
    </row>
    <row r="118" spans="1:12">
      <c r="A118" s="143">
        <v>40382</v>
      </c>
      <c r="B118" s="213">
        <v>3</v>
      </c>
      <c r="C118" s="144">
        <v>115</v>
      </c>
      <c r="D118" s="144">
        <v>2</v>
      </c>
      <c r="E118" s="144"/>
      <c r="F118" s="148" t="s">
        <v>308</v>
      </c>
      <c r="G118" s="144">
        <v>435</v>
      </c>
      <c r="H118" s="145"/>
      <c r="I118" s="145"/>
    </row>
    <row r="119" spans="1:12">
      <c r="A119" s="143">
        <v>40382</v>
      </c>
      <c r="B119" s="213">
        <v>3</v>
      </c>
      <c r="C119" s="144">
        <v>116</v>
      </c>
      <c r="D119" s="144">
        <v>2</v>
      </c>
      <c r="E119" s="144"/>
      <c r="F119" s="148" t="s">
        <v>309</v>
      </c>
      <c r="G119" s="144">
        <v>510</v>
      </c>
      <c r="H119" s="145"/>
      <c r="I119" s="145"/>
    </row>
    <row r="120" spans="1:12">
      <c r="A120" s="143">
        <v>40382</v>
      </c>
      <c r="B120" s="213">
        <v>3</v>
      </c>
      <c r="C120" s="144">
        <v>117</v>
      </c>
      <c r="D120" s="144">
        <v>2</v>
      </c>
      <c r="E120" s="144"/>
      <c r="F120" s="148" t="s">
        <v>308</v>
      </c>
      <c r="G120" s="144">
        <v>510</v>
      </c>
      <c r="H120" s="145"/>
      <c r="I120" s="145"/>
    </row>
    <row r="121" spans="1:12">
      <c r="A121" s="143">
        <v>40382</v>
      </c>
      <c r="B121" s="213">
        <v>3</v>
      </c>
      <c r="C121" s="144">
        <v>118</v>
      </c>
      <c r="D121" s="144">
        <v>2</v>
      </c>
      <c r="E121" s="144"/>
      <c r="F121" s="148" t="s">
        <v>308</v>
      </c>
      <c r="G121" s="144">
        <v>550</v>
      </c>
      <c r="H121" s="145"/>
      <c r="I121" s="145"/>
    </row>
    <row r="122" spans="1:12">
      <c r="A122" s="143">
        <v>40382</v>
      </c>
      <c r="B122" s="213">
        <v>3</v>
      </c>
      <c r="C122" s="144">
        <v>119</v>
      </c>
      <c r="D122" s="144">
        <v>2</v>
      </c>
      <c r="E122" s="144"/>
      <c r="F122" s="148" t="s">
        <v>308</v>
      </c>
      <c r="G122" s="144">
        <v>555</v>
      </c>
      <c r="H122" s="145"/>
      <c r="I122" s="145"/>
      <c r="J122" s="145"/>
      <c r="K122" s="145"/>
      <c r="L122" s="145"/>
    </row>
    <row r="123" spans="1:12">
      <c r="A123" s="143">
        <v>40382</v>
      </c>
      <c r="B123" s="213">
        <v>3</v>
      </c>
      <c r="C123" s="144">
        <v>120</v>
      </c>
      <c r="D123" s="144">
        <v>2</v>
      </c>
      <c r="E123" s="144"/>
      <c r="F123" s="148" t="s">
        <v>309</v>
      </c>
      <c r="G123" s="144">
        <v>475</v>
      </c>
      <c r="H123" s="145"/>
      <c r="I123" s="145"/>
      <c r="J123" s="145"/>
      <c r="K123" s="145"/>
      <c r="L123" s="145"/>
    </row>
    <row r="124" spans="1:12">
      <c r="A124" s="143">
        <v>40382</v>
      </c>
      <c r="B124" s="213">
        <v>4</v>
      </c>
      <c r="C124" s="144">
        <v>121</v>
      </c>
      <c r="D124" s="144">
        <v>2</v>
      </c>
      <c r="E124" s="144"/>
      <c r="F124" s="148" t="s">
        <v>308</v>
      </c>
      <c r="G124" s="144">
        <v>455</v>
      </c>
      <c r="H124" s="145"/>
      <c r="I124" s="145"/>
    </row>
    <row r="125" spans="1:12">
      <c r="A125" s="143">
        <v>40382</v>
      </c>
      <c r="B125" s="213">
        <v>4</v>
      </c>
      <c r="C125" s="144">
        <v>122</v>
      </c>
      <c r="D125" s="144">
        <v>2</v>
      </c>
      <c r="E125" s="144"/>
      <c r="F125" s="148" t="s">
        <v>309</v>
      </c>
      <c r="G125" s="144">
        <v>480</v>
      </c>
      <c r="H125" s="145"/>
      <c r="I125" s="145"/>
    </row>
    <row r="126" spans="1:12">
      <c r="A126" s="143">
        <v>40382</v>
      </c>
      <c r="B126" s="213">
        <v>4</v>
      </c>
      <c r="C126" s="144">
        <v>123</v>
      </c>
      <c r="D126" s="144">
        <v>2</v>
      </c>
      <c r="E126" s="144"/>
      <c r="F126" s="148" t="s">
        <v>309</v>
      </c>
      <c r="G126" s="144">
        <v>490</v>
      </c>
      <c r="H126" s="145"/>
      <c r="I126" s="145"/>
    </row>
    <row r="127" spans="1:12">
      <c r="A127" s="143">
        <v>40382</v>
      </c>
      <c r="B127" s="213">
        <v>4</v>
      </c>
      <c r="C127" s="144">
        <v>124</v>
      </c>
      <c r="D127" s="144">
        <v>2</v>
      </c>
      <c r="E127" s="144"/>
      <c r="F127" s="148" t="s">
        <v>309</v>
      </c>
      <c r="G127" s="144">
        <v>520</v>
      </c>
      <c r="H127" s="145"/>
      <c r="I127" s="145"/>
    </row>
    <row r="128" spans="1:12">
      <c r="A128" s="143">
        <v>40382</v>
      </c>
      <c r="B128" s="213">
        <v>4</v>
      </c>
      <c r="C128" s="144">
        <v>125</v>
      </c>
      <c r="D128" s="144">
        <v>2</v>
      </c>
      <c r="E128" s="144"/>
      <c r="F128" s="148" t="s">
        <v>308</v>
      </c>
      <c r="G128" s="144">
        <v>460</v>
      </c>
      <c r="H128" s="145"/>
      <c r="I128" s="145"/>
    </row>
    <row r="129" spans="1:12">
      <c r="A129" s="143">
        <v>40382</v>
      </c>
      <c r="B129" s="213">
        <v>4</v>
      </c>
      <c r="C129" s="144">
        <v>126</v>
      </c>
      <c r="D129" s="144">
        <v>2</v>
      </c>
      <c r="E129" s="144"/>
      <c r="F129" s="148" t="s">
        <v>308</v>
      </c>
      <c r="G129" s="144">
        <v>545</v>
      </c>
      <c r="H129" s="145"/>
      <c r="I129" s="145"/>
    </row>
    <row r="130" spans="1:12">
      <c r="A130" s="143">
        <v>40382</v>
      </c>
      <c r="B130" s="213">
        <v>4</v>
      </c>
      <c r="C130" s="144">
        <v>127</v>
      </c>
      <c r="D130" s="144">
        <v>2</v>
      </c>
      <c r="E130" s="144"/>
      <c r="F130" s="148" t="s">
        <v>308</v>
      </c>
      <c r="G130" s="144">
        <v>570</v>
      </c>
      <c r="H130" s="145"/>
      <c r="I130" s="145"/>
    </row>
    <row r="131" spans="1:12">
      <c r="A131" s="143">
        <v>40382</v>
      </c>
      <c r="B131" s="213">
        <v>4</v>
      </c>
      <c r="C131" s="144">
        <v>128</v>
      </c>
      <c r="D131" s="144">
        <v>2</v>
      </c>
      <c r="E131" s="144"/>
      <c r="F131" s="148" t="s">
        <v>308</v>
      </c>
      <c r="G131" s="144">
        <v>475</v>
      </c>
      <c r="H131" s="145"/>
      <c r="I131" s="145"/>
    </row>
    <row r="132" spans="1:12">
      <c r="A132" s="143">
        <v>40382</v>
      </c>
      <c r="B132" s="213">
        <v>4</v>
      </c>
      <c r="C132" s="144">
        <v>129</v>
      </c>
      <c r="D132" s="144">
        <v>2</v>
      </c>
      <c r="E132" s="144"/>
      <c r="F132" s="148" t="s">
        <v>308</v>
      </c>
      <c r="G132" s="144">
        <v>540</v>
      </c>
      <c r="H132" s="145"/>
      <c r="I132" s="145"/>
    </row>
    <row r="133" spans="1:12">
      <c r="A133" s="143">
        <v>40382</v>
      </c>
      <c r="B133" s="213">
        <v>4</v>
      </c>
      <c r="C133" s="144">
        <v>130</v>
      </c>
      <c r="D133" s="144">
        <v>2</v>
      </c>
      <c r="E133" s="144"/>
      <c r="F133" s="148" t="s">
        <v>308</v>
      </c>
      <c r="G133" s="144">
        <v>570</v>
      </c>
      <c r="H133" s="145"/>
      <c r="I133" s="145"/>
    </row>
    <row r="134" spans="1:12">
      <c r="A134" s="143">
        <v>40382</v>
      </c>
      <c r="B134" s="213">
        <v>4</v>
      </c>
      <c r="C134" s="144">
        <v>131</v>
      </c>
      <c r="D134" s="144">
        <v>2</v>
      </c>
      <c r="E134" s="144"/>
      <c r="F134" s="148" t="s">
        <v>308</v>
      </c>
      <c r="G134" s="144">
        <v>420</v>
      </c>
      <c r="H134" s="145"/>
      <c r="I134" s="145"/>
    </row>
    <row r="135" spans="1:12">
      <c r="A135" s="143">
        <v>40382</v>
      </c>
      <c r="B135" s="213">
        <v>4</v>
      </c>
      <c r="C135" s="144">
        <v>132</v>
      </c>
      <c r="D135" s="144">
        <v>2</v>
      </c>
      <c r="E135" s="144"/>
      <c r="F135" s="148" t="s">
        <v>308</v>
      </c>
      <c r="G135" s="144">
        <v>420</v>
      </c>
      <c r="H135" s="145"/>
      <c r="I135" s="145"/>
    </row>
    <row r="136" spans="1:12">
      <c r="A136" s="143">
        <v>40382</v>
      </c>
      <c r="B136" s="213">
        <v>4</v>
      </c>
      <c r="C136" s="144">
        <v>133</v>
      </c>
      <c r="D136" s="144">
        <v>2</v>
      </c>
      <c r="E136" s="144"/>
      <c r="F136" s="148" t="s">
        <v>309</v>
      </c>
      <c r="G136" s="142">
        <v>510</v>
      </c>
      <c r="H136" s="145"/>
      <c r="I136" s="145"/>
    </row>
    <row r="137" spans="1:12">
      <c r="A137" s="143">
        <v>40382</v>
      </c>
      <c r="B137" s="213">
        <v>4</v>
      </c>
      <c r="C137" s="144">
        <v>134</v>
      </c>
      <c r="D137" s="144">
        <v>2</v>
      </c>
      <c r="E137" s="144"/>
      <c r="F137" s="148" t="s">
        <v>309</v>
      </c>
      <c r="G137" s="144">
        <v>480</v>
      </c>
      <c r="H137" s="145"/>
      <c r="I137" s="145"/>
    </row>
    <row r="138" spans="1:12">
      <c r="A138" s="143">
        <v>40382</v>
      </c>
      <c r="B138" s="213">
        <v>4</v>
      </c>
      <c r="C138" s="144">
        <v>135</v>
      </c>
      <c r="D138" s="144">
        <v>2</v>
      </c>
      <c r="E138" s="144"/>
      <c r="F138" s="148" t="s">
        <v>309</v>
      </c>
      <c r="G138" s="144">
        <v>430</v>
      </c>
      <c r="H138" s="145"/>
      <c r="I138" s="145"/>
    </row>
    <row r="139" spans="1:12">
      <c r="A139" s="143">
        <v>40382</v>
      </c>
      <c r="B139" s="213">
        <v>4</v>
      </c>
      <c r="C139" s="144">
        <v>136</v>
      </c>
      <c r="D139" s="144">
        <v>2</v>
      </c>
      <c r="E139" s="144"/>
      <c r="F139" s="148" t="s">
        <v>309</v>
      </c>
      <c r="G139" s="144">
        <v>465</v>
      </c>
      <c r="H139" s="145"/>
      <c r="I139" s="145"/>
    </row>
    <row r="140" spans="1:12">
      <c r="A140" s="143">
        <v>40382</v>
      </c>
      <c r="B140" s="213">
        <v>4</v>
      </c>
      <c r="C140" s="144">
        <v>137</v>
      </c>
      <c r="D140" s="144">
        <v>2</v>
      </c>
      <c r="E140" s="144"/>
      <c r="F140" s="148" t="s">
        <v>309</v>
      </c>
      <c r="G140" s="144">
        <v>450</v>
      </c>
      <c r="H140" s="145"/>
      <c r="I140" s="145"/>
    </row>
    <row r="141" spans="1:12">
      <c r="A141" s="143">
        <v>40382</v>
      </c>
      <c r="B141" s="213">
        <v>4</v>
      </c>
      <c r="C141" s="144">
        <v>138</v>
      </c>
      <c r="D141" s="144">
        <v>2</v>
      </c>
      <c r="E141" s="144"/>
      <c r="F141" s="148" t="s">
        <v>308</v>
      </c>
      <c r="G141" s="144">
        <v>420</v>
      </c>
      <c r="H141" s="145"/>
      <c r="I141" s="145"/>
    </row>
    <row r="142" spans="1:12">
      <c r="A142" s="143">
        <v>40382</v>
      </c>
      <c r="B142" s="213">
        <v>4</v>
      </c>
      <c r="C142" s="144">
        <v>139</v>
      </c>
      <c r="D142" s="144">
        <v>2</v>
      </c>
      <c r="E142" s="144"/>
      <c r="F142" s="148" t="s">
        <v>309</v>
      </c>
      <c r="G142" s="144">
        <v>470</v>
      </c>
      <c r="H142" s="145"/>
      <c r="I142" s="145"/>
    </row>
    <row r="143" spans="1:12">
      <c r="A143" s="143">
        <v>40382</v>
      </c>
      <c r="B143" s="213">
        <v>4</v>
      </c>
      <c r="C143" s="144">
        <v>140</v>
      </c>
      <c r="D143" s="144">
        <v>2</v>
      </c>
      <c r="E143" s="144"/>
      <c r="F143" s="148" t="s">
        <v>309</v>
      </c>
      <c r="G143" s="144">
        <v>520</v>
      </c>
      <c r="H143" s="145"/>
      <c r="I143" s="145"/>
      <c r="J143" s="145"/>
      <c r="K143" s="145"/>
      <c r="L143" s="145"/>
    </row>
    <row r="144" spans="1:12">
      <c r="A144" s="143">
        <v>40382</v>
      </c>
      <c r="B144" s="213">
        <v>4</v>
      </c>
      <c r="C144" s="144">
        <v>141</v>
      </c>
      <c r="D144" s="144">
        <v>2</v>
      </c>
      <c r="E144" s="144"/>
      <c r="F144" s="148" t="s">
        <v>309</v>
      </c>
      <c r="G144" s="144">
        <v>540</v>
      </c>
      <c r="H144" s="145"/>
      <c r="I144" s="145"/>
    </row>
    <row r="145" spans="1:12">
      <c r="A145" s="143">
        <v>40382</v>
      </c>
      <c r="B145" s="213">
        <v>4</v>
      </c>
      <c r="C145" s="144">
        <v>142</v>
      </c>
      <c r="D145" s="144">
        <v>2</v>
      </c>
      <c r="E145" s="144"/>
      <c r="F145" s="148" t="s">
        <v>309</v>
      </c>
      <c r="G145" s="144">
        <v>540</v>
      </c>
      <c r="H145" s="145"/>
      <c r="I145" s="145"/>
    </row>
    <row r="146" spans="1:12">
      <c r="A146" s="143">
        <v>40382</v>
      </c>
      <c r="B146" s="213">
        <v>4</v>
      </c>
      <c r="C146" s="144">
        <v>143</v>
      </c>
      <c r="D146" s="144">
        <v>2</v>
      </c>
      <c r="E146" s="144"/>
      <c r="F146" s="148" t="s">
        <v>308</v>
      </c>
      <c r="G146" s="144">
        <v>530</v>
      </c>
      <c r="H146" s="145"/>
      <c r="I146" s="145"/>
    </row>
    <row r="147" spans="1:12">
      <c r="A147" s="143">
        <v>40382</v>
      </c>
      <c r="B147" s="213">
        <v>4</v>
      </c>
      <c r="C147" s="144">
        <v>144</v>
      </c>
      <c r="D147" s="144">
        <v>2</v>
      </c>
      <c r="E147" s="144"/>
      <c r="F147" s="148" t="s">
        <v>309</v>
      </c>
      <c r="G147" s="144">
        <v>550</v>
      </c>
      <c r="H147" s="145"/>
      <c r="I147" s="145"/>
    </row>
    <row r="148" spans="1:12">
      <c r="A148" s="143">
        <v>40382</v>
      </c>
      <c r="B148" s="213">
        <v>4</v>
      </c>
      <c r="C148" s="144">
        <v>145</v>
      </c>
      <c r="D148" s="144">
        <v>2</v>
      </c>
      <c r="E148" s="144"/>
      <c r="F148" s="148" t="s">
        <v>308</v>
      </c>
      <c r="G148" s="144">
        <v>410</v>
      </c>
      <c r="H148" s="145"/>
      <c r="I148" s="145"/>
    </row>
    <row r="149" spans="1:12">
      <c r="A149" s="143">
        <v>40382</v>
      </c>
      <c r="B149" s="213">
        <v>4</v>
      </c>
      <c r="C149" s="144">
        <v>146</v>
      </c>
      <c r="D149" s="144">
        <v>2</v>
      </c>
      <c r="E149" s="144"/>
      <c r="F149" s="148" t="s">
        <v>308</v>
      </c>
      <c r="G149" s="144">
        <v>450</v>
      </c>
      <c r="H149" s="145"/>
      <c r="I149" s="145"/>
    </row>
    <row r="150" spans="1:12">
      <c r="A150" s="143">
        <v>40382</v>
      </c>
      <c r="B150" s="213">
        <v>4</v>
      </c>
      <c r="C150" s="144">
        <v>147</v>
      </c>
      <c r="D150" s="144">
        <v>2</v>
      </c>
      <c r="E150" s="144"/>
      <c r="F150" s="148" t="s">
        <v>308</v>
      </c>
      <c r="G150" s="144">
        <v>470</v>
      </c>
      <c r="H150" s="145"/>
      <c r="I150" s="145"/>
    </row>
    <row r="151" spans="1:12">
      <c r="A151" s="143">
        <v>40382</v>
      </c>
      <c r="B151" s="213">
        <v>4</v>
      </c>
      <c r="C151" s="144">
        <v>148</v>
      </c>
      <c r="D151" s="144">
        <v>2</v>
      </c>
      <c r="E151" s="144"/>
      <c r="F151" s="148" t="s">
        <v>309</v>
      </c>
      <c r="G151" s="144">
        <v>480</v>
      </c>
      <c r="H151" s="145"/>
      <c r="I151" s="145"/>
    </row>
    <row r="152" spans="1:12">
      <c r="A152" s="143">
        <v>40382</v>
      </c>
      <c r="B152" s="213">
        <v>4</v>
      </c>
      <c r="C152" s="144">
        <v>149</v>
      </c>
      <c r="D152" s="144">
        <v>2</v>
      </c>
      <c r="E152" s="144"/>
      <c r="F152" s="148" t="s">
        <v>309</v>
      </c>
      <c r="G152" s="144">
        <v>520</v>
      </c>
      <c r="H152" s="145"/>
      <c r="I152" s="145"/>
    </row>
    <row r="153" spans="1:12">
      <c r="A153" s="143">
        <v>40382</v>
      </c>
      <c r="B153" s="213">
        <v>4</v>
      </c>
      <c r="C153" s="144">
        <v>150</v>
      </c>
      <c r="D153" s="144">
        <v>2</v>
      </c>
      <c r="E153" s="144"/>
      <c r="F153" s="148" t="s">
        <v>309</v>
      </c>
      <c r="G153" s="144">
        <v>530</v>
      </c>
      <c r="H153" s="145"/>
      <c r="I153" s="145"/>
      <c r="J153" s="145"/>
      <c r="K153" s="145"/>
      <c r="L153" s="145"/>
    </row>
    <row r="154" spans="1:12">
      <c r="A154" s="143">
        <v>40382</v>
      </c>
      <c r="B154" s="213">
        <v>4</v>
      </c>
      <c r="C154" s="144">
        <v>151</v>
      </c>
      <c r="D154" s="144">
        <v>2</v>
      </c>
      <c r="E154" s="144"/>
      <c r="F154" s="148" t="s">
        <v>309</v>
      </c>
      <c r="G154" s="144">
        <v>460</v>
      </c>
      <c r="H154" s="145"/>
      <c r="I154" s="145"/>
    </row>
    <row r="155" spans="1:12">
      <c r="A155" s="143">
        <v>40382</v>
      </c>
      <c r="B155" s="213">
        <v>4</v>
      </c>
      <c r="C155" s="144">
        <v>152</v>
      </c>
      <c r="D155" s="144">
        <v>2</v>
      </c>
      <c r="E155" s="144"/>
      <c r="F155" s="148" t="s">
        <v>309</v>
      </c>
      <c r="G155" s="144">
        <v>520</v>
      </c>
      <c r="H155" s="145"/>
      <c r="I155" s="145"/>
    </row>
    <row r="156" spans="1:12">
      <c r="A156" s="143">
        <v>40382</v>
      </c>
      <c r="B156" s="213">
        <v>4</v>
      </c>
      <c r="C156" s="144">
        <v>153</v>
      </c>
      <c r="D156" s="144">
        <v>2</v>
      </c>
      <c r="E156" s="144"/>
      <c r="F156" s="148" t="s">
        <v>309</v>
      </c>
      <c r="G156" s="144">
        <v>480</v>
      </c>
      <c r="H156" s="145"/>
      <c r="I156" s="145"/>
    </row>
    <row r="157" spans="1:12">
      <c r="A157" s="143">
        <v>40382</v>
      </c>
      <c r="B157" s="213">
        <v>4</v>
      </c>
      <c r="C157" s="144">
        <v>154</v>
      </c>
      <c r="D157" s="144">
        <v>2</v>
      </c>
      <c r="E157" s="144"/>
      <c r="F157" s="148" t="s">
        <v>308</v>
      </c>
      <c r="G157" s="144">
        <v>520</v>
      </c>
      <c r="H157" s="145"/>
      <c r="I157" s="145"/>
    </row>
    <row r="158" spans="1:12">
      <c r="A158" s="143">
        <v>40382</v>
      </c>
      <c r="B158" s="213">
        <v>4</v>
      </c>
      <c r="C158" s="144">
        <v>155</v>
      </c>
      <c r="D158" s="144">
        <v>2</v>
      </c>
      <c r="E158" s="144"/>
      <c r="F158" s="148" t="s">
        <v>309</v>
      </c>
      <c r="G158" s="144">
        <v>540</v>
      </c>
      <c r="H158" s="145"/>
      <c r="I158" s="145"/>
    </row>
    <row r="159" spans="1:12">
      <c r="A159" s="143">
        <v>40382</v>
      </c>
      <c r="B159" s="213">
        <v>4</v>
      </c>
      <c r="C159" s="144">
        <v>156</v>
      </c>
      <c r="D159" s="144">
        <v>2</v>
      </c>
      <c r="E159" s="144"/>
      <c r="F159" s="148" t="s">
        <v>309</v>
      </c>
      <c r="G159" s="144">
        <v>500</v>
      </c>
      <c r="H159" s="145"/>
      <c r="I159" s="145"/>
    </row>
    <row r="160" spans="1:12">
      <c r="A160" s="143">
        <v>40382</v>
      </c>
      <c r="B160" s="213">
        <v>4</v>
      </c>
      <c r="C160" s="144">
        <v>157</v>
      </c>
      <c r="D160" s="144">
        <v>2</v>
      </c>
      <c r="E160" s="144"/>
      <c r="F160" s="148" t="s">
        <v>308</v>
      </c>
      <c r="G160" s="144">
        <v>425</v>
      </c>
      <c r="H160" s="145"/>
      <c r="I160" s="145"/>
    </row>
    <row r="161" spans="1:12">
      <c r="A161" s="143">
        <v>40382</v>
      </c>
      <c r="B161" s="213">
        <v>4</v>
      </c>
      <c r="C161" s="144">
        <v>158</v>
      </c>
      <c r="D161" s="144">
        <v>2</v>
      </c>
      <c r="E161" s="144"/>
      <c r="F161" s="148" t="s">
        <v>308</v>
      </c>
      <c r="G161" s="144">
        <v>480</v>
      </c>
      <c r="H161" s="145"/>
      <c r="I161" s="145"/>
    </row>
    <row r="162" spans="1:12">
      <c r="A162" s="143">
        <v>40382</v>
      </c>
      <c r="B162" s="213">
        <v>4</v>
      </c>
      <c r="C162" s="144">
        <v>159</v>
      </c>
      <c r="D162" s="144">
        <v>2</v>
      </c>
      <c r="E162" s="144"/>
      <c r="F162" s="148" t="s">
        <v>308</v>
      </c>
      <c r="G162" s="144">
        <v>500</v>
      </c>
      <c r="H162" s="145"/>
      <c r="I162" s="145"/>
    </row>
    <row r="163" spans="1:12">
      <c r="A163" s="143">
        <v>40382</v>
      </c>
      <c r="B163" s="213">
        <v>5</v>
      </c>
      <c r="C163" s="144">
        <v>160</v>
      </c>
      <c r="D163" s="144">
        <v>2</v>
      </c>
      <c r="E163" s="144"/>
      <c r="F163" s="148"/>
      <c r="G163" s="144"/>
      <c r="H163" s="145" t="s">
        <v>336</v>
      </c>
      <c r="I163" s="145"/>
    </row>
    <row r="164" spans="1:12">
      <c r="A164" s="143">
        <v>40382</v>
      </c>
      <c r="B164" s="213">
        <v>5</v>
      </c>
      <c r="C164" s="144">
        <v>161</v>
      </c>
      <c r="D164" s="144">
        <v>2</v>
      </c>
      <c r="E164" s="144"/>
      <c r="F164" s="148" t="s">
        <v>309</v>
      </c>
      <c r="G164" s="144">
        <v>480</v>
      </c>
      <c r="I164" s="145"/>
    </row>
    <row r="165" spans="1:12">
      <c r="A165" s="143">
        <v>40382</v>
      </c>
      <c r="B165" s="213">
        <v>5</v>
      </c>
      <c r="C165" s="144">
        <v>162</v>
      </c>
      <c r="D165" s="144">
        <v>2</v>
      </c>
      <c r="E165" s="144"/>
      <c r="F165" s="148" t="s">
        <v>308</v>
      </c>
      <c r="G165" s="144">
        <v>520</v>
      </c>
      <c r="H165" s="145"/>
      <c r="I165" s="145"/>
    </row>
    <row r="166" spans="1:12">
      <c r="A166" s="143">
        <v>40382</v>
      </c>
      <c r="B166" s="213">
        <v>5</v>
      </c>
      <c r="C166" s="144">
        <v>163</v>
      </c>
      <c r="D166" s="144">
        <v>2</v>
      </c>
      <c r="E166" s="144"/>
      <c r="F166" s="148" t="s">
        <v>308</v>
      </c>
      <c r="G166" s="144">
        <v>490</v>
      </c>
      <c r="H166" s="145"/>
      <c r="I166" s="145"/>
    </row>
    <row r="167" spans="1:12">
      <c r="A167" s="143">
        <v>40382</v>
      </c>
      <c r="B167" s="213">
        <v>5</v>
      </c>
      <c r="C167" s="144">
        <v>164</v>
      </c>
      <c r="D167" s="144">
        <v>2</v>
      </c>
      <c r="E167" s="144"/>
      <c r="F167" s="148" t="s">
        <v>309</v>
      </c>
      <c r="G167" s="144">
        <v>490</v>
      </c>
      <c r="H167" s="145"/>
      <c r="I167" s="145"/>
    </row>
    <row r="168" spans="1:12">
      <c r="A168" s="143">
        <v>40382</v>
      </c>
      <c r="B168" s="213">
        <v>5</v>
      </c>
      <c r="C168" s="144">
        <v>165</v>
      </c>
      <c r="D168" s="144">
        <v>2</v>
      </c>
      <c r="E168" s="144"/>
      <c r="F168" s="148" t="s">
        <v>309</v>
      </c>
      <c r="G168" s="144">
        <v>540</v>
      </c>
      <c r="H168" s="145"/>
      <c r="I168" s="145"/>
    </row>
    <row r="169" spans="1:12">
      <c r="A169" s="143">
        <v>40382</v>
      </c>
      <c r="B169" s="213">
        <v>5</v>
      </c>
      <c r="C169" s="144">
        <v>166</v>
      </c>
      <c r="D169" s="144">
        <v>2</v>
      </c>
      <c r="E169" s="144"/>
      <c r="F169" s="148" t="s">
        <v>309</v>
      </c>
      <c r="G169" s="144">
        <v>435</v>
      </c>
      <c r="H169" s="145"/>
      <c r="I169" s="145"/>
    </row>
    <row r="170" spans="1:12">
      <c r="A170" s="143">
        <v>40382</v>
      </c>
      <c r="B170" s="213">
        <v>5</v>
      </c>
      <c r="C170" s="144">
        <v>167</v>
      </c>
      <c r="D170" s="144">
        <v>2</v>
      </c>
      <c r="E170" s="144"/>
      <c r="F170" s="148" t="s">
        <v>309</v>
      </c>
      <c r="G170" s="144">
        <v>520</v>
      </c>
      <c r="H170" s="145"/>
      <c r="I170" s="145"/>
    </row>
    <row r="171" spans="1:12">
      <c r="A171" s="143">
        <v>40382</v>
      </c>
      <c r="B171" s="213">
        <v>5</v>
      </c>
      <c r="C171" s="144">
        <v>168</v>
      </c>
      <c r="D171" s="144">
        <v>2</v>
      </c>
      <c r="E171" s="144"/>
      <c r="F171" s="148" t="s">
        <v>309</v>
      </c>
      <c r="G171" s="144">
        <v>475</v>
      </c>
      <c r="H171" s="145"/>
      <c r="I171" s="145"/>
    </row>
    <row r="172" spans="1:12">
      <c r="A172" s="143">
        <v>40382</v>
      </c>
      <c r="B172" s="213">
        <v>5</v>
      </c>
      <c r="C172" s="144">
        <v>169</v>
      </c>
      <c r="D172" s="144">
        <v>2</v>
      </c>
      <c r="E172" s="144"/>
      <c r="F172" s="148" t="s">
        <v>308</v>
      </c>
      <c r="G172" s="144">
        <v>430</v>
      </c>
      <c r="H172" s="145"/>
      <c r="I172" s="145"/>
    </row>
    <row r="173" spans="1:12">
      <c r="A173" s="143">
        <v>40382</v>
      </c>
      <c r="B173" s="213">
        <v>5</v>
      </c>
      <c r="C173" s="144">
        <v>170</v>
      </c>
      <c r="D173" s="144">
        <v>2</v>
      </c>
      <c r="E173" s="144"/>
      <c r="F173" s="148" t="s">
        <v>309</v>
      </c>
      <c r="G173" s="144">
        <v>495</v>
      </c>
      <c r="H173" s="145"/>
      <c r="I173" s="145"/>
      <c r="J173" s="145"/>
      <c r="K173" s="145"/>
      <c r="L173" s="145"/>
    </row>
    <row r="174" spans="1:12">
      <c r="A174" s="143">
        <v>40382</v>
      </c>
      <c r="B174" s="213">
        <v>5</v>
      </c>
      <c r="C174" s="144">
        <v>171</v>
      </c>
      <c r="D174" s="144">
        <v>2</v>
      </c>
      <c r="E174" s="144"/>
      <c r="F174" s="148" t="s">
        <v>308</v>
      </c>
      <c r="G174" s="144">
        <v>495</v>
      </c>
      <c r="H174" s="145"/>
      <c r="I174" s="145"/>
    </row>
    <row r="175" spans="1:12">
      <c r="A175" s="143">
        <v>40382</v>
      </c>
      <c r="B175" s="213">
        <v>5</v>
      </c>
      <c r="C175" s="144">
        <v>172</v>
      </c>
      <c r="D175" s="144">
        <v>2</v>
      </c>
      <c r="E175" s="144"/>
      <c r="F175" s="148" t="s">
        <v>309</v>
      </c>
      <c r="G175" s="144">
        <v>465</v>
      </c>
      <c r="H175" s="145"/>
      <c r="I175" s="145"/>
    </row>
    <row r="176" spans="1:12">
      <c r="A176" s="143">
        <v>40382</v>
      </c>
      <c r="B176" s="213">
        <v>5</v>
      </c>
      <c r="C176" s="144">
        <v>173</v>
      </c>
      <c r="D176" s="144">
        <v>2</v>
      </c>
      <c r="E176" s="144"/>
      <c r="F176" s="148" t="s">
        <v>308</v>
      </c>
      <c r="G176" s="144">
        <v>505</v>
      </c>
      <c r="H176" s="145"/>
      <c r="I176" s="145"/>
    </row>
    <row r="177" spans="1:12">
      <c r="A177" s="143">
        <v>40382</v>
      </c>
      <c r="B177" s="213">
        <v>5</v>
      </c>
      <c r="C177" s="144">
        <v>174</v>
      </c>
      <c r="D177" s="144">
        <v>2</v>
      </c>
      <c r="E177" s="144"/>
      <c r="F177" s="148" t="s">
        <v>309</v>
      </c>
      <c r="G177" s="144">
        <v>540</v>
      </c>
      <c r="H177" s="145"/>
      <c r="I177" s="145"/>
    </row>
    <row r="178" spans="1:12">
      <c r="A178" s="143">
        <v>40382</v>
      </c>
      <c r="B178" s="213">
        <v>5</v>
      </c>
      <c r="C178" s="144">
        <v>175</v>
      </c>
      <c r="D178" s="144">
        <v>2</v>
      </c>
      <c r="E178" s="144"/>
      <c r="F178" s="148" t="s">
        <v>308</v>
      </c>
      <c r="G178" s="144">
        <v>450</v>
      </c>
      <c r="H178" s="145"/>
      <c r="I178" s="145"/>
    </row>
    <row r="179" spans="1:12">
      <c r="A179" s="143">
        <v>40382</v>
      </c>
      <c r="B179" s="213">
        <v>5</v>
      </c>
      <c r="C179" s="144">
        <v>176</v>
      </c>
      <c r="D179" s="144">
        <v>2</v>
      </c>
      <c r="E179" s="144"/>
      <c r="F179" s="148" t="s">
        <v>308</v>
      </c>
      <c r="G179" s="144">
        <v>445</v>
      </c>
      <c r="H179" s="145"/>
      <c r="I179" s="145"/>
    </row>
    <row r="180" spans="1:12">
      <c r="A180" s="143">
        <v>40382</v>
      </c>
      <c r="B180" s="213">
        <v>5</v>
      </c>
      <c r="C180" s="144">
        <v>177</v>
      </c>
      <c r="D180" s="144">
        <v>2</v>
      </c>
      <c r="E180" s="144"/>
      <c r="F180" s="148" t="s">
        <v>308</v>
      </c>
      <c r="G180" s="144">
        <v>465</v>
      </c>
      <c r="H180" s="145"/>
      <c r="I180" s="145"/>
    </row>
    <row r="181" spans="1:12">
      <c r="A181" s="143">
        <v>40382</v>
      </c>
      <c r="B181" s="213">
        <v>5</v>
      </c>
      <c r="C181" s="144">
        <v>178</v>
      </c>
      <c r="D181" s="144">
        <v>2</v>
      </c>
      <c r="E181" s="144"/>
      <c r="F181" s="148" t="s">
        <v>308</v>
      </c>
      <c r="G181" s="144">
        <v>570</v>
      </c>
      <c r="H181" s="145"/>
      <c r="I181" s="145"/>
    </row>
    <row r="182" spans="1:12">
      <c r="A182" s="143">
        <v>40382</v>
      </c>
      <c r="B182" s="213">
        <v>5</v>
      </c>
      <c r="C182" s="144">
        <v>179</v>
      </c>
      <c r="D182" s="144">
        <v>2</v>
      </c>
      <c r="E182" s="144"/>
      <c r="F182" s="148" t="s">
        <v>309</v>
      </c>
      <c r="G182" s="144">
        <v>530</v>
      </c>
      <c r="H182" s="145"/>
      <c r="I182" s="145"/>
    </row>
    <row r="183" spans="1:12">
      <c r="A183" s="143">
        <v>40382</v>
      </c>
      <c r="B183" s="213">
        <v>5</v>
      </c>
      <c r="C183" s="144">
        <v>180</v>
      </c>
      <c r="D183" s="144">
        <v>2</v>
      </c>
      <c r="E183" s="144"/>
      <c r="F183" s="148" t="s">
        <v>308</v>
      </c>
      <c r="G183" s="144">
        <v>490</v>
      </c>
      <c r="H183" s="145"/>
      <c r="I183" s="145"/>
      <c r="J183" s="145"/>
      <c r="K183" s="145"/>
      <c r="L183" s="145"/>
    </row>
    <row r="184" spans="1:12">
      <c r="A184" s="143">
        <v>40382</v>
      </c>
      <c r="B184" s="213">
        <v>5</v>
      </c>
      <c r="C184" s="144">
        <v>181</v>
      </c>
      <c r="D184" s="144">
        <v>2</v>
      </c>
      <c r="E184" s="144"/>
      <c r="F184" s="148" t="s">
        <v>308</v>
      </c>
      <c r="G184" s="144">
        <v>490</v>
      </c>
      <c r="H184" s="145"/>
      <c r="I184" s="145"/>
    </row>
    <row r="185" spans="1:12">
      <c r="A185" s="143">
        <v>40382</v>
      </c>
      <c r="B185" s="213">
        <v>5</v>
      </c>
      <c r="C185" s="144">
        <v>182</v>
      </c>
      <c r="D185" s="144">
        <v>2</v>
      </c>
      <c r="E185" s="144"/>
      <c r="F185" s="148" t="s">
        <v>309</v>
      </c>
      <c r="G185" s="144">
        <v>530</v>
      </c>
      <c r="H185" s="145"/>
      <c r="I185" s="145"/>
    </row>
    <row r="186" spans="1:12">
      <c r="A186" s="143">
        <v>40382</v>
      </c>
      <c r="B186" s="213">
        <v>5</v>
      </c>
      <c r="C186" s="144">
        <v>183</v>
      </c>
      <c r="D186" s="144">
        <v>2</v>
      </c>
      <c r="E186" s="144"/>
      <c r="F186" s="148" t="s">
        <v>309</v>
      </c>
      <c r="G186" s="144">
        <v>500</v>
      </c>
      <c r="H186" s="145"/>
      <c r="I186" s="145"/>
    </row>
    <row r="187" spans="1:12">
      <c r="A187" s="143">
        <v>40382</v>
      </c>
      <c r="B187" s="213">
        <v>5</v>
      </c>
      <c r="C187" s="144">
        <v>184</v>
      </c>
      <c r="D187" s="144">
        <v>2</v>
      </c>
      <c r="E187" s="144"/>
      <c r="F187" s="148" t="s">
        <v>308</v>
      </c>
      <c r="G187" s="144">
        <v>460</v>
      </c>
      <c r="H187" s="145"/>
      <c r="I187" s="145"/>
    </row>
    <row r="188" spans="1:12">
      <c r="A188" s="143">
        <v>40382</v>
      </c>
      <c r="B188" s="213">
        <v>5</v>
      </c>
      <c r="C188" s="144">
        <v>185</v>
      </c>
      <c r="D188" s="144">
        <v>2</v>
      </c>
      <c r="E188" s="144"/>
      <c r="F188" s="148" t="s">
        <v>308</v>
      </c>
      <c r="G188" s="144">
        <v>430</v>
      </c>
      <c r="H188" s="145"/>
      <c r="I188" s="145"/>
    </row>
    <row r="189" spans="1:12">
      <c r="A189" s="143">
        <v>40382</v>
      </c>
      <c r="B189" s="213">
        <v>5</v>
      </c>
      <c r="C189" s="144">
        <v>186</v>
      </c>
      <c r="D189" s="144">
        <v>2</v>
      </c>
      <c r="E189" s="144"/>
      <c r="F189" s="148" t="s">
        <v>309</v>
      </c>
      <c r="G189" s="144">
        <v>530</v>
      </c>
      <c r="H189" s="145"/>
      <c r="I189" s="145"/>
    </row>
    <row r="190" spans="1:12">
      <c r="A190" s="143">
        <v>40382</v>
      </c>
      <c r="B190" s="213">
        <v>5</v>
      </c>
      <c r="C190" s="144">
        <v>187</v>
      </c>
      <c r="D190" s="144">
        <v>2</v>
      </c>
      <c r="E190" s="144"/>
      <c r="F190" s="148" t="s">
        <v>309</v>
      </c>
      <c r="G190" s="144">
        <v>520</v>
      </c>
      <c r="H190" s="145"/>
      <c r="I190" s="145"/>
    </row>
    <row r="191" spans="1:12">
      <c r="A191" s="143">
        <v>40382</v>
      </c>
      <c r="B191" s="213">
        <v>5</v>
      </c>
      <c r="C191" s="144">
        <v>188</v>
      </c>
      <c r="D191" s="144">
        <v>2</v>
      </c>
      <c r="E191" s="144"/>
      <c r="F191" s="148" t="s">
        <v>308</v>
      </c>
      <c r="G191" s="144">
        <v>560</v>
      </c>
      <c r="H191" s="145"/>
      <c r="I191" s="145"/>
    </row>
    <row r="192" spans="1:12">
      <c r="A192" s="143">
        <v>40382</v>
      </c>
      <c r="B192" s="213">
        <v>5</v>
      </c>
      <c r="C192" s="144">
        <v>189</v>
      </c>
      <c r="D192" s="144">
        <v>2</v>
      </c>
      <c r="E192" s="144"/>
      <c r="F192" s="148" t="s">
        <v>308</v>
      </c>
      <c r="G192" s="144">
        <v>465</v>
      </c>
      <c r="H192" s="145"/>
      <c r="I192" s="145"/>
    </row>
    <row r="193" spans="1:12">
      <c r="A193" s="143">
        <v>40382</v>
      </c>
      <c r="B193" s="213">
        <v>5</v>
      </c>
      <c r="C193" s="144">
        <v>190</v>
      </c>
      <c r="D193" s="144">
        <v>2</v>
      </c>
      <c r="E193" s="144"/>
      <c r="F193" s="148" t="s">
        <v>309</v>
      </c>
      <c r="G193" s="144">
        <v>530</v>
      </c>
      <c r="H193" s="145"/>
      <c r="I193" s="145"/>
      <c r="J193" s="145"/>
      <c r="K193" s="145"/>
      <c r="L193" s="145"/>
    </row>
    <row r="194" spans="1:12">
      <c r="A194" s="143">
        <v>40382</v>
      </c>
      <c r="B194" s="213">
        <v>5</v>
      </c>
      <c r="C194" s="144">
        <v>191</v>
      </c>
      <c r="D194" s="144">
        <v>2</v>
      </c>
      <c r="E194" s="144"/>
      <c r="F194" s="148" t="s">
        <v>309</v>
      </c>
      <c r="G194" s="144">
        <v>540</v>
      </c>
      <c r="H194" s="145"/>
      <c r="I194" s="145"/>
    </row>
    <row r="195" spans="1:12">
      <c r="A195" s="143">
        <v>40382</v>
      </c>
      <c r="B195" s="213">
        <v>5</v>
      </c>
      <c r="C195" s="144">
        <v>192</v>
      </c>
      <c r="D195" s="144">
        <v>2</v>
      </c>
      <c r="E195" s="144"/>
      <c r="F195" s="148" t="s">
        <v>308</v>
      </c>
      <c r="G195" s="144">
        <v>500</v>
      </c>
      <c r="H195" s="145"/>
      <c r="I195" s="145"/>
    </row>
    <row r="196" spans="1:12">
      <c r="A196" s="143">
        <v>40382</v>
      </c>
      <c r="B196" s="213">
        <v>5</v>
      </c>
      <c r="C196" s="144">
        <v>193</v>
      </c>
      <c r="D196" s="144">
        <v>2</v>
      </c>
      <c r="E196" s="144"/>
      <c r="F196" s="148" t="s">
        <v>309</v>
      </c>
      <c r="G196" s="144">
        <v>510</v>
      </c>
      <c r="H196" s="145"/>
      <c r="I196" s="145"/>
    </row>
    <row r="197" spans="1:12">
      <c r="A197" s="143">
        <v>40382</v>
      </c>
      <c r="B197" s="213">
        <v>5</v>
      </c>
      <c r="C197" s="144">
        <v>194</v>
      </c>
      <c r="D197" s="144">
        <v>2</v>
      </c>
      <c r="E197" s="144"/>
      <c r="F197" s="148" t="s">
        <v>308</v>
      </c>
      <c r="G197" s="144">
        <v>435</v>
      </c>
      <c r="H197" s="145"/>
      <c r="I197" s="145"/>
    </row>
    <row r="198" spans="1:12">
      <c r="A198" s="143">
        <v>40382</v>
      </c>
      <c r="B198" s="213">
        <v>5</v>
      </c>
      <c r="C198" s="144">
        <v>195</v>
      </c>
      <c r="D198" s="144">
        <v>2</v>
      </c>
      <c r="E198" s="144"/>
      <c r="F198" s="148" t="s">
        <v>308</v>
      </c>
      <c r="G198" s="144">
        <v>455</v>
      </c>
      <c r="H198" s="145"/>
      <c r="I198" s="145"/>
    </row>
    <row r="199" spans="1:12">
      <c r="A199" s="143">
        <v>40382</v>
      </c>
      <c r="B199" s="213">
        <v>5</v>
      </c>
      <c r="C199" s="144">
        <v>196</v>
      </c>
      <c r="D199" s="144">
        <v>2</v>
      </c>
      <c r="E199" s="144"/>
      <c r="F199" s="148" t="s">
        <v>308</v>
      </c>
      <c r="G199" s="144">
        <v>450</v>
      </c>
      <c r="H199" s="145"/>
      <c r="I199" s="145"/>
    </row>
    <row r="200" spans="1:12">
      <c r="A200" s="143">
        <v>40382</v>
      </c>
      <c r="B200" s="213">
        <v>5</v>
      </c>
      <c r="C200" s="144">
        <v>197</v>
      </c>
      <c r="D200" s="144">
        <v>2</v>
      </c>
      <c r="E200" s="144"/>
      <c r="F200" s="148" t="s">
        <v>308</v>
      </c>
      <c r="G200" s="144">
        <v>430</v>
      </c>
      <c r="H200" s="145"/>
      <c r="I200" s="145"/>
    </row>
    <row r="201" spans="1:12">
      <c r="A201" s="143">
        <v>40382</v>
      </c>
      <c r="B201" s="213">
        <v>5</v>
      </c>
      <c r="C201" s="144">
        <v>198</v>
      </c>
      <c r="D201" s="144">
        <v>2</v>
      </c>
      <c r="E201" s="144"/>
      <c r="F201" s="148" t="s">
        <v>309</v>
      </c>
      <c r="G201" s="144">
        <v>530</v>
      </c>
      <c r="H201" s="145"/>
      <c r="I201" s="145"/>
    </row>
    <row r="202" spans="1:12">
      <c r="A202" s="143">
        <v>40382</v>
      </c>
      <c r="B202" s="213">
        <v>5</v>
      </c>
      <c r="C202" s="144">
        <v>199</v>
      </c>
      <c r="D202" s="144">
        <v>2</v>
      </c>
      <c r="E202" s="144"/>
      <c r="F202" s="148" t="s">
        <v>308</v>
      </c>
      <c r="G202" s="144">
        <v>480</v>
      </c>
      <c r="H202" s="145"/>
      <c r="I202" s="145"/>
    </row>
    <row r="203" spans="1:12">
      <c r="A203" s="143">
        <v>40382</v>
      </c>
      <c r="B203" s="213">
        <v>6</v>
      </c>
      <c r="C203" s="144">
        <v>200</v>
      </c>
      <c r="D203" s="144">
        <v>2</v>
      </c>
      <c r="E203" s="144"/>
      <c r="F203" s="148" t="s">
        <v>309</v>
      </c>
      <c r="G203" s="144">
        <v>500</v>
      </c>
      <c r="H203" s="145"/>
      <c r="I203" s="145"/>
      <c r="J203" s="145"/>
      <c r="K203" s="145"/>
      <c r="L203" s="145"/>
    </row>
    <row r="204" spans="1:12">
      <c r="A204" s="143">
        <v>40382</v>
      </c>
      <c r="B204" s="213">
        <v>6</v>
      </c>
      <c r="C204" s="144">
        <v>201</v>
      </c>
      <c r="D204" s="144">
        <v>2</v>
      </c>
      <c r="E204" s="144"/>
      <c r="F204" s="148" t="s">
        <v>309</v>
      </c>
      <c r="G204" s="144">
        <v>500</v>
      </c>
      <c r="H204" s="145"/>
      <c r="I204" s="145"/>
    </row>
    <row r="205" spans="1:12">
      <c r="A205" s="143">
        <v>40382</v>
      </c>
      <c r="B205" s="213">
        <v>6</v>
      </c>
      <c r="C205" s="144">
        <v>202</v>
      </c>
      <c r="D205" s="144">
        <v>2</v>
      </c>
      <c r="E205" s="144"/>
      <c r="F205" s="148" t="s">
        <v>309</v>
      </c>
      <c r="G205" s="144">
        <v>505</v>
      </c>
      <c r="H205" s="145"/>
      <c r="I205" s="145"/>
    </row>
    <row r="206" spans="1:12">
      <c r="A206" s="143">
        <v>40382</v>
      </c>
      <c r="B206" s="213">
        <v>6</v>
      </c>
      <c r="C206" s="144">
        <v>203</v>
      </c>
      <c r="D206" s="144">
        <v>2</v>
      </c>
      <c r="E206" s="144"/>
      <c r="F206" s="148" t="s">
        <v>309</v>
      </c>
      <c r="G206" s="144">
        <v>460</v>
      </c>
      <c r="H206" s="145"/>
      <c r="I206" s="145"/>
    </row>
    <row r="207" spans="1:12">
      <c r="A207" s="143">
        <v>40382</v>
      </c>
      <c r="B207" s="213">
        <v>6</v>
      </c>
      <c r="C207" s="144">
        <v>204</v>
      </c>
      <c r="D207" s="144">
        <v>2</v>
      </c>
      <c r="E207" s="144"/>
      <c r="F207" s="148" t="s">
        <v>309</v>
      </c>
      <c r="G207" s="144">
        <v>490</v>
      </c>
      <c r="H207" s="145"/>
      <c r="I207" s="145"/>
    </row>
    <row r="208" spans="1:12">
      <c r="A208" s="143">
        <v>40382</v>
      </c>
      <c r="B208" s="213">
        <v>6</v>
      </c>
      <c r="C208" s="144">
        <v>205</v>
      </c>
      <c r="D208" s="144">
        <v>2</v>
      </c>
      <c r="E208" s="144"/>
      <c r="F208" s="148" t="s">
        <v>309</v>
      </c>
      <c r="G208" s="144">
        <v>570</v>
      </c>
      <c r="H208" s="145"/>
      <c r="I208" s="145"/>
    </row>
    <row r="209" spans="1:12">
      <c r="A209" s="143">
        <v>40382</v>
      </c>
      <c r="B209" s="213">
        <v>6</v>
      </c>
      <c r="C209" s="144">
        <v>206</v>
      </c>
      <c r="D209" s="144">
        <v>2</v>
      </c>
      <c r="E209" s="144"/>
      <c r="F209" s="148" t="s">
        <v>309</v>
      </c>
      <c r="G209" s="144">
        <v>550</v>
      </c>
      <c r="H209" s="145"/>
      <c r="I209" s="145"/>
    </row>
    <row r="210" spans="1:12">
      <c r="A210" s="143">
        <v>40382</v>
      </c>
      <c r="B210" s="213">
        <v>6</v>
      </c>
      <c r="C210" s="144">
        <v>207</v>
      </c>
      <c r="D210" s="144">
        <v>2</v>
      </c>
      <c r="E210" s="144"/>
      <c r="F210" s="148" t="s">
        <v>309</v>
      </c>
      <c r="G210" s="144">
        <v>545</v>
      </c>
      <c r="H210" s="145"/>
      <c r="I210" s="145"/>
    </row>
    <row r="211" spans="1:12">
      <c r="A211" s="143">
        <v>40382</v>
      </c>
      <c r="B211" s="213">
        <v>6</v>
      </c>
      <c r="C211" s="144">
        <v>208</v>
      </c>
      <c r="D211" s="144">
        <v>2</v>
      </c>
      <c r="E211" s="144"/>
      <c r="F211" s="148" t="s">
        <v>308</v>
      </c>
      <c r="G211" s="144">
        <v>470</v>
      </c>
      <c r="H211" s="145"/>
      <c r="I211" s="145"/>
    </row>
    <row r="212" spans="1:12">
      <c r="A212" s="143">
        <v>40382</v>
      </c>
      <c r="B212" s="213">
        <v>6</v>
      </c>
      <c r="C212" s="144">
        <v>209</v>
      </c>
      <c r="D212" s="144">
        <v>2</v>
      </c>
      <c r="E212" s="144"/>
      <c r="F212" s="148" t="s">
        <v>308</v>
      </c>
      <c r="G212" s="144">
        <v>480</v>
      </c>
      <c r="H212" s="145"/>
      <c r="I212" s="145"/>
    </row>
    <row r="213" spans="1:12">
      <c r="A213" s="143">
        <v>40382</v>
      </c>
      <c r="B213" s="213">
        <v>6</v>
      </c>
      <c r="C213" s="144">
        <v>210</v>
      </c>
      <c r="D213" s="144">
        <v>2</v>
      </c>
      <c r="E213" s="144"/>
      <c r="F213" s="148" t="s">
        <v>309</v>
      </c>
      <c r="G213" s="144">
        <v>515</v>
      </c>
      <c r="H213" s="145"/>
      <c r="I213" s="145"/>
    </row>
    <row r="214" spans="1:12">
      <c r="A214" s="143">
        <v>40382</v>
      </c>
      <c r="B214" s="213">
        <v>6</v>
      </c>
      <c r="C214" s="144">
        <v>211</v>
      </c>
      <c r="D214" s="144">
        <v>2</v>
      </c>
      <c r="E214" s="144"/>
      <c r="F214" s="148" t="s">
        <v>309</v>
      </c>
      <c r="G214" s="144">
        <v>540</v>
      </c>
      <c r="H214" s="145"/>
      <c r="I214" s="145"/>
    </row>
    <row r="215" spans="1:12">
      <c r="A215" s="143">
        <v>40382</v>
      </c>
      <c r="B215" s="213">
        <v>6</v>
      </c>
      <c r="C215" s="144">
        <v>212</v>
      </c>
      <c r="D215" s="144">
        <v>2</v>
      </c>
      <c r="E215" s="144"/>
      <c r="F215" s="148" t="s">
        <v>309</v>
      </c>
      <c r="G215" s="144">
        <v>490</v>
      </c>
      <c r="H215" s="145"/>
      <c r="I215" s="145"/>
    </row>
    <row r="216" spans="1:12">
      <c r="A216" s="143">
        <v>40382</v>
      </c>
      <c r="B216" s="213">
        <v>6</v>
      </c>
      <c r="C216" s="144">
        <v>213</v>
      </c>
      <c r="D216" s="144">
        <v>2</v>
      </c>
      <c r="F216" s="147" t="s">
        <v>309</v>
      </c>
      <c r="G216" s="142">
        <v>485</v>
      </c>
    </row>
    <row r="217" spans="1:12">
      <c r="A217" s="143">
        <v>40382</v>
      </c>
      <c r="B217" s="213">
        <v>6</v>
      </c>
      <c r="C217" s="144">
        <v>214</v>
      </c>
      <c r="D217" s="144">
        <v>2</v>
      </c>
      <c r="F217" s="147" t="s">
        <v>309</v>
      </c>
      <c r="G217" s="142">
        <v>515</v>
      </c>
    </row>
    <row r="218" spans="1:12">
      <c r="A218" s="152">
        <v>40382</v>
      </c>
      <c r="B218" s="213">
        <v>6</v>
      </c>
      <c r="C218" s="153">
        <v>215</v>
      </c>
      <c r="D218" s="153">
        <v>2</v>
      </c>
      <c r="E218" s="153"/>
      <c r="F218" s="155" t="s">
        <v>309</v>
      </c>
      <c r="G218" s="153">
        <v>505</v>
      </c>
      <c r="H218" s="154"/>
    </row>
    <row r="219" spans="1:12">
      <c r="A219" s="143">
        <v>40384</v>
      </c>
      <c r="B219" s="213">
        <v>7</v>
      </c>
      <c r="C219" s="144">
        <v>216</v>
      </c>
      <c r="D219" s="144">
        <v>2</v>
      </c>
      <c r="E219" s="144"/>
      <c r="F219" s="148" t="s">
        <v>309</v>
      </c>
      <c r="G219" s="144">
        <v>520</v>
      </c>
      <c r="H219" s="145"/>
    </row>
    <row r="220" spans="1:12">
      <c r="A220" s="143">
        <v>40384</v>
      </c>
      <c r="B220" s="213">
        <v>7</v>
      </c>
      <c r="C220" s="144">
        <v>217</v>
      </c>
      <c r="D220" s="144">
        <v>2</v>
      </c>
      <c r="E220" s="144"/>
      <c r="F220" s="148" t="s">
        <v>309</v>
      </c>
      <c r="G220" s="144">
        <v>495</v>
      </c>
      <c r="H220" s="145"/>
    </row>
    <row r="221" spans="1:12">
      <c r="A221" s="143">
        <v>40384</v>
      </c>
      <c r="B221" s="213">
        <v>7</v>
      </c>
      <c r="C221" s="144">
        <v>218</v>
      </c>
      <c r="D221" s="144">
        <v>2</v>
      </c>
      <c r="E221" s="144"/>
      <c r="F221" s="148" t="s">
        <v>309</v>
      </c>
      <c r="G221" s="144">
        <v>550</v>
      </c>
      <c r="H221" s="145"/>
    </row>
    <row r="222" spans="1:12">
      <c r="A222" s="143">
        <v>40384</v>
      </c>
      <c r="B222" s="213">
        <v>7</v>
      </c>
      <c r="C222" s="144">
        <v>219</v>
      </c>
      <c r="D222" s="144">
        <v>2</v>
      </c>
      <c r="E222" s="144"/>
      <c r="F222" s="148" t="s">
        <v>308</v>
      </c>
      <c r="G222" s="144">
        <v>490</v>
      </c>
      <c r="H222" s="145"/>
    </row>
    <row r="223" spans="1:12">
      <c r="A223" s="143">
        <v>40384</v>
      </c>
      <c r="B223" s="213">
        <v>7</v>
      </c>
      <c r="C223" s="144">
        <v>220</v>
      </c>
      <c r="D223" s="144">
        <v>2</v>
      </c>
      <c r="E223" s="144"/>
      <c r="F223" s="148" t="s">
        <v>308</v>
      </c>
      <c r="G223" s="144">
        <v>570</v>
      </c>
      <c r="H223" s="145"/>
      <c r="I223" s="145"/>
      <c r="J223" s="145"/>
      <c r="K223" s="145"/>
      <c r="L223" s="145"/>
    </row>
    <row r="224" spans="1:12">
      <c r="A224" s="143">
        <v>40384</v>
      </c>
      <c r="B224" s="213">
        <v>7</v>
      </c>
      <c r="C224" s="144">
        <v>221</v>
      </c>
      <c r="D224" s="144">
        <v>2</v>
      </c>
      <c r="E224" s="144"/>
      <c r="F224" s="148" t="s">
        <v>309</v>
      </c>
      <c r="G224" s="144">
        <v>510</v>
      </c>
      <c r="H224" s="145"/>
    </row>
    <row r="225" spans="1:12">
      <c r="A225" s="143">
        <v>40384</v>
      </c>
      <c r="B225" s="213">
        <v>7</v>
      </c>
      <c r="C225" s="144">
        <v>222</v>
      </c>
      <c r="D225" s="144">
        <v>2</v>
      </c>
      <c r="E225" s="144"/>
      <c r="F225" s="148" t="s">
        <v>308</v>
      </c>
      <c r="G225" s="144">
        <v>520</v>
      </c>
      <c r="H225" s="145"/>
    </row>
    <row r="226" spans="1:12">
      <c r="A226" s="143">
        <v>40384</v>
      </c>
      <c r="B226" s="213">
        <v>7</v>
      </c>
      <c r="C226" s="144">
        <v>223</v>
      </c>
      <c r="D226" s="144">
        <v>2</v>
      </c>
      <c r="E226" s="144"/>
      <c r="F226" s="148" t="s">
        <v>309</v>
      </c>
      <c r="G226" s="144">
        <v>480</v>
      </c>
      <c r="H226" s="145"/>
    </row>
    <row r="227" spans="1:12">
      <c r="A227" s="143">
        <v>40384</v>
      </c>
      <c r="B227" s="213">
        <v>7</v>
      </c>
      <c r="C227" s="144">
        <v>224</v>
      </c>
      <c r="D227" s="144">
        <v>2</v>
      </c>
      <c r="E227" s="144"/>
      <c r="F227" s="148" t="s">
        <v>308</v>
      </c>
      <c r="G227" s="144">
        <v>515</v>
      </c>
      <c r="H227" s="145"/>
    </row>
    <row r="228" spans="1:12">
      <c r="A228" s="143">
        <v>40384</v>
      </c>
      <c r="B228" s="213">
        <v>7</v>
      </c>
      <c r="C228" s="144">
        <v>225</v>
      </c>
      <c r="D228" s="144">
        <v>2</v>
      </c>
      <c r="E228" s="144"/>
      <c r="F228" s="148" t="s">
        <v>308</v>
      </c>
      <c r="G228" s="144">
        <v>510</v>
      </c>
      <c r="H228" s="145"/>
    </row>
    <row r="229" spans="1:12">
      <c r="A229" s="143">
        <v>40384</v>
      </c>
      <c r="B229" s="213">
        <v>7</v>
      </c>
      <c r="C229" s="144">
        <v>226</v>
      </c>
      <c r="D229" s="144">
        <v>2</v>
      </c>
      <c r="E229" s="144"/>
      <c r="F229" s="148" t="s">
        <v>309</v>
      </c>
      <c r="G229" s="144">
        <v>495</v>
      </c>
      <c r="H229" s="145"/>
    </row>
    <row r="230" spans="1:12">
      <c r="A230" s="143">
        <v>40384</v>
      </c>
      <c r="B230" s="213">
        <v>7</v>
      </c>
      <c r="C230" s="144">
        <v>227</v>
      </c>
      <c r="D230" s="144">
        <v>2</v>
      </c>
      <c r="E230" s="144"/>
      <c r="F230" s="148" t="s">
        <v>308</v>
      </c>
      <c r="G230" s="144">
        <v>550</v>
      </c>
      <c r="H230" s="145"/>
    </row>
    <row r="231" spans="1:12">
      <c r="A231" s="143">
        <v>40384</v>
      </c>
      <c r="B231" s="213">
        <v>7</v>
      </c>
      <c r="C231" s="144">
        <v>228</v>
      </c>
      <c r="D231" s="144">
        <v>2</v>
      </c>
      <c r="E231" s="144"/>
      <c r="F231" s="148" t="s">
        <v>309</v>
      </c>
      <c r="G231" s="144">
        <v>460</v>
      </c>
      <c r="H231" s="145"/>
    </row>
    <row r="232" spans="1:12">
      <c r="A232" s="143">
        <v>40384</v>
      </c>
      <c r="B232" s="213">
        <v>7</v>
      </c>
      <c r="C232" s="144">
        <v>229</v>
      </c>
      <c r="D232" s="144">
        <v>2</v>
      </c>
      <c r="E232" s="144"/>
      <c r="F232" s="148" t="s">
        <v>308</v>
      </c>
      <c r="G232" s="144">
        <v>480</v>
      </c>
      <c r="H232" s="145"/>
    </row>
    <row r="233" spans="1:12">
      <c r="A233" s="143">
        <v>40384</v>
      </c>
      <c r="B233" s="213">
        <v>7</v>
      </c>
      <c r="C233" s="144">
        <v>230</v>
      </c>
      <c r="D233" s="144">
        <v>2</v>
      </c>
      <c r="E233" s="144"/>
      <c r="F233" s="148" t="s">
        <v>309</v>
      </c>
      <c r="G233" s="144">
        <v>475</v>
      </c>
      <c r="H233" s="145"/>
      <c r="I233" s="145"/>
      <c r="J233" s="145"/>
      <c r="K233" s="145"/>
      <c r="L233" s="145"/>
    </row>
    <row r="234" spans="1:12">
      <c r="A234" s="143">
        <v>40384</v>
      </c>
      <c r="B234" s="213">
        <v>7</v>
      </c>
      <c r="C234" s="144">
        <v>231</v>
      </c>
      <c r="D234" s="144">
        <v>2</v>
      </c>
      <c r="E234" s="144"/>
      <c r="F234" s="148" t="s">
        <v>309</v>
      </c>
      <c r="G234" s="144">
        <v>465</v>
      </c>
      <c r="H234" s="145"/>
    </row>
    <row r="235" spans="1:12">
      <c r="A235" s="143">
        <v>40384</v>
      </c>
      <c r="B235" s="213">
        <v>7</v>
      </c>
      <c r="C235" s="144">
        <v>232</v>
      </c>
      <c r="D235" s="144">
        <v>2</v>
      </c>
      <c r="E235" s="144"/>
      <c r="F235" s="148" t="s">
        <v>308</v>
      </c>
      <c r="G235" s="144">
        <v>485</v>
      </c>
      <c r="H235" s="145"/>
    </row>
    <row r="236" spans="1:12">
      <c r="A236" s="143">
        <v>40384</v>
      </c>
      <c r="B236" s="213">
        <v>7</v>
      </c>
      <c r="C236" s="144">
        <v>233</v>
      </c>
      <c r="D236" s="144">
        <v>2</v>
      </c>
      <c r="E236" s="144"/>
      <c r="F236" s="148" t="s">
        <v>308</v>
      </c>
      <c r="G236" s="144">
        <v>410</v>
      </c>
      <c r="H236" s="145"/>
    </row>
    <row r="237" spans="1:12">
      <c r="A237" s="143">
        <v>40384</v>
      </c>
      <c r="B237" s="213">
        <v>7</v>
      </c>
      <c r="C237" s="144">
        <v>234</v>
      </c>
      <c r="D237" s="144">
        <v>2</v>
      </c>
      <c r="E237" s="144"/>
      <c r="F237" s="148" t="s">
        <v>308</v>
      </c>
      <c r="G237" s="144">
        <v>505</v>
      </c>
      <c r="H237" s="145"/>
    </row>
    <row r="238" spans="1:12">
      <c r="A238" s="143">
        <v>40384</v>
      </c>
      <c r="B238" s="213">
        <v>7</v>
      </c>
      <c r="C238" s="144">
        <v>235</v>
      </c>
      <c r="D238" s="144">
        <v>2</v>
      </c>
      <c r="E238" s="144"/>
      <c r="F238" s="148" t="s">
        <v>309</v>
      </c>
      <c r="G238" s="144">
        <v>565</v>
      </c>
      <c r="H238" s="145"/>
    </row>
    <row r="239" spans="1:12">
      <c r="A239" s="143">
        <v>40384</v>
      </c>
      <c r="B239" s="213">
        <v>7</v>
      </c>
      <c r="C239" s="144">
        <v>236</v>
      </c>
      <c r="D239" s="144">
        <v>2</v>
      </c>
      <c r="E239" s="144"/>
      <c r="F239" s="148" t="s">
        <v>309</v>
      </c>
      <c r="G239" s="144">
        <v>520</v>
      </c>
      <c r="H239" s="145"/>
    </row>
    <row r="240" spans="1:12">
      <c r="A240" s="143">
        <v>40384</v>
      </c>
      <c r="B240" s="213">
        <v>7</v>
      </c>
      <c r="C240" s="144">
        <v>237</v>
      </c>
      <c r="D240" s="144">
        <v>2</v>
      </c>
      <c r="E240" s="144"/>
      <c r="F240" s="148" t="s">
        <v>309</v>
      </c>
      <c r="G240" s="144">
        <v>540</v>
      </c>
      <c r="H240" s="145"/>
    </row>
    <row r="241" spans="1:12">
      <c r="A241" s="143">
        <v>40384</v>
      </c>
      <c r="B241" s="213">
        <v>7</v>
      </c>
      <c r="C241" s="144">
        <v>238</v>
      </c>
      <c r="D241" s="144">
        <v>2</v>
      </c>
      <c r="E241" s="144"/>
      <c r="F241" s="148" t="s">
        <v>309</v>
      </c>
      <c r="G241" s="144">
        <v>535</v>
      </c>
      <c r="H241" s="145"/>
    </row>
    <row r="242" spans="1:12">
      <c r="A242" s="143">
        <v>40384</v>
      </c>
      <c r="B242" s="213">
        <v>7</v>
      </c>
      <c r="C242" s="144">
        <v>239</v>
      </c>
      <c r="D242" s="144">
        <v>2</v>
      </c>
      <c r="E242" s="144"/>
      <c r="F242" s="148" t="s">
        <v>308</v>
      </c>
      <c r="G242" s="144">
        <v>480</v>
      </c>
      <c r="H242" s="145"/>
    </row>
    <row r="243" spans="1:12">
      <c r="A243" s="143">
        <v>40384</v>
      </c>
      <c r="B243" s="213">
        <v>7</v>
      </c>
      <c r="C243" s="144">
        <v>240</v>
      </c>
      <c r="D243" s="144">
        <v>2</v>
      </c>
      <c r="E243" s="144"/>
      <c r="F243" s="148" t="s">
        <v>309</v>
      </c>
      <c r="G243" s="144">
        <v>495</v>
      </c>
      <c r="H243" s="145"/>
      <c r="I243" s="145"/>
      <c r="J243" s="145"/>
      <c r="K243" s="145"/>
      <c r="L243" s="145"/>
    </row>
    <row r="244" spans="1:12">
      <c r="A244" s="143">
        <v>40384</v>
      </c>
      <c r="B244" s="213">
        <v>7</v>
      </c>
      <c r="C244" s="144">
        <v>241</v>
      </c>
      <c r="D244" s="144">
        <v>2</v>
      </c>
      <c r="E244" s="144"/>
      <c r="F244" s="148" t="s">
        <v>309</v>
      </c>
      <c r="G244" s="144">
        <v>450</v>
      </c>
      <c r="H244" s="145"/>
    </row>
    <row r="245" spans="1:12">
      <c r="A245" s="143">
        <v>40384</v>
      </c>
      <c r="B245" s="213">
        <v>7</v>
      </c>
      <c r="C245" s="144">
        <v>242</v>
      </c>
      <c r="D245" s="144">
        <v>2</v>
      </c>
      <c r="E245" s="144"/>
      <c r="F245" s="148" t="s">
        <v>309</v>
      </c>
      <c r="G245" s="144">
        <v>455</v>
      </c>
      <c r="H245" s="145"/>
    </row>
    <row r="246" spans="1:12">
      <c r="A246" s="143">
        <v>40384</v>
      </c>
      <c r="B246" s="213">
        <v>7</v>
      </c>
      <c r="C246" s="144">
        <v>243</v>
      </c>
      <c r="D246" s="144">
        <v>2</v>
      </c>
      <c r="E246" s="144"/>
      <c r="F246" s="148" t="s">
        <v>309</v>
      </c>
      <c r="G246" s="144">
        <v>530</v>
      </c>
      <c r="H246" s="145"/>
    </row>
    <row r="247" spans="1:12">
      <c r="A247" s="143">
        <v>40384</v>
      </c>
      <c r="B247" s="213">
        <v>7</v>
      </c>
      <c r="C247" s="144">
        <v>244</v>
      </c>
      <c r="D247" s="144">
        <v>2</v>
      </c>
      <c r="E247" s="144"/>
      <c r="F247" s="148" t="s">
        <v>309</v>
      </c>
      <c r="G247" s="144">
        <v>470</v>
      </c>
      <c r="H247" s="145"/>
    </row>
    <row r="248" spans="1:12">
      <c r="A248" s="143">
        <v>40384</v>
      </c>
      <c r="B248" s="213">
        <v>7</v>
      </c>
      <c r="C248" s="144">
        <v>245</v>
      </c>
      <c r="D248" s="144">
        <v>2</v>
      </c>
      <c r="E248" s="144"/>
      <c r="F248" s="148" t="s">
        <v>309</v>
      </c>
      <c r="G248" s="144">
        <v>475</v>
      </c>
      <c r="H248" s="145"/>
    </row>
    <row r="249" spans="1:12">
      <c r="A249" s="143">
        <v>40384</v>
      </c>
      <c r="B249" s="213">
        <v>7</v>
      </c>
      <c r="C249" s="144">
        <v>246</v>
      </c>
      <c r="D249" s="144">
        <v>2</v>
      </c>
      <c r="E249" s="144"/>
      <c r="F249" s="148" t="s">
        <v>309</v>
      </c>
      <c r="G249" s="144">
        <v>515</v>
      </c>
      <c r="H249" s="145"/>
    </row>
    <row r="250" spans="1:12">
      <c r="A250" s="143">
        <v>40384</v>
      </c>
      <c r="B250" s="213">
        <v>7</v>
      </c>
      <c r="C250" s="144">
        <v>247</v>
      </c>
      <c r="D250" s="144">
        <v>2</v>
      </c>
      <c r="E250" s="144"/>
      <c r="F250" s="148" t="s">
        <v>309</v>
      </c>
      <c r="G250" s="144">
        <v>535</v>
      </c>
      <c r="H250" s="145"/>
    </row>
    <row r="251" spans="1:12">
      <c r="A251" s="143">
        <v>40384</v>
      </c>
      <c r="B251" s="213">
        <v>7</v>
      </c>
      <c r="C251" s="144">
        <v>248</v>
      </c>
      <c r="D251" s="144">
        <v>2</v>
      </c>
      <c r="E251" s="144"/>
      <c r="F251" s="148" t="s">
        <v>309</v>
      </c>
      <c r="G251" s="144">
        <v>445</v>
      </c>
      <c r="H251" s="145"/>
    </row>
    <row r="252" spans="1:12">
      <c r="A252" s="143">
        <v>40384</v>
      </c>
      <c r="B252" s="213">
        <v>7</v>
      </c>
      <c r="C252" s="144">
        <v>249</v>
      </c>
      <c r="D252" s="144">
        <v>2</v>
      </c>
      <c r="E252" s="144"/>
      <c r="F252" s="148" t="s">
        <v>309</v>
      </c>
      <c r="G252" s="144">
        <v>520</v>
      </c>
      <c r="H252" s="145"/>
    </row>
    <row r="253" spans="1:12">
      <c r="A253" s="143">
        <v>40384</v>
      </c>
      <c r="B253" s="213">
        <v>7</v>
      </c>
      <c r="C253" s="144">
        <v>250</v>
      </c>
      <c r="D253" s="144">
        <v>2</v>
      </c>
      <c r="E253" s="144"/>
      <c r="F253" s="148" t="s">
        <v>309</v>
      </c>
      <c r="G253" s="144">
        <v>520</v>
      </c>
      <c r="H253" s="145"/>
      <c r="I253" s="145"/>
      <c r="J253" s="145"/>
      <c r="K253" s="145"/>
      <c r="L253" s="145"/>
    </row>
    <row r="254" spans="1:12">
      <c r="A254" s="143">
        <v>40384</v>
      </c>
      <c r="B254" s="213">
        <v>7</v>
      </c>
      <c r="C254" s="144">
        <v>251</v>
      </c>
      <c r="D254" s="144">
        <v>2</v>
      </c>
      <c r="E254" s="144"/>
      <c r="F254" s="148" t="s">
        <v>308</v>
      </c>
      <c r="G254" s="144">
        <v>410</v>
      </c>
      <c r="H254" s="145"/>
    </row>
    <row r="255" spans="1:12">
      <c r="A255" s="143">
        <v>40384</v>
      </c>
      <c r="B255" s="213">
        <v>7</v>
      </c>
      <c r="C255" s="144">
        <v>252</v>
      </c>
      <c r="D255" s="144">
        <v>2</v>
      </c>
      <c r="E255" s="144"/>
      <c r="F255" s="148" t="s">
        <v>309</v>
      </c>
      <c r="G255" s="144">
        <v>455</v>
      </c>
      <c r="H255" s="145"/>
    </row>
    <row r="256" spans="1:12">
      <c r="A256" s="143">
        <v>40384</v>
      </c>
      <c r="B256" s="213">
        <v>7</v>
      </c>
      <c r="C256" s="144">
        <v>253</v>
      </c>
      <c r="D256" s="144">
        <v>2</v>
      </c>
      <c r="E256" s="144"/>
      <c r="F256" s="148" t="s">
        <v>308</v>
      </c>
      <c r="G256" s="144">
        <v>430</v>
      </c>
      <c r="H256" s="145"/>
    </row>
    <row r="257" spans="1:12">
      <c r="A257" s="143">
        <v>40384</v>
      </c>
      <c r="B257" s="213">
        <v>7</v>
      </c>
      <c r="C257" s="144">
        <v>254</v>
      </c>
      <c r="D257" s="144">
        <v>2</v>
      </c>
      <c r="E257" s="144"/>
      <c r="F257" s="148" t="s">
        <v>309</v>
      </c>
      <c r="G257" s="144">
        <v>470</v>
      </c>
      <c r="H257" s="145"/>
    </row>
    <row r="258" spans="1:12">
      <c r="A258" s="143">
        <v>40384</v>
      </c>
      <c r="B258" s="213">
        <v>7</v>
      </c>
      <c r="C258" s="144">
        <v>255</v>
      </c>
      <c r="D258" s="144">
        <v>2</v>
      </c>
      <c r="E258" s="144"/>
      <c r="F258" s="148" t="s">
        <v>309</v>
      </c>
      <c r="G258" s="144">
        <v>450</v>
      </c>
      <c r="H258" s="145"/>
    </row>
    <row r="259" spans="1:12">
      <c r="A259" s="143">
        <v>40384</v>
      </c>
      <c r="B259" s="213">
        <v>8</v>
      </c>
      <c r="C259" s="144">
        <v>256</v>
      </c>
      <c r="D259" s="144">
        <v>2</v>
      </c>
      <c r="E259" s="144"/>
      <c r="F259" s="148" t="s">
        <v>309</v>
      </c>
      <c r="G259" s="144">
        <v>470</v>
      </c>
      <c r="H259" s="145"/>
    </row>
    <row r="260" spans="1:12">
      <c r="A260" s="143">
        <v>40384</v>
      </c>
      <c r="B260" s="213">
        <v>8</v>
      </c>
      <c r="C260" s="144">
        <v>257</v>
      </c>
      <c r="D260" s="144">
        <v>2</v>
      </c>
      <c r="E260" s="144"/>
      <c r="F260" s="148" t="s">
        <v>309</v>
      </c>
      <c r="G260" s="144">
        <v>550</v>
      </c>
      <c r="H260" s="145"/>
    </row>
    <row r="261" spans="1:12">
      <c r="A261" s="143">
        <v>40384</v>
      </c>
      <c r="B261" s="213">
        <v>8</v>
      </c>
      <c r="C261" s="144">
        <v>258</v>
      </c>
      <c r="D261" s="144">
        <v>2</v>
      </c>
      <c r="E261" s="144"/>
      <c r="F261" s="148" t="s">
        <v>309</v>
      </c>
      <c r="G261" s="144">
        <v>490</v>
      </c>
      <c r="H261" s="145"/>
    </row>
    <row r="262" spans="1:12">
      <c r="A262" s="143">
        <v>40384</v>
      </c>
      <c r="B262" s="213">
        <v>8</v>
      </c>
      <c r="C262" s="144">
        <v>259</v>
      </c>
      <c r="D262" s="144">
        <v>2</v>
      </c>
      <c r="E262" s="144"/>
      <c r="F262" s="148" t="s">
        <v>309</v>
      </c>
      <c r="G262" s="144">
        <v>450</v>
      </c>
      <c r="H262" s="145"/>
    </row>
    <row r="263" spans="1:12">
      <c r="A263" s="143">
        <v>40384</v>
      </c>
      <c r="B263" s="213">
        <v>8</v>
      </c>
      <c r="C263" s="144">
        <v>260</v>
      </c>
      <c r="D263" s="144">
        <v>2</v>
      </c>
      <c r="E263" s="144"/>
      <c r="F263" s="148" t="s">
        <v>309</v>
      </c>
      <c r="G263" s="144">
        <v>440</v>
      </c>
      <c r="H263" s="145"/>
      <c r="I263" s="145"/>
      <c r="J263" s="145"/>
      <c r="K263" s="145"/>
      <c r="L263" s="145"/>
    </row>
    <row r="264" spans="1:12">
      <c r="A264" s="143">
        <v>40384</v>
      </c>
      <c r="B264" s="213">
        <v>8</v>
      </c>
      <c r="C264" s="144">
        <v>261</v>
      </c>
      <c r="D264" s="144">
        <v>2</v>
      </c>
      <c r="E264" s="144"/>
      <c r="F264" s="148" t="s">
        <v>309</v>
      </c>
      <c r="G264" s="144">
        <v>510</v>
      </c>
      <c r="H264" s="145"/>
    </row>
    <row r="265" spans="1:12">
      <c r="A265" s="143">
        <v>40384</v>
      </c>
      <c r="B265" s="213">
        <v>8</v>
      </c>
      <c r="C265" s="144">
        <v>262</v>
      </c>
      <c r="D265" s="144">
        <v>2</v>
      </c>
      <c r="E265" s="144"/>
      <c r="F265" s="148" t="s">
        <v>309</v>
      </c>
      <c r="G265" s="144">
        <v>470</v>
      </c>
      <c r="H265" s="145"/>
    </row>
    <row r="266" spans="1:12">
      <c r="A266" s="143">
        <v>40384</v>
      </c>
      <c r="B266" s="213">
        <v>8</v>
      </c>
      <c r="C266" s="144">
        <v>263</v>
      </c>
      <c r="D266" s="144">
        <v>2</v>
      </c>
      <c r="E266" s="144"/>
      <c r="F266" s="148" t="s">
        <v>308</v>
      </c>
      <c r="G266" s="144">
        <v>410</v>
      </c>
      <c r="H266" s="145"/>
    </row>
    <row r="267" spans="1:12">
      <c r="A267" s="143">
        <v>40384</v>
      </c>
      <c r="B267" s="213">
        <v>8</v>
      </c>
      <c r="C267" s="144">
        <v>264</v>
      </c>
      <c r="D267" s="144">
        <v>2</v>
      </c>
      <c r="E267" s="144"/>
      <c r="F267" s="148" t="s">
        <v>309</v>
      </c>
      <c r="G267" s="144">
        <v>430</v>
      </c>
      <c r="H267" s="145"/>
    </row>
    <row r="268" spans="1:12">
      <c r="A268" s="143">
        <v>40384</v>
      </c>
      <c r="B268" s="213">
        <v>8</v>
      </c>
      <c r="C268" s="144">
        <v>265</v>
      </c>
      <c r="D268" s="144">
        <v>2</v>
      </c>
      <c r="E268" s="144"/>
      <c r="F268" s="148" t="s">
        <v>309</v>
      </c>
      <c r="G268" s="144">
        <v>450</v>
      </c>
      <c r="H268" s="145"/>
    </row>
    <row r="269" spans="1:12">
      <c r="A269" s="143">
        <v>40384</v>
      </c>
      <c r="B269" s="213">
        <v>8</v>
      </c>
      <c r="C269" s="144">
        <v>266</v>
      </c>
      <c r="D269" s="144">
        <v>2</v>
      </c>
      <c r="E269" s="144"/>
      <c r="F269" s="148" t="s">
        <v>308</v>
      </c>
      <c r="G269" s="144">
        <v>435</v>
      </c>
      <c r="H269" s="145"/>
    </row>
    <row r="270" spans="1:12">
      <c r="A270" s="143">
        <v>40384</v>
      </c>
      <c r="B270" s="213">
        <v>8</v>
      </c>
      <c r="C270" s="144">
        <v>267</v>
      </c>
      <c r="D270" s="144">
        <v>2</v>
      </c>
      <c r="E270" s="144"/>
      <c r="F270" s="148" t="s">
        <v>309</v>
      </c>
      <c r="G270" s="144">
        <v>450</v>
      </c>
      <c r="H270" s="145"/>
    </row>
    <row r="271" spans="1:12">
      <c r="A271" s="143">
        <v>40384</v>
      </c>
      <c r="B271" s="213">
        <v>8</v>
      </c>
      <c r="C271" s="144">
        <v>268</v>
      </c>
      <c r="D271" s="144">
        <v>2</v>
      </c>
      <c r="E271" s="144"/>
      <c r="F271" s="148" t="s">
        <v>309</v>
      </c>
      <c r="G271" s="144">
        <v>465</v>
      </c>
      <c r="H271" s="145"/>
    </row>
    <row r="272" spans="1:12">
      <c r="A272" s="143">
        <v>40384</v>
      </c>
      <c r="B272" s="213">
        <v>8</v>
      </c>
      <c r="C272" s="144">
        <v>269</v>
      </c>
      <c r="D272" s="144">
        <v>2</v>
      </c>
      <c r="E272" s="144"/>
      <c r="F272" s="148" t="s">
        <v>308</v>
      </c>
      <c r="G272" s="144">
        <v>420</v>
      </c>
      <c r="H272" s="145"/>
    </row>
    <row r="273" spans="1:12">
      <c r="A273" s="143">
        <v>40384</v>
      </c>
      <c r="B273" s="213">
        <v>8</v>
      </c>
      <c r="C273" s="144">
        <v>270</v>
      </c>
      <c r="D273" s="144">
        <v>2</v>
      </c>
      <c r="E273" s="144"/>
      <c r="F273" s="148" t="s">
        <v>309</v>
      </c>
      <c r="G273" s="144">
        <v>455</v>
      </c>
      <c r="H273" s="145"/>
      <c r="I273" s="145"/>
      <c r="J273" s="145"/>
      <c r="K273" s="145"/>
      <c r="L273" s="145"/>
    </row>
    <row r="274" spans="1:12">
      <c r="A274" s="143">
        <v>40384</v>
      </c>
      <c r="B274" s="213">
        <v>8</v>
      </c>
      <c r="C274" s="144">
        <v>271</v>
      </c>
      <c r="D274" s="144">
        <v>2</v>
      </c>
      <c r="E274" s="144"/>
      <c r="F274" s="148" t="s">
        <v>309</v>
      </c>
      <c r="G274" s="144">
        <v>410</v>
      </c>
      <c r="H274" s="145"/>
    </row>
    <row r="275" spans="1:12">
      <c r="A275" s="143">
        <v>40384</v>
      </c>
      <c r="B275" s="213">
        <v>8</v>
      </c>
      <c r="C275" s="144">
        <v>272</v>
      </c>
      <c r="D275" s="144">
        <v>2</v>
      </c>
      <c r="E275" s="144"/>
      <c r="F275" s="148" t="s">
        <v>309</v>
      </c>
      <c r="G275" s="144">
        <v>530</v>
      </c>
      <c r="H275" s="145"/>
    </row>
    <row r="276" spans="1:12">
      <c r="A276" s="143">
        <v>40384</v>
      </c>
      <c r="B276" s="213">
        <v>8</v>
      </c>
      <c r="C276" s="144">
        <v>273</v>
      </c>
      <c r="D276" s="144">
        <v>2</v>
      </c>
      <c r="E276" s="144"/>
      <c r="F276" s="148" t="s">
        <v>308</v>
      </c>
      <c r="G276" s="144">
        <v>420</v>
      </c>
      <c r="H276" s="145"/>
    </row>
    <row r="277" spans="1:12">
      <c r="A277" s="143">
        <v>40384</v>
      </c>
      <c r="B277" s="213">
        <v>8</v>
      </c>
      <c r="C277" s="144">
        <v>274</v>
      </c>
      <c r="D277" s="144">
        <v>2</v>
      </c>
      <c r="E277" s="144"/>
      <c r="F277" s="148" t="s">
        <v>309</v>
      </c>
      <c r="G277" s="144">
        <v>475</v>
      </c>
      <c r="H277" s="145"/>
    </row>
    <row r="278" spans="1:12">
      <c r="A278" s="143">
        <v>40384</v>
      </c>
      <c r="B278" s="213">
        <v>8</v>
      </c>
      <c r="C278" s="144">
        <v>275</v>
      </c>
      <c r="D278" s="144">
        <v>2</v>
      </c>
      <c r="E278" s="144"/>
      <c r="F278" s="148" t="s">
        <v>308</v>
      </c>
      <c r="G278" s="144">
        <v>405</v>
      </c>
      <c r="H278" s="145"/>
    </row>
    <row r="279" spans="1:12">
      <c r="A279" s="143">
        <v>40384</v>
      </c>
      <c r="B279" s="213">
        <v>8</v>
      </c>
      <c r="C279" s="144">
        <v>276</v>
      </c>
      <c r="D279" s="144">
        <v>2</v>
      </c>
      <c r="E279" s="144"/>
      <c r="F279" s="148" t="s">
        <v>309</v>
      </c>
      <c r="G279" s="144">
        <v>500</v>
      </c>
      <c r="H279" s="145"/>
    </row>
    <row r="280" spans="1:12">
      <c r="A280" s="143">
        <v>40384</v>
      </c>
      <c r="B280" s="213">
        <v>8</v>
      </c>
      <c r="C280" s="144">
        <v>277</v>
      </c>
      <c r="D280" s="144">
        <v>2</v>
      </c>
      <c r="E280" s="144"/>
      <c r="F280" s="148" t="s">
        <v>309</v>
      </c>
      <c r="G280" s="144">
        <v>490</v>
      </c>
      <c r="H280" s="145"/>
    </row>
    <row r="281" spans="1:12">
      <c r="A281" s="143">
        <v>40384</v>
      </c>
      <c r="B281" s="213">
        <v>8</v>
      </c>
      <c r="C281" s="144">
        <v>278</v>
      </c>
      <c r="D281" s="144">
        <v>2</v>
      </c>
      <c r="E281" s="144"/>
      <c r="F281" s="148" t="s">
        <v>309</v>
      </c>
      <c r="G281" s="144">
        <v>490</v>
      </c>
      <c r="H281" s="145"/>
    </row>
    <row r="282" spans="1:12">
      <c r="A282" s="152">
        <v>40384</v>
      </c>
      <c r="B282" s="216">
        <v>8</v>
      </c>
      <c r="C282" s="153">
        <v>279</v>
      </c>
      <c r="D282" s="153">
        <v>2</v>
      </c>
      <c r="E282" s="153"/>
      <c r="F282" s="155" t="s">
        <v>308</v>
      </c>
      <c r="G282" s="153">
        <v>450</v>
      </c>
      <c r="H282" s="154"/>
    </row>
    <row r="283" spans="1:12">
      <c r="A283" s="143">
        <v>40388</v>
      </c>
      <c r="B283" s="213">
        <v>9</v>
      </c>
      <c r="C283" s="144">
        <v>280</v>
      </c>
      <c r="D283" s="144">
        <v>2</v>
      </c>
      <c r="E283" s="144"/>
      <c r="F283" s="148" t="s">
        <v>308</v>
      </c>
      <c r="G283" s="144">
        <v>530</v>
      </c>
      <c r="H283" s="145"/>
      <c r="I283" s="145"/>
      <c r="J283" s="145"/>
      <c r="K283" s="145"/>
      <c r="L283" s="145"/>
    </row>
    <row r="284" spans="1:12">
      <c r="A284" s="143">
        <v>40388</v>
      </c>
      <c r="B284" s="213">
        <v>9</v>
      </c>
      <c r="C284" s="144">
        <v>281</v>
      </c>
      <c r="D284" s="144">
        <v>2</v>
      </c>
      <c r="E284" s="144"/>
      <c r="F284" s="148" t="s">
        <v>309</v>
      </c>
      <c r="G284" s="144">
        <v>480</v>
      </c>
      <c r="H284" s="145"/>
    </row>
    <row r="285" spans="1:12">
      <c r="A285" s="143">
        <v>40388</v>
      </c>
      <c r="B285" s="213">
        <v>9</v>
      </c>
      <c r="C285" s="144">
        <v>282</v>
      </c>
      <c r="D285" s="144">
        <v>2</v>
      </c>
      <c r="E285" s="144"/>
      <c r="F285" s="148" t="s">
        <v>309</v>
      </c>
      <c r="G285" s="144">
        <v>520</v>
      </c>
      <c r="H285" s="145"/>
    </row>
    <row r="286" spans="1:12">
      <c r="A286" s="143">
        <v>40388</v>
      </c>
      <c r="B286" s="213">
        <v>9</v>
      </c>
      <c r="C286" s="144">
        <v>283</v>
      </c>
      <c r="D286" s="144">
        <v>2</v>
      </c>
      <c r="E286" s="144"/>
      <c r="F286" s="148" t="s">
        <v>308</v>
      </c>
      <c r="G286" s="144">
        <v>480</v>
      </c>
      <c r="H286" s="145"/>
    </row>
    <row r="287" spans="1:12">
      <c r="A287" s="143">
        <v>40388</v>
      </c>
      <c r="B287" s="213">
        <v>9</v>
      </c>
      <c r="C287" s="144">
        <v>284</v>
      </c>
      <c r="D287" s="144">
        <v>2</v>
      </c>
      <c r="E287" s="144"/>
      <c r="F287" s="148" t="s">
        <v>308</v>
      </c>
      <c r="G287" s="144">
        <v>430</v>
      </c>
      <c r="H287" s="145"/>
    </row>
    <row r="288" spans="1:12">
      <c r="A288" s="143">
        <v>40388</v>
      </c>
      <c r="B288" s="213">
        <v>9</v>
      </c>
      <c r="C288" s="144">
        <v>285</v>
      </c>
      <c r="D288" s="144">
        <v>2</v>
      </c>
      <c r="E288" s="144"/>
      <c r="F288" s="148" t="s">
        <v>309</v>
      </c>
      <c r="G288" s="144">
        <v>470</v>
      </c>
      <c r="H288" s="145"/>
    </row>
    <row r="289" spans="1:12">
      <c r="A289" s="143">
        <v>40388</v>
      </c>
      <c r="B289" s="213">
        <v>9</v>
      </c>
      <c r="C289" s="144">
        <v>286</v>
      </c>
      <c r="D289" s="144">
        <v>2</v>
      </c>
      <c r="E289" s="144"/>
      <c r="F289" s="148" t="s">
        <v>308</v>
      </c>
      <c r="G289" s="144">
        <v>480</v>
      </c>
      <c r="H289" s="145"/>
    </row>
    <row r="290" spans="1:12">
      <c r="A290" s="143">
        <v>40388</v>
      </c>
      <c r="B290" s="213">
        <v>9</v>
      </c>
      <c r="C290" s="144">
        <v>287</v>
      </c>
      <c r="D290" s="144">
        <v>2</v>
      </c>
      <c r="E290" s="144"/>
      <c r="F290" s="148" t="s">
        <v>309</v>
      </c>
      <c r="G290" s="144">
        <v>460</v>
      </c>
      <c r="H290" s="145"/>
    </row>
    <row r="291" spans="1:12">
      <c r="A291" s="143">
        <v>40388</v>
      </c>
      <c r="B291" s="213">
        <v>9</v>
      </c>
      <c r="C291" s="144">
        <v>288</v>
      </c>
      <c r="D291" s="144">
        <v>2</v>
      </c>
      <c r="E291" s="144"/>
      <c r="F291" s="148" t="s">
        <v>309</v>
      </c>
      <c r="G291" s="144">
        <v>550</v>
      </c>
      <c r="H291" s="145"/>
    </row>
    <row r="292" spans="1:12">
      <c r="A292" s="143">
        <v>40388</v>
      </c>
      <c r="B292" s="213">
        <v>9</v>
      </c>
      <c r="C292" s="144">
        <v>289</v>
      </c>
      <c r="D292" s="144">
        <v>2</v>
      </c>
      <c r="E292" s="144"/>
      <c r="F292" s="148" t="s">
        <v>309</v>
      </c>
      <c r="G292" s="144">
        <v>495</v>
      </c>
      <c r="H292" s="145"/>
    </row>
    <row r="293" spans="1:12">
      <c r="A293" s="143">
        <v>40388</v>
      </c>
      <c r="B293" s="213">
        <v>9</v>
      </c>
      <c r="C293" s="144">
        <v>290</v>
      </c>
      <c r="D293" s="144">
        <v>2</v>
      </c>
      <c r="E293" s="144"/>
      <c r="F293" s="148" t="s">
        <v>309</v>
      </c>
      <c r="G293" s="144">
        <v>440</v>
      </c>
      <c r="H293" s="145"/>
      <c r="I293" s="145"/>
      <c r="J293" s="145"/>
      <c r="K293" s="145"/>
      <c r="L293" s="145"/>
    </row>
    <row r="294" spans="1:12">
      <c r="A294" s="143">
        <v>40388</v>
      </c>
      <c r="B294" s="213">
        <v>9</v>
      </c>
      <c r="C294" s="144">
        <v>291</v>
      </c>
      <c r="D294" s="144">
        <v>2</v>
      </c>
      <c r="E294" s="144"/>
      <c r="F294" s="148" t="s">
        <v>309</v>
      </c>
      <c r="G294" s="144">
        <v>480</v>
      </c>
      <c r="H294" s="145"/>
    </row>
    <row r="295" spans="1:12">
      <c r="A295" s="143">
        <v>40388</v>
      </c>
      <c r="B295" s="213">
        <v>9</v>
      </c>
      <c r="C295" s="144">
        <v>292</v>
      </c>
      <c r="D295" s="144">
        <v>2</v>
      </c>
      <c r="E295" s="144"/>
      <c r="F295" s="148" t="s">
        <v>309</v>
      </c>
      <c r="G295" s="144">
        <v>430</v>
      </c>
      <c r="H295" s="145"/>
    </row>
    <row r="296" spans="1:12">
      <c r="A296" s="143">
        <v>40388</v>
      </c>
      <c r="B296" s="213">
        <v>9</v>
      </c>
      <c r="C296" s="144">
        <v>293</v>
      </c>
      <c r="D296" s="144">
        <v>2</v>
      </c>
      <c r="E296" s="144"/>
      <c r="F296" s="148" t="s">
        <v>309</v>
      </c>
      <c r="G296" s="144">
        <v>450</v>
      </c>
      <c r="H296" s="145"/>
    </row>
    <row r="297" spans="1:12">
      <c r="A297" s="143">
        <v>40388</v>
      </c>
      <c r="B297" s="213">
        <v>9</v>
      </c>
      <c r="C297" s="144">
        <v>294</v>
      </c>
      <c r="D297" s="144">
        <v>2</v>
      </c>
      <c r="E297" s="144"/>
      <c r="F297" s="148" t="s">
        <v>308</v>
      </c>
      <c r="G297" s="144">
        <v>490</v>
      </c>
      <c r="H297" s="145"/>
    </row>
    <row r="298" spans="1:12">
      <c r="A298" s="143">
        <v>40388</v>
      </c>
      <c r="B298" s="213">
        <v>9</v>
      </c>
      <c r="C298" s="144">
        <v>295</v>
      </c>
      <c r="D298" s="144">
        <v>2</v>
      </c>
      <c r="E298" s="144"/>
      <c r="F298" s="148" t="s">
        <v>309</v>
      </c>
      <c r="G298" s="144">
        <v>480</v>
      </c>
      <c r="H298" s="145"/>
    </row>
    <row r="299" spans="1:12">
      <c r="A299" s="143">
        <v>40388</v>
      </c>
      <c r="B299" s="213">
        <v>9</v>
      </c>
      <c r="C299" s="144">
        <v>296</v>
      </c>
      <c r="D299" s="144">
        <v>2</v>
      </c>
      <c r="E299" s="144"/>
      <c r="F299" s="148" t="s">
        <v>308</v>
      </c>
      <c r="G299" s="144">
        <v>520</v>
      </c>
      <c r="H299" s="145"/>
    </row>
    <row r="300" spans="1:12">
      <c r="A300" s="143">
        <v>40388</v>
      </c>
      <c r="B300" s="213">
        <v>9</v>
      </c>
      <c r="C300" s="144">
        <v>297</v>
      </c>
      <c r="D300" s="144">
        <v>2</v>
      </c>
      <c r="E300" s="144"/>
      <c r="F300" s="148" t="s">
        <v>309</v>
      </c>
      <c r="G300" s="144">
        <v>460</v>
      </c>
      <c r="H300" s="145"/>
    </row>
    <row r="301" spans="1:12">
      <c r="A301" s="143">
        <v>40388</v>
      </c>
      <c r="B301" s="213">
        <v>9</v>
      </c>
      <c r="C301" s="144">
        <v>298</v>
      </c>
      <c r="D301" s="144">
        <v>2</v>
      </c>
      <c r="E301" s="144"/>
      <c r="F301" s="148" t="s">
        <v>308</v>
      </c>
      <c r="G301" s="144">
        <v>450</v>
      </c>
      <c r="H301" s="145"/>
    </row>
    <row r="302" spans="1:12">
      <c r="A302" s="143">
        <v>40388</v>
      </c>
      <c r="B302" s="213">
        <v>9</v>
      </c>
      <c r="C302" s="144">
        <v>299</v>
      </c>
      <c r="D302" s="144">
        <v>2</v>
      </c>
      <c r="E302" s="144"/>
      <c r="F302" s="148" t="s">
        <v>309</v>
      </c>
      <c r="G302" s="144">
        <v>500</v>
      </c>
      <c r="H302" s="145"/>
    </row>
    <row r="303" spans="1:12">
      <c r="A303" s="143">
        <v>40388</v>
      </c>
      <c r="B303" s="213">
        <v>9</v>
      </c>
      <c r="C303" s="144">
        <v>300</v>
      </c>
      <c r="D303" s="144">
        <v>2</v>
      </c>
      <c r="E303" s="144"/>
      <c r="F303" s="148" t="s">
        <v>309</v>
      </c>
      <c r="G303" s="144">
        <v>520</v>
      </c>
      <c r="H303" s="145"/>
      <c r="I303" s="145"/>
      <c r="J303" s="145"/>
      <c r="K303" s="145"/>
      <c r="L303" s="145"/>
    </row>
    <row r="304" spans="1:12">
      <c r="A304" s="143">
        <v>40388</v>
      </c>
      <c r="B304" s="213">
        <v>9</v>
      </c>
      <c r="C304" s="144">
        <v>301</v>
      </c>
      <c r="D304" s="144">
        <v>2</v>
      </c>
      <c r="E304" s="144"/>
      <c r="F304" s="148" t="s">
        <v>309</v>
      </c>
      <c r="G304" s="144">
        <v>530</v>
      </c>
      <c r="H304" s="145"/>
    </row>
    <row r="305" spans="1:12">
      <c r="A305" s="143">
        <v>40388</v>
      </c>
      <c r="B305" s="213">
        <v>9</v>
      </c>
      <c r="C305" s="144">
        <v>302</v>
      </c>
      <c r="D305" s="144">
        <v>2</v>
      </c>
      <c r="E305" s="144"/>
      <c r="F305" s="148" t="s">
        <v>309</v>
      </c>
      <c r="G305" s="144">
        <v>460</v>
      </c>
      <c r="H305" s="145"/>
    </row>
    <row r="306" spans="1:12">
      <c r="A306" s="143">
        <v>40388</v>
      </c>
      <c r="B306" s="213">
        <v>9</v>
      </c>
      <c r="C306" s="144">
        <v>303</v>
      </c>
      <c r="D306" s="144">
        <v>2</v>
      </c>
      <c r="E306" s="144"/>
      <c r="F306" s="148" t="s">
        <v>309</v>
      </c>
      <c r="G306" s="144">
        <v>470</v>
      </c>
      <c r="H306" s="145"/>
    </row>
    <row r="307" spans="1:12">
      <c r="A307" s="143">
        <v>40388</v>
      </c>
      <c r="B307" s="213">
        <v>9</v>
      </c>
      <c r="C307" s="144">
        <v>304</v>
      </c>
      <c r="D307" s="144">
        <v>2</v>
      </c>
      <c r="E307" s="144"/>
      <c r="F307" s="148" t="s">
        <v>308</v>
      </c>
      <c r="G307" s="144">
        <v>340</v>
      </c>
      <c r="H307" s="145"/>
    </row>
    <row r="308" spans="1:12">
      <c r="A308" s="143">
        <v>40388</v>
      </c>
      <c r="B308" s="213">
        <v>9</v>
      </c>
      <c r="C308" s="144">
        <v>305</v>
      </c>
      <c r="D308" s="144">
        <v>2</v>
      </c>
      <c r="E308" s="144"/>
      <c r="F308" s="148" t="s">
        <v>309</v>
      </c>
      <c r="G308" s="144">
        <v>440</v>
      </c>
      <c r="H308" s="145"/>
    </row>
    <row r="309" spans="1:12">
      <c r="A309" s="143">
        <v>40388</v>
      </c>
      <c r="B309" s="213">
        <v>9</v>
      </c>
      <c r="C309" s="144">
        <v>306</v>
      </c>
      <c r="D309" s="144">
        <v>2</v>
      </c>
      <c r="E309" s="144"/>
      <c r="F309" s="148" t="s">
        <v>309</v>
      </c>
      <c r="G309" s="144">
        <v>540</v>
      </c>
      <c r="H309" s="145"/>
    </row>
    <row r="310" spans="1:12">
      <c r="A310" s="143">
        <v>40388</v>
      </c>
      <c r="B310" s="213">
        <v>9</v>
      </c>
      <c r="C310" s="144">
        <v>307</v>
      </c>
      <c r="D310" s="144">
        <v>2</v>
      </c>
      <c r="E310" s="144"/>
      <c r="F310" s="148" t="s">
        <v>309</v>
      </c>
      <c r="G310" s="144">
        <v>530</v>
      </c>
      <c r="H310" s="145"/>
    </row>
    <row r="311" spans="1:12">
      <c r="A311" s="143">
        <v>40388</v>
      </c>
      <c r="B311" s="213">
        <v>9</v>
      </c>
      <c r="C311" s="144">
        <v>308</v>
      </c>
      <c r="D311" s="144">
        <v>2</v>
      </c>
      <c r="E311" s="144"/>
      <c r="F311" s="148" t="s">
        <v>308</v>
      </c>
      <c r="G311" s="144">
        <v>430</v>
      </c>
      <c r="H311" s="145"/>
    </row>
    <row r="312" spans="1:12">
      <c r="A312" s="143">
        <v>40388</v>
      </c>
      <c r="B312" s="213">
        <v>9</v>
      </c>
      <c r="C312" s="144">
        <v>309</v>
      </c>
      <c r="D312" s="144">
        <v>2</v>
      </c>
      <c r="E312" s="144"/>
      <c r="F312" s="148" t="s">
        <v>309</v>
      </c>
      <c r="G312" s="144">
        <v>510</v>
      </c>
      <c r="H312" s="145"/>
    </row>
    <row r="313" spans="1:12">
      <c r="A313" s="143">
        <v>40388</v>
      </c>
      <c r="B313" s="213">
        <v>9</v>
      </c>
      <c r="C313" s="144">
        <v>310</v>
      </c>
      <c r="D313" s="144">
        <v>2</v>
      </c>
      <c r="E313" s="144"/>
      <c r="F313" s="148" t="s">
        <v>309</v>
      </c>
      <c r="G313" s="144">
        <v>500</v>
      </c>
      <c r="H313" s="145"/>
      <c r="I313" s="145"/>
      <c r="J313" s="145"/>
      <c r="K313" s="145"/>
      <c r="L313" s="145"/>
    </row>
    <row r="314" spans="1:12">
      <c r="A314" s="143">
        <v>40388</v>
      </c>
      <c r="B314" s="213">
        <v>9</v>
      </c>
      <c r="C314" s="144">
        <v>311</v>
      </c>
      <c r="D314" s="144">
        <v>2</v>
      </c>
      <c r="E314" s="144"/>
      <c r="F314" s="148" t="s">
        <v>309</v>
      </c>
      <c r="G314" s="144">
        <v>460</v>
      </c>
      <c r="H314" s="145"/>
    </row>
    <row r="315" spans="1:12">
      <c r="A315" s="143">
        <v>40388</v>
      </c>
      <c r="B315" s="213">
        <v>9</v>
      </c>
      <c r="C315" s="144">
        <v>312</v>
      </c>
      <c r="D315" s="144">
        <v>2</v>
      </c>
      <c r="E315" s="144"/>
      <c r="F315" s="148" t="s">
        <v>309</v>
      </c>
      <c r="G315" s="144">
        <v>450</v>
      </c>
      <c r="H315" s="145"/>
    </row>
    <row r="316" spans="1:12">
      <c r="A316" s="143">
        <v>40388</v>
      </c>
      <c r="B316" s="213">
        <v>9</v>
      </c>
      <c r="C316" s="144">
        <v>313</v>
      </c>
      <c r="D316" s="144">
        <v>2</v>
      </c>
      <c r="E316" s="144"/>
      <c r="F316" s="148" t="s">
        <v>309</v>
      </c>
      <c r="G316" s="144">
        <v>450</v>
      </c>
      <c r="H316" s="145"/>
    </row>
    <row r="317" spans="1:12">
      <c r="A317" s="143">
        <v>40388</v>
      </c>
      <c r="B317" s="213">
        <v>9</v>
      </c>
      <c r="C317" s="144">
        <v>314</v>
      </c>
      <c r="D317" s="144">
        <v>2</v>
      </c>
      <c r="E317" s="144"/>
      <c r="F317" s="148" t="s">
        <v>309</v>
      </c>
      <c r="G317" s="144">
        <v>475</v>
      </c>
      <c r="H317" s="145"/>
    </row>
    <row r="318" spans="1:12">
      <c r="A318" s="143">
        <v>40388</v>
      </c>
      <c r="B318" s="213">
        <v>9</v>
      </c>
      <c r="C318" s="144">
        <v>315</v>
      </c>
      <c r="D318" s="144">
        <v>2</v>
      </c>
      <c r="E318" s="144"/>
      <c r="F318" s="148" t="s">
        <v>308</v>
      </c>
      <c r="G318" s="144">
        <v>440</v>
      </c>
      <c r="H318" s="145"/>
    </row>
    <row r="319" spans="1:12">
      <c r="A319" s="143">
        <v>40388</v>
      </c>
      <c r="B319" s="213">
        <v>9</v>
      </c>
      <c r="C319" s="144">
        <v>316</v>
      </c>
      <c r="D319" s="144">
        <v>2</v>
      </c>
      <c r="E319" s="144"/>
      <c r="F319" s="148" t="s">
        <v>308</v>
      </c>
      <c r="G319" s="144">
        <v>430</v>
      </c>
      <c r="H319" s="145"/>
    </row>
    <row r="320" spans="1:12">
      <c r="A320" s="143">
        <v>40388</v>
      </c>
      <c r="B320" s="213">
        <v>9</v>
      </c>
      <c r="C320" s="144">
        <v>317</v>
      </c>
      <c r="D320" s="144">
        <v>2</v>
      </c>
      <c r="E320" s="144"/>
      <c r="F320" s="148" t="s">
        <v>309</v>
      </c>
      <c r="G320" s="144">
        <v>450</v>
      </c>
      <c r="H320" s="145"/>
    </row>
    <row r="321" spans="1:12">
      <c r="A321" s="143">
        <v>40388</v>
      </c>
      <c r="B321" s="213">
        <v>9</v>
      </c>
      <c r="C321" s="144">
        <v>318</v>
      </c>
      <c r="D321" s="144">
        <v>2</v>
      </c>
      <c r="E321" s="144"/>
      <c r="F321" s="148" t="s">
        <v>309</v>
      </c>
      <c r="G321" s="144">
        <v>510</v>
      </c>
      <c r="H321" s="145"/>
    </row>
    <row r="322" spans="1:12">
      <c r="A322" s="143">
        <v>40388</v>
      </c>
      <c r="B322" s="213">
        <v>9</v>
      </c>
      <c r="C322" s="144">
        <v>319</v>
      </c>
      <c r="D322" s="144">
        <v>2</v>
      </c>
      <c r="E322" s="144"/>
      <c r="F322" s="148" t="s">
        <v>308</v>
      </c>
      <c r="G322" s="144">
        <v>420</v>
      </c>
      <c r="H322" s="145"/>
    </row>
    <row r="323" spans="1:12">
      <c r="A323" s="143">
        <v>40388</v>
      </c>
      <c r="B323" s="213">
        <v>10</v>
      </c>
      <c r="C323" s="144">
        <v>320</v>
      </c>
      <c r="D323" s="144">
        <v>2</v>
      </c>
      <c r="E323" s="144"/>
      <c r="F323" s="148" t="s">
        <v>309</v>
      </c>
      <c r="G323" s="144">
        <v>480</v>
      </c>
      <c r="H323" s="145"/>
      <c r="I323" s="145"/>
      <c r="J323" s="145"/>
      <c r="K323" s="145"/>
      <c r="L323" s="145"/>
    </row>
    <row r="324" spans="1:12">
      <c r="A324" s="143">
        <v>40388</v>
      </c>
      <c r="B324" s="213">
        <v>10</v>
      </c>
      <c r="C324" s="144">
        <v>321</v>
      </c>
      <c r="D324" s="144">
        <v>2</v>
      </c>
      <c r="E324" s="144"/>
      <c r="F324" s="148" t="s">
        <v>308</v>
      </c>
      <c r="G324" s="144">
        <v>495</v>
      </c>
      <c r="H324" s="145"/>
    </row>
    <row r="325" spans="1:12">
      <c r="A325" s="143">
        <v>40388</v>
      </c>
      <c r="B325" s="213">
        <v>10</v>
      </c>
      <c r="C325" s="144">
        <v>322</v>
      </c>
      <c r="D325" s="144">
        <v>2</v>
      </c>
      <c r="E325" s="144"/>
      <c r="F325" s="148" t="s">
        <v>309</v>
      </c>
      <c r="G325" s="144">
        <v>440</v>
      </c>
      <c r="H325" s="145"/>
    </row>
    <row r="326" spans="1:12">
      <c r="A326" s="143">
        <v>40388</v>
      </c>
      <c r="B326" s="213">
        <v>10</v>
      </c>
      <c r="C326" s="144">
        <v>323</v>
      </c>
      <c r="D326" s="144">
        <v>2</v>
      </c>
      <c r="E326" s="144"/>
      <c r="F326" s="148" t="s">
        <v>309</v>
      </c>
      <c r="G326" s="144">
        <v>490</v>
      </c>
      <c r="H326" s="145"/>
    </row>
    <row r="327" spans="1:12">
      <c r="A327" s="143">
        <v>40388</v>
      </c>
      <c r="B327" s="213">
        <v>10</v>
      </c>
      <c r="C327" s="144">
        <v>324</v>
      </c>
      <c r="D327" s="144">
        <v>2</v>
      </c>
      <c r="E327" s="144"/>
      <c r="F327" s="148" t="s">
        <v>309</v>
      </c>
      <c r="G327" s="144">
        <v>550</v>
      </c>
      <c r="H327" s="145"/>
    </row>
    <row r="328" spans="1:12">
      <c r="A328" s="143">
        <v>40388</v>
      </c>
      <c r="B328" s="213">
        <v>10</v>
      </c>
      <c r="C328" s="144">
        <v>325</v>
      </c>
      <c r="D328" s="144">
        <v>2</v>
      </c>
      <c r="E328" s="144"/>
      <c r="F328" s="148" t="s">
        <v>309</v>
      </c>
      <c r="G328" s="144">
        <v>480</v>
      </c>
      <c r="H328" s="145"/>
    </row>
    <row r="329" spans="1:12">
      <c r="A329" s="143">
        <v>40388</v>
      </c>
      <c r="B329" s="213">
        <v>10</v>
      </c>
      <c r="C329" s="144">
        <v>326</v>
      </c>
      <c r="D329" s="144">
        <v>2</v>
      </c>
      <c r="E329" s="144"/>
      <c r="F329" s="148" t="s">
        <v>309</v>
      </c>
      <c r="G329" s="144">
        <v>510</v>
      </c>
      <c r="H329" s="145"/>
    </row>
    <row r="330" spans="1:12">
      <c r="A330" s="143">
        <v>40388</v>
      </c>
      <c r="B330" s="213">
        <v>10</v>
      </c>
      <c r="C330" s="144">
        <v>327</v>
      </c>
      <c r="D330" s="144">
        <v>2</v>
      </c>
      <c r="E330" s="144"/>
      <c r="F330" s="148" t="s">
        <v>308</v>
      </c>
      <c r="G330" s="144">
        <v>415</v>
      </c>
      <c r="H330" s="145"/>
    </row>
    <row r="331" spans="1:12">
      <c r="A331" s="143">
        <v>40388</v>
      </c>
      <c r="B331" s="213">
        <v>10</v>
      </c>
      <c r="C331" s="144">
        <v>328</v>
      </c>
      <c r="D331" s="144">
        <v>2</v>
      </c>
      <c r="E331" s="144"/>
      <c r="F331" s="148" t="s">
        <v>309</v>
      </c>
      <c r="G331" s="144">
        <v>490</v>
      </c>
      <c r="H331" s="145"/>
    </row>
    <row r="332" spans="1:12">
      <c r="A332" s="143">
        <v>40388</v>
      </c>
      <c r="B332" s="213">
        <v>10</v>
      </c>
      <c r="C332" s="144">
        <v>329</v>
      </c>
      <c r="D332" s="144">
        <v>2</v>
      </c>
      <c r="E332" s="144"/>
      <c r="F332" s="148" t="s">
        <v>309</v>
      </c>
      <c r="G332" s="144">
        <v>460</v>
      </c>
      <c r="H332" s="145"/>
    </row>
    <row r="333" spans="1:12">
      <c r="A333" s="143">
        <v>40388</v>
      </c>
      <c r="B333" s="213">
        <v>10</v>
      </c>
      <c r="C333" s="144">
        <v>330</v>
      </c>
      <c r="D333" s="144">
        <v>2</v>
      </c>
      <c r="E333" s="144"/>
      <c r="F333" s="148" t="s">
        <v>308</v>
      </c>
      <c r="G333" s="144">
        <v>430</v>
      </c>
      <c r="H333" s="145"/>
      <c r="I333" s="145"/>
      <c r="J333" s="145"/>
      <c r="K333" s="145"/>
      <c r="L333" s="145"/>
    </row>
    <row r="334" spans="1:12">
      <c r="A334" s="143">
        <v>40388</v>
      </c>
      <c r="B334" s="213">
        <v>10</v>
      </c>
      <c r="C334" s="144">
        <v>331</v>
      </c>
      <c r="D334" s="144">
        <v>2</v>
      </c>
      <c r="E334" s="144"/>
      <c r="F334" s="148" t="s">
        <v>308</v>
      </c>
      <c r="G334" s="144">
        <v>460</v>
      </c>
      <c r="H334" s="145"/>
    </row>
    <row r="335" spans="1:12">
      <c r="A335" s="143">
        <v>40388</v>
      </c>
      <c r="B335" s="213">
        <v>10</v>
      </c>
      <c r="C335" s="144">
        <v>332</v>
      </c>
      <c r="D335" s="144">
        <v>2</v>
      </c>
      <c r="E335" s="144"/>
      <c r="F335" s="148" t="s">
        <v>308</v>
      </c>
      <c r="G335" s="144">
        <v>410</v>
      </c>
      <c r="H335" s="145"/>
    </row>
    <row r="336" spans="1:12">
      <c r="A336" s="143">
        <v>40388</v>
      </c>
      <c r="B336" s="213">
        <v>10</v>
      </c>
      <c r="C336" s="144">
        <v>333</v>
      </c>
      <c r="D336" s="144">
        <v>2</v>
      </c>
      <c r="E336" s="144"/>
      <c r="F336" s="148" t="s">
        <v>309</v>
      </c>
      <c r="G336" s="144">
        <v>460</v>
      </c>
      <c r="H336" s="145"/>
    </row>
    <row r="337" spans="1:12">
      <c r="A337" s="143">
        <v>40388</v>
      </c>
      <c r="B337" s="213">
        <v>10</v>
      </c>
      <c r="C337" s="144">
        <v>334</v>
      </c>
      <c r="D337" s="144">
        <v>2</v>
      </c>
      <c r="E337" s="144"/>
      <c r="F337" s="148" t="s">
        <v>309</v>
      </c>
      <c r="G337" s="144">
        <v>460</v>
      </c>
      <c r="H337" s="145"/>
    </row>
    <row r="338" spans="1:12">
      <c r="A338" s="143">
        <v>40388</v>
      </c>
      <c r="B338" s="213">
        <v>10</v>
      </c>
      <c r="C338" s="144">
        <v>335</v>
      </c>
      <c r="D338" s="144">
        <v>2</v>
      </c>
      <c r="E338" s="144"/>
      <c r="F338" s="148" t="s">
        <v>309</v>
      </c>
      <c r="G338" s="144">
        <v>510</v>
      </c>
      <c r="H338" s="145"/>
    </row>
    <row r="339" spans="1:12">
      <c r="A339" s="143">
        <v>40388</v>
      </c>
      <c r="B339" s="213">
        <v>10</v>
      </c>
      <c r="C339" s="144">
        <v>336</v>
      </c>
      <c r="D339" s="144">
        <v>2</v>
      </c>
      <c r="E339" s="144"/>
      <c r="F339" s="148" t="s">
        <v>309</v>
      </c>
      <c r="G339" s="144">
        <v>450</v>
      </c>
      <c r="H339" s="145"/>
    </row>
    <row r="340" spans="1:12">
      <c r="A340" s="143">
        <v>40388</v>
      </c>
      <c r="B340" s="213">
        <v>10</v>
      </c>
      <c r="C340" s="144">
        <v>337</v>
      </c>
      <c r="D340" s="144">
        <v>2</v>
      </c>
      <c r="E340" s="144"/>
      <c r="F340" s="148" t="s">
        <v>308</v>
      </c>
      <c r="G340" s="144">
        <v>405</v>
      </c>
      <c r="H340" s="145"/>
    </row>
    <row r="341" spans="1:12">
      <c r="A341" s="143">
        <v>40388</v>
      </c>
      <c r="B341" s="213">
        <v>10</v>
      </c>
      <c r="C341" s="144">
        <v>338</v>
      </c>
      <c r="D341" s="144">
        <v>2</v>
      </c>
      <c r="E341" s="144"/>
      <c r="F341" s="148" t="s">
        <v>309</v>
      </c>
      <c r="G341" s="144">
        <v>490</v>
      </c>
      <c r="H341" s="145"/>
    </row>
    <row r="342" spans="1:12">
      <c r="A342" s="143">
        <v>40388</v>
      </c>
      <c r="B342" s="213">
        <v>10</v>
      </c>
      <c r="C342" s="144">
        <v>339</v>
      </c>
      <c r="D342" s="144">
        <v>2</v>
      </c>
      <c r="E342" s="144"/>
      <c r="F342" s="148" t="s">
        <v>308</v>
      </c>
      <c r="G342" s="144">
        <v>310</v>
      </c>
      <c r="H342" s="145"/>
    </row>
    <row r="343" spans="1:12">
      <c r="A343" s="143">
        <v>40388</v>
      </c>
      <c r="B343" s="213">
        <v>10</v>
      </c>
      <c r="C343" s="144">
        <v>340</v>
      </c>
      <c r="D343" s="144">
        <v>2</v>
      </c>
      <c r="E343" s="144"/>
      <c r="F343" s="148" t="s">
        <v>308</v>
      </c>
      <c r="G343" s="144">
        <v>480</v>
      </c>
      <c r="H343" s="145"/>
      <c r="I343" s="145"/>
      <c r="J343" s="145"/>
      <c r="K343" s="145"/>
      <c r="L343" s="145"/>
    </row>
    <row r="344" spans="1:12">
      <c r="A344" s="143">
        <v>40388</v>
      </c>
      <c r="B344" s="213">
        <v>10</v>
      </c>
      <c r="C344" s="144">
        <v>341</v>
      </c>
      <c r="D344" s="144">
        <v>2</v>
      </c>
      <c r="E344" s="144"/>
      <c r="F344" s="148" t="s">
        <v>308</v>
      </c>
      <c r="G344" s="144">
        <v>400</v>
      </c>
      <c r="H344" s="145"/>
    </row>
    <row r="345" spans="1:12">
      <c r="A345" s="143">
        <v>40388</v>
      </c>
      <c r="B345" s="213">
        <v>10</v>
      </c>
      <c r="C345" s="144">
        <v>342</v>
      </c>
      <c r="D345" s="144">
        <v>2</v>
      </c>
      <c r="E345" s="144"/>
      <c r="F345" s="148" t="s">
        <v>308</v>
      </c>
      <c r="G345" s="144">
        <v>470</v>
      </c>
      <c r="H345" s="145"/>
    </row>
    <row r="346" spans="1:12">
      <c r="A346" s="143">
        <v>40388</v>
      </c>
      <c r="B346" s="213">
        <v>10</v>
      </c>
      <c r="C346" s="144">
        <v>343</v>
      </c>
      <c r="D346" s="144">
        <v>2</v>
      </c>
      <c r="E346" s="144"/>
      <c r="F346" s="148" t="s">
        <v>308</v>
      </c>
      <c r="G346" s="144">
        <v>400</v>
      </c>
      <c r="H346" s="145"/>
    </row>
    <row r="347" spans="1:12">
      <c r="A347" s="143">
        <v>40388</v>
      </c>
      <c r="B347" s="213">
        <v>10</v>
      </c>
      <c r="C347" s="144">
        <v>344</v>
      </c>
      <c r="D347" s="144">
        <v>2</v>
      </c>
      <c r="E347" s="144"/>
      <c r="F347" s="148" t="s">
        <v>309</v>
      </c>
      <c r="G347" s="144">
        <v>510</v>
      </c>
      <c r="H347" s="145"/>
    </row>
    <row r="348" spans="1:12">
      <c r="A348" s="143">
        <v>40388</v>
      </c>
      <c r="B348" s="213">
        <v>10</v>
      </c>
      <c r="C348" s="144">
        <v>345</v>
      </c>
      <c r="D348" s="144">
        <v>2</v>
      </c>
      <c r="E348" s="144"/>
      <c r="F348" s="148" t="s">
        <v>308</v>
      </c>
      <c r="G348" s="144">
        <v>430</v>
      </c>
      <c r="H348" s="145"/>
    </row>
    <row r="349" spans="1:12">
      <c r="A349" s="143">
        <v>40388</v>
      </c>
      <c r="B349" s="213">
        <v>10</v>
      </c>
      <c r="C349" s="144">
        <v>346</v>
      </c>
      <c r="D349" s="144">
        <v>2</v>
      </c>
      <c r="E349" s="144"/>
      <c r="F349" s="148" t="s">
        <v>308</v>
      </c>
      <c r="G349" s="144">
        <v>470</v>
      </c>
      <c r="H349" s="145"/>
    </row>
    <row r="350" spans="1:12">
      <c r="A350" s="143">
        <v>40388</v>
      </c>
      <c r="B350" s="213">
        <v>10</v>
      </c>
      <c r="C350" s="144">
        <v>347</v>
      </c>
      <c r="D350" s="144">
        <v>2</v>
      </c>
      <c r="E350" s="144"/>
      <c r="F350" s="148" t="s">
        <v>308</v>
      </c>
      <c r="G350" s="144">
        <v>450</v>
      </c>
      <c r="H350" s="145"/>
    </row>
    <row r="351" spans="1:12">
      <c r="A351" s="143">
        <v>40388</v>
      </c>
      <c r="B351" s="213">
        <v>10</v>
      </c>
      <c r="C351" s="144">
        <v>348</v>
      </c>
      <c r="D351" s="144">
        <v>2</v>
      </c>
      <c r="E351" s="144"/>
      <c r="F351" s="148" t="s">
        <v>308</v>
      </c>
      <c r="G351" s="144">
        <v>430</v>
      </c>
      <c r="H351" s="145"/>
    </row>
    <row r="352" spans="1:12">
      <c r="A352" s="143">
        <v>40388</v>
      </c>
      <c r="B352" s="213">
        <v>10</v>
      </c>
      <c r="C352" s="144">
        <v>349</v>
      </c>
      <c r="D352" s="144">
        <v>2</v>
      </c>
      <c r="E352" s="144"/>
      <c r="F352" s="148" t="s">
        <v>309</v>
      </c>
      <c r="G352" s="144">
        <v>460</v>
      </c>
      <c r="H352" s="145"/>
    </row>
    <row r="353" spans="1:12">
      <c r="A353" s="143">
        <v>40388</v>
      </c>
      <c r="B353" s="213">
        <v>10</v>
      </c>
      <c r="C353" s="144">
        <v>350</v>
      </c>
      <c r="D353" s="144">
        <v>2</v>
      </c>
      <c r="E353" s="144"/>
      <c r="F353" s="148" t="s">
        <v>308</v>
      </c>
      <c r="G353" s="144">
        <v>540</v>
      </c>
      <c r="H353" s="145"/>
      <c r="I353" s="145"/>
      <c r="J353" s="145"/>
      <c r="K353" s="145"/>
      <c r="L353" s="145"/>
    </row>
    <row r="354" spans="1:12">
      <c r="A354" s="143">
        <v>40388</v>
      </c>
      <c r="B354" s="213">
        <v>10</v>
      </c>
      <c r="C354" s="144">
        <v>351</v>
      </c>
      <c r="D354" s="144">
        <v>2</v>
      </c>
      <c r="E354" s="144"/>
      <c r="F354" s="148" t="s">
        <v>308</v>
      </c>
      <c r="G354" s="144">
        <v>490</v>
      </c>
      <c r="H354" s="145"/>
    </row>
    <row r="355" spans="1:12">
      <c r="A355" s="143">
        <v>40388</v>
      </c>
      <c r="B355" s="213">
        <v>10</v>
      </c>
      <c r="C355" s="144">
        <v>352</v>
      </c>
      <c r="D355" s="144">
        <v>2</v>
      </c>
      <c r="E355" s="144"/>
      <c r="F355" s="148" t="s">
        <v>308</v>
      </c>
      <c r="G355" s="144">
        <v>320</v>
      </c>
      <c r="H355" s="145"/>
    </row>
    <row r="356" spans="1:12">
      <c r="A356" s="143">
        <v>40388</v>
      </c>
      <c r="B356" s="213">
        <v>10</v>
      </c>
      <c r="C356" s="144">
        <v>353</v>
      </c>
      <c r="D356" s="144">
        <v>2</v>
      </c>
      <c r="E356" s="144"/>
      <c r="F356" s="148" t="s">
        <v>309</v>
      </c>
      <c r="G356" s="144">
        <v>480</v>
      </c>
      <c r="H356" s="145"/>
    </row>
    <row r="357" spans="1:12">
      <c r="A357" s="143">
        <v>40388</v>
      </c>
      <c r="B357" s="213">
        <v>10</v>
      </c>
      <c r="C357" s="144">
        <v>354</v>
      </c>
      <c r="D357" s="144">
        <v>2</v>
      </c>
      <c r="E357" s="144"/>
      <c r="F357" s="148" t="s">
        <v>309</v>
      </c>
      <c r="G357" s="144">
        <v>540</v>
      </c>
      <c r="H357" s="145"/>
    </row>
    <row r="358" spans="1:12">
      <c r="A358" s="143">
        <v>40388</v>
      </c>
      <c r="B358" s="213">
        <v>10</v>
      </c>
      <c r="C358" s="144">
        <v>355</v>
      </c>
      <c r="D358" s="144">
        <v>2</v>
      </c>
      <c r="E358" s="144"/>
      <c r="F358" s="148" t="s">
        <v>309</v>
      </c>
      <c r="G358" s="144">
        <v>470</v>
      </c>
      <c r="H358" s="145"/>
      <c r="I358" s="145"/>
      <c r="J358" s="145"/>
      <c r="K358" s="145"/>
      <c r="L358" s="145"/>
    </row>
    <row r="359" spans="1:12">
      <c r="A359" s="143">
        <v>40388</v>
      </c>
      <c r="B359" s="213">
        <v>10</v>
      </c>
      <c r="C359" s="144">
        <v>356</v>
      </c>
      <c r="D359" s="144">
        <v>2</v>
      </c>
      <c r="E359" s="144"/>
      <c r="F359" s="148" t="s">
        <v>308</v>
      </c>
      <c r="G359" s="144">
        <v>440</v>
      </c>
      <c r="H359" s="145"/>
    </row>
    <row r="360" spans="1:12">
      <c r="A360" s="143">
        <v>40388</v>
      </c>
      <c r="B360" s="213">
        <v>10</v>
      </c>
      <c r="C360" s="144">
        <v>357</v>
      </c>
      <c r="D360" s="144">
        <v>2</v>
      </c>
      <c r="E360" s="144"/>
      <c r="F360" s="148" t="s">
        <v>309</v>
      </c>
      <c r="G360" s="144">
        <v>490</v>
      </c>
      <c r="H360" s="145"/>
    </row>
    <row r="361" spans="1:12">
      <c r="A361" s="143">
        <v>40388</v>
      </c>
      <c r="B361" s="213">
        <v>10</v>
      </c>
      <c r="C361" s="144">
        <v>358</v>
      </c>
      <c r="D361" s="144">
        <v>2</v>
      </c>
      <c r="E361" s="144"/>
      <c r="F361" s="148" t="s">
        <v>308</v>
      </c>
      <c r="G361" s="144">
        <v>430</v>
      </c>
      <c r="H361" s="145"/>
    </row>
    <row r="362" spans="1:12">
      <c r="A362" s="152">
        <v>40388</v>
      </c>
      <c r="B362" s="216">
        <v>10</v>
      </c>
      <c r="C362" s="153">
        <v>359</v>
      </c>
      <c r="D362" s="153">
        <v>2</v>
      </c>
      <c r="E362" s="153"/>
      <c r="F362" s="155" t="s">
        <v>308</v>
      </c>
      <c r="G362" s="153">
        <v>480</v>
      </c>
      <c r="H362" s="154"/>
    </row>
    <row r="363" spans="1:12">
      <c r="A363" s="143">
        <v>40391</v>
      </c>
      <c r="B363" s="213">
        <v>11</v>
      </c>
      <c r="C363" s="144">
        <v>360</v>
      </c>
      <c r="D363" s="144">
        <v>2</v>
      </c>
      <c r="E363" s="144"/>
      <c r="F363" s="148" t="s">
        <v>309</v>
      </c>
      <c r="G363" s="144">
        <v>560</v>
      </c>
      <c r="H363" s="145"/>
      <c r="I363" s="145"/>
      <c r="J363" s="145"/>
      <c r="K363" s="145"/>
      <c r="L363" s="145"/>
    </row>
    <row r="364" spans="1:12">
      <c r="A364" s="143">
        <v>40391</v>
      </c>
      <c r="B364" s="213">
        <v>11</v>
      </c>
      <c r="C364" s="144">
        <v>361</v>
      </c>
      <c r="D364" s="144">
        <v>2</v>
      </c>
      <c r="E364" s="144"/>
      <c r="F364" s="148" t="s">
        <v>309</v>
      </c>
      <c r="G364" s="144">
        <v>540</v>
      </c>
      <c r="H364" s="145"/>
    </row>
    <row r="365" spans="1:12">
      <c r="A365" s="143">
        <v>40391</v>
      </c>
      <c r="B365" s="213">
        <v>11</v>
      </c>
      <c r="C365" s="144">
        <v>362</v>
      </c>
      <c r="D365" s="144">
        <v>2</v>
      </c>
      <c r="E365" s="144"/>
      <c r="F365" s="148" t="s">
        <v>309</v>
      </c>
      <c r="G365" s="144">
        <v>490</v>
      </c>
      <c r="H365" s="145"/>
    </row>
    <row r="366" spans="1:12">
      <c r="A366" s="143">
        <v>40391</v>
      </c>
      <c r="B366" s="213">
        <v>11</v>
      </c>
      <c r="C366" s="144">
        <v>363</v>
      </c>
      <c r="D366" s="144">
        <v>2</v>
      </c>
      <c r="E366" s="144"/>
      <c r="F366" s="148" t="s">
        <v>309</v>
      </c>
      <c r="G366" s="144">
        <v>530</v>
      </c>
      <c r="H366" s="145"/>
    </row>
    <row r="367" spans="1:12">
      <c r="A367" s="143">
        <v>40391</v>
      </c>
      <c r="B367" s="213">
        <v>11</v>
      </c>
      <c r="C367" s="144">
        <v>364</v>
      </c>
      <c r="D367" s="144">
        <v>2</v>
      </c>
      <c r="F367" s="147" t="s">
        <v>309</v>
      </c>
      <c r="G367" s="142">
        <v>490</v>
      </c>
    </row>
    <row r="368" spans="1:12">
      <c r="A368" s="143">
        <v>40391</v>
      </c>
      <c r="B368" s="213">
        <v>11</v>
      </c>
      <c r="C368" s="144">
        <v>365</v>
      </c>
      <c r="D368" s="144">
        <v>2</v>
      </c>
      <c r="F368" s="147" t="s">
        <v>309</v>
      </c>
      <c r="G368" s="142">
        <v>560</v>
      </c>
    </row>
    <row r="369" spans="1:7">
      <c r="A369" s="143">
        <v>40391</v>
      </c>
      <c r="B369" s="213">
        <v>11</v>
      </c>
      <c r="C369" s="144">
        <v>366</v>
      </c>
      <c r="D369" s="144">
        <v>2</v>
      </c>
      <c r="F369" s="147" t="s">
        <v>309</v>
      </c>
      <c r="G369" s="142">
        <v>470</v>
      </c>
    </row>
    <row r="370" spans="1:7">
      <c r="A370" s="143">
        <v>40391</v>
      </c>
      <c r="B370" s="213">
        <v>11</v>
      </c>
      <c r="C370" s="144">
        <v>367</v>
      </c>
      <c r="D370" s="144">
        <v>2</v>
      </c>
      <c r="F370" s="147" t="s">
        <v>309</v>
      </c>
      <c r="G370" s="142">
        <v>510</v>
      </c>
    </row>
    <row r="371" spans="1:7">
      <c r="A371" s="143">
        <v>40391</v>
      </c>
      <c r="B371" s="213">
        <v>11</v>
      </c>
      <c r="C371" s="144">
        <v>368</v>
      </c>
      <c r="D371" s="144">
        <v>2</v>
      </c>
      <c r="F371" s="147" t="s">
        <v>309</v>
      </c>
      <c r="G371" s="142">
        <v>465</v>
      </c>
    </row>
    <row r="372" spans="1:7">
      <c r="A372" s="143">
        <v>40391</v>
      </c>
      <c r="B372" s="213">
        <v>11</v>
      </c>
      <c r="C372" s="144">
        <v>369</v>
      </c>
      <c r="D372" s="144">
        <v>2</v>
      </c>
      <c r="F372" s="147" t="s">
        <v>309</v>
      </c>
      <c r="G372" s="142">
        <v>580</v>
      </c>
    </row>
    <row r="373" spans="1:7">
      <c r="A373" s="143">
        <v>40391</v>
      </c>
      <c r="B373" s="213">
        <v>11</v>
      </c>
      <c r="C373" s="144">
        <v>370</v>
      </c>
      <c r="D373" s="144">
        <v>2</v>
      </c>
      <c r="F373" s="147" t="s">
        <v>308</v>
      </c>
      <c r="G373" s="142">
        <v>490</v>
      </c>
    </row>
    <row r="374" spans="1:7">
      <c r="A374" s="143">
        <v>40391</v>
      </c>
      <c r="B374" s="213">
        <v>11</v>
      </c>
      <c r="C374" s="144">
        <v>371</v>
      </c>
      <c r="D374" s="144">
        <v>2</v>
      </c>
      <c r="F374" s="147" t="s">
        <v>309</v>
      </c>
      <c r="G374" s="142">
        <v>520</v>
      </c>
    </row>
    <row r="375" spans="1:7">
      <c r="A375" s="143">
        <v>40391</v>
      </c>
      <c r="B375" s="213">
        <v>11</v>
      </c>
      <c r="C375" s="144">
        <v>372</v>
      </c>
      <c r="D375" s="144">
        <v>2</v>
      </c>
      <c r="F375" s="147" t="s">
        <v>309</v>
      </c>
      <c r="G375" s="142">
        <v>505</v>
      </c>
    </row>
    <row r="376" spans="1:7">
      <c r="A376" s="143">
        <v>40391</v>
      </c>
      <c r="B376" s="213">
        <v>11</v>
      </c>
      <c r="C376" s="144">
        <v>373</v>
      </c>
      <c r="D376" s="144">
        <v>2</v>
      </c>
      <c r="F376" s="147" t="s">
        <v>309</v>
      </c>
      <c r="G376" s="142">
        <v>490</v>
      </c>
    </row>
    <row r="377" spans="1:7">
      <c r="A377" s="143">
        <v>40391</v>
      </c>
      <c r="B377" s="213">
        <v>11</v>
      </c>
      <c r="C377" s="144">
        <v>374</v>
      </c>
      <c r="D377" s="144">
        <v>2</v>
      </c>
      <c r="F377" s="147" t="s">
        <v>309</v>
      </c>
      <c r="G377" s="142">
        <v>540</v>
      </c>
    </row>
    <row r="378" spans="1:7">
      <c r="A378" s="143">
        <v>40391</v>
      </c>
      <c r="B378" s="213">
        <v>11</v>
      </c>
      <c r="C378" s="144">
        <v>375</v>
      </c>
      <c r="D378" s="144">
        <v>2</v>
      </c>
      <c r="F378" s="147" t="s">
        <v>309</v>
      </c>
      <c r="G378" s="142">
        <v>520</v>
      </c>
    </row>
    <row r="379" spans="1:7">
      <c r="A379" s="143">
        <v>40391</v>
      </c>
      <c r="B379" s="213">
        <v>11</v>
      </c>
      <c r="C379" s="144">
        <v>376</v>
      </c>
      <c r="D379" s="144">
        <v>2</v>
      </c>
      <c r="F379" s="147" t="s">
        <v>308</v>
      </c>
      <c r="G379" s="142">
        <v>420</v>
      </c>
    </row>
    <row r="380" spans="1:7">
      <c r="A380" s="143">
        <v>40391</v>
      </c>
      <c r="B380" s="213">
        <v>11</v>
      </c>
      <c r="C380" s="144">
        <v>377</v>
      </c>
      <c r="D380" s="144">
        <v>2</v>
      </c>
      <c r="F380" s="147" t="s">
        <v>309</v>
      </c>
      <c r="G380" s="142">
        <v>500</v>
      </c>
    </row>
    <row r="381" spans="1:7">
      <c r="A381" s="143">
        <v>40391</v>
      </c>
      <c r="B381" s="213">
        <v>11</v>
      </c>
      <c r="C381" s="144">
        <v>378</v>
      </c>
      <c r="D381" s="144">
        <v>2</v>
      </c>
      <c r="F381" s="147" t="s">
        <v>308</v>
      </c>
      <c r="G381" s="142">
        <v>435</v>
      </c>
    </row>
    <row r="382" spans="1:7">
      <c r="A382" s="143">
        <v>40391</v>
      </c>
      <c r="B382" s="213">
        <v>11</v>
      </c>
      <c r="C382" s="144">
        <v>379</v>
      </c>
      <c r="D382" s="144">
        <v>2</v>
      </c>
      <c r="F382" s="147" t="s">
        <v>309</v>
      </c>
      <c r="G382" s="142">
        <v>515</v>
      </c>
    </row>
    <row r="383" spans="1:7">
      <c r="A383" s="143">
        <v>40391</v>
      </c>
      <c r="B383" s="213">
        <v>11</v>
      </c>
      <c r="C383" s="144">
        <v>380</v>
      </c>
      <c r="D383" s="144">
        <v>2</v>
      </c>
      <c r="F383" s="147" t="s">
        <v>309</v>
      </c>
      <c r="G383" s="142">
        <v>485</v>
      </c>
    </row>
    <row r="384" spans="1:7">
      <c r="A384" s="143">
        <v>40391</v>
      </c>
      <c r="B384" s="213">
        <v>11</v>
      </c>
      <c r="C384" s="144">
        <v>381</v>
      </c>
      <c r="D384" s="144">
        <v>2</v>
      </c>
      <c r="F384" s="147" t="s">
        <v>309</v>
      </c>
      <c r="G384" s="142">
        <v>500</v>
      </c>
    </row>
    <row r="385" spans="1:7">
      <c r="A385" s="143">
        <v>40391</v>
      </c>
      <c r="B385" s="213">
        <v>11</v>
      </c>
      <c r="C385" s="144">
        <v>382</v>
      </c>
      <c r="D385" s="144">
        <v>2</v>
      </c>
      <c r="F385" s="147" t="s">
        <v>309</v>
      </c>
      <c r="G385" s="142">
        <v>485</v>
      </c>
    </row>
    <row r="386" spans="1:7">
      <c r="A386" s="143">
        <v>40391</v>
      </c>
      <c r="B386" s="213">
        <v>11</v>
      </c>
      <c r="C386" s="144">
        <v>383</v>
      </c>
      <c r="D386" s="144">
        <v>2</v>
      </c>
      <c r="F386" s="147" t="s">
        <v>309</v>
      </c>
      <c r="G386" s="142">
        <v>530</v>
      </c>
    </row>
    <row r="387" spans="1:7">
      <c r="A387" s="143">
        <v>40391</v>
      </c>
      <c r="B387" s="213">
        <v>11</v>
      </c>
      <c r="C387" s="144">
        <v>384</v>
      </c>
      <c r="D387" s="144">
        <v>2</v>
      </c>
      <c r="F387" s="147" t="s">
        <v>308</v>
      </c>
      <c r="G387" s="142">
        <v>430</v>
      </c>
    </row>
    <row r="388" spans="1:7">
      <c r="A388" s="143">
        <v>40391</v>
      </c>
      <c r="B388" s="213">
        <v>11</v>
      </c>
      <c r="C388" s="144">
        <v>385</v>
      </c>
      <c r="D388" s="144">
        <v>2</v>
      </c>
      <c r="F388" s="147" t="s">
        <v>308</v>
      </c>
      <c r="G388" s="142">
        <v>380</v>
      </c>
    </row>
    <row r="389" spans="1:7">
      <c r="A389" s="143">
        <v>40391</v>
      </c>
      <c r="B389" s="213">
        <v>11</v>
      </c>
      <c r="C389" s="144">
        <v>386</v>
      </c>
      <c r="D389" s="144">
        <v>2</v>
      </c>
      <c r="F389" s="147" t="s">
        <v>309</v>
      </c>
      <c r="G389" s="142">
        <v>510</v>
      </c>
    </row>
    <row r="390" spans="1:7">
      <c r="A390" s="143">
        <v>40391</v>
      </c>
      <c r="B390" s="213">
        <v>11</v>
      </c>
      <c r="C390" s="144">
        <v>387</v>
      </c>
      <c r="D390" s="144">
        <v>2</v>
      </c>
      <c r="F390" s="147" t="s">
        <v>308</v>
      </c>
      <c r="G390" s="142">
        <v>400</v>
      </c>
    </row>
    <row r="391" spans="1:7">
      <c r="A391" s="143">
        <v>40391</v>
      </c>
      <c r="B391" s="213">
        <v>11</v>
      </c>
      <c r="C391" s="144">
        <v>388</v>
      </c>
      <c r="D391" s="144">
        <v>2</v>
      </c>
      <c r="F391" s="147" t="s">
        <v>309</v>
      </c>
      <c r="G391" s="142">
        <v>480</v>
      </c>
    </row>
    <row r="392" spans="1:7">
      <c r="A392" s="143">
        <v>40391</v>
      </c>
      <c r="B392" s="213">
        <v>11</v>
      </c>
      <c r="C392" s="144">
        <v>389</v>
      </c>
      <c r="D392" s="144">
        <v>2</v>
      </c>
      <c r="F392" s="147" t="s">
        <v>308</v>
      </c>
      <c r="G392" s="142">
        <v>430</v>
      </c>
    </row>
    <row r="393" spans="1:7">
      <c r="A393" s="143">
        <v>40391</v>
      </c>
      <c r="B393" s="213">
        <v>11</v>
      </c>
      <c r="C393" s="144">
        <v>390</v>
      </c>
      <c r="D393" s="144">
        <v>2</v>
      </c>
      <c r="F393" s="147" t="s">
        <v>309</v>
      </c>
      <c r="G393" s="142">
        <v>495</v>
      </c>
    </row>
    <row r="394" spans="1:7">
      <c r="A394" s="143">
        <v>40391</v>
      </c>
      <c r="B394" s="213">
        <v>11</v>
      </c>
      <c r="C394" s="144">
        <v>391</v>
      </c>
      <c r="D394" s="144">
        <v>2</v>
      </c>
      <c r="F394" s="147" t="s">
        <v>308</v>
      </c>
      <c r="G394" s="142">
        <v>490</v>
      </c>
    </row>
    <row r="395" spans="1:7">
      <c r="A395" s="143">
        <v>40391</v>
      </c>
      <c r="B395" s="213">
        <v>11</v>
      </c>
      <c r="C395" s="144">
        <v>392</v>
      </c>
      <c r="D395" s="144">
        <v>2</v>
      </c>
      <c r="F395" s="147" t="s">
        <v>309</v>
      </c>
      <c r="G395" s="142">
        <v>490</v>
      </c>
    </row>
    <row r="396" spans="1:7">
      <c r="A396" s="143">
        <v>40391</v>
      </c>
      <c r="B396" s="213">
        <v>11</v>
      </c>
      <c r="C396" s="144">
        <v>393</v>
      </c>
      <c r="D396" s="144">
        <v>2</v>
      </c>
      <c r="F396" s="147" t="s">
        <v>309</v>
      </c>
      <c r="G396" s="142">
        <v>480</v>
      </c>
    </row>
    <row r="397" spans="1:7">
      <c r="A397" s="143">
        <v>40391</v>
      </c>
      <c r="B397" s="213">
        <v>11</v>
      </c>
      <c r="C397" s="144">
        <v>394</v>
      </c>
      <c r="D397" s="144">
        <v>2</v>
      </c>
      <c r="F397" s="147" t="s">
        <v>309</v>
      </c>
      <c r="G397" s="142">
        <v>490</v>
      </c>
    </row>
    <row r="398" spans="1:7">
      <c r="A398" s="143">
        <v>40391</v>
      </c>
      <c r="B398" s="213">
        <v>11</v>
      </c>
      <c r="C398" s="144">
        <v>395</v>
      </c>
      <c r="D398" s="144">
        <v>2</v>
      </c>
      <c r="F398" s="147" t="s">
        <v>308</v>
      </c>
      <c r="G398" s="142">
        <v>430</v>
      </c>
    </row>
    <row r="399" spans="1:7">
      <c r="A399" s="143">
        <v>40391</v>
      </c>
      <c r="B399" s="213">
        <v>11</v>
      </c>
      <c r="C399" s="144">
        <v>396</v>
      </c>
      <c r="D399" s="144">
        <v>2</v>
      </c>
      <c r="F399" s="147" t="s">
        <v>309</v>
      </c>
      <c r="G399" s="142">
        <v>530</v>
      </c>
    </row>
    <row r="400" spans="1:7">
      <c r="A400" s="143">
        <v>40391</v>
      </c>
      <c r="B400" s="213">
        <v>11</v>
      </c>
      <c r="C400" s="144">
        <v>397</v>
      </c>
      <c r="D400" s="144">
        <v>2</v>
      </c>
      <c r="F400" s="147" t="s">
        <v>309</v>
      </c>
      <c r="G400" s="142">
        <v>465</v>
      </c>
    </row>
    <row r="401" spans="1:7">
      <c r="A401" s="143">
        <v>40391</v>
      </c>
      <c r="B401" s="213">
        <v>11</v>
      </c>
      <c r="C401" s="144">
        <v>398</v>
      </c>
      <c r="D401" s="144">
        <v>2</v>
      </c>
      <c r="F401" s="147" t="s">
        <v>309</v>
      </c>
      <c r="G401" s="142">
        <v>470</v>
      </c>
    </row>
    <row r="402" spans="1:7">
      <c r="A402" s="143">
        <v>40391</v>
      </c>
      <c r="B402" s="213">
        <v>11</v>
      </c>
      <c r="C402" s="144">
        <v>399</v>
      </c>
      <c r="D402" s="144">
        <v>2</v>
      </c>
      <c r="F402" s="147" t="s">
        <v>308</v>
      </c>
      <c r="G402" s="142">
        <v>470</v>
      </c>
    </row>
    <row r="403" spans="1:7">
      <c r="A403" s="143">
        <v>40391</v>
      </c>
      <c r="B403" s="213">
        <v>12</v>
      </c>
      <c r="C403" s="144">
        <v>400</v>
      </c>
      <c r="D403" s="144">
        <v>2</v>
      </c>
      <c r="F403" s="147" t="s">
        <v>308</v>
      </c>
      <c r="G403" s="142">
        <v>510</v>
      </c>
    </row>
    <row r="404" spans="1:7">
      <c r="A404" s="143">
        <v>40391</v>
      </c>
      <c r="B404" s="213">
        <v>12</v>
      </c>
      <c r="C404" s="144">
        <v>401</v>
      </c>
      <c r="D404" s="144">
        <v>2</v>
      </c>
      <c r="F404" s="147" t="s">
        <v>308</v>
      </c>
      <c r="G404" s="142">
        <v>445</v>
      </c>
    </row>
    <row r="405" spans="1:7">
      <c r="A405" s="143">
        <v>40391</v>
      </c>
      <c r="B405" s="213">
        <v>12</v>
      </c>
      <c r="C405" s="144">
        <v>402</v>
      </c>
      <c r="D405" s="144">
        <v>2</v>
      </c>
      <c r="F405" s="147" t="s">
        <v>309</v>
      </c>
      <c r="G405" s="142">
        <v>520</v>
      </c>
    </row>
    <row r="406" spans="1:7">
      <c r="A406" s="143">
        <v>40391</v>
      </c>
      <c r="B406" s="213">
        <v>12</v>
      </c>
      <c r="C406" s="144">
        <v>403</v>
      </c>
      <c r="D406" s="144">
        <v>2</v>
      </c>
      <c r="F406" s="147" t="s">
        <v>309</v>
      </c>
      <c r="G406" s="142">
        <v>445</v>
      </c>
    </row>
    <row r="407" spans="1:7">
      <c r="A407" s="143">
        <v>40391</v>
      </c>
      <c r="B407" s="213">
        <v>12</v>
      </c>
      <c r="C407" s="144">
        <v>404</v>
      </c>
      <c r="D407" s="144">
        <v>2</v>
      </c>
      <c r="F407" s="147" t="s">
        <v>309</v>
      </c>
      <c r="G407" s="142">
        <v>460</v>
      </c>
    </row>
    <row r="408" spans="1:7">
      <c r="A408" s="143">
        <v>40391</v>
      </c>
      <c r="B408" s="213">
        <v>12</v>
      </c>
      <c r="C408" s="144">
        <v>405</v>
      </c>
      <c r="D408" s="144">
        <v>2</v>
      </c>
      <c r="F408" s="147" t="s">
        <v>308</v>
      </c>
      <c r="G408" s="142">
        <v>415</v>
      </c>
    </row>
    <row r="409" spans="1:7">
      <c r="A409" s="143">
        <v>40391</v>
      </c>
      <c r="B409" s="213">
        <v>12</v>
      </c>
      <c r="C409" s="144">
        <v>406</v>
      </c>
      <c r="D409" s="144">
        <v>2</v>
      </c>
      <c r="F409" s="147" t="s">
        <v>308</v>
      </c>
      <c r="G409" s="142">
        <v>570</v>
      </c>
    </row>
    <row r="410" spans="1:7">
      <c r="A410" s="143">
        <v>40391</v>
      </c>
      <c r="B410" s="213">
        <v>12</v>
      </c>
      <c r="C410" s="144">
        <v>407</v>
      </c>
      <c r="D410" s="144">
        <v>2</v>
      </c>
      <c r="F410" s="147" t="s">
        <v>309</v>
      </c>
      <c r="G410" s="142">
        <v>570</v>
      </c>
    </row>
    <row r="411" spans="1:7">
      <c r="A411" s="143">
        <v>40391</v>
      </c>
      <c r="B411" s="213">
        <v>12</v>
      </c>
      <c r="C411" s="144">
        <v>408</v>
      </c>
      <c r="D411" s="144">
        <v>2</v>
      </c>
      <c r="F411" s="147" t="s">
        <v>309</v>
      </c>
      <c r="G411" s="142">
        <v>535</v>
      </c>
    </row>
    <row r="412" spans="1:7">
      <c r="A412" s="143">
        <v>40391</v>
      </c>
      <c r="B412" s="213">
        <v>12</v>
      </c>
      <c r="C412" s="144">
        <v>409</v>
      </c>
      <c r="D412" s="144">
        <v>2</v>
      </c>
      <c r="F412" s="147" t="s">
        <v>308</v>
      </c>
      <c r="G412" s="142">
        <v>475</v>
      </c>
    </row>
    <row r="413" spans="1:7">
      <c r="A413" s="143">
        <v>40391</v>
      </c>
      <c r="B413" s="213">
        <v>12</v>
      </c>
      <c r="C413" s="144">
        <v>410</v>
      </c>
      <c r="D413" s="144">
        <v>2</v>
      </c>
      <c r="F413" s="147" t="s">
        <v>309</v>
      </c>
      <c r="G413" s="142">
        <v>445</v>
      </c>
    </row>
    <row r="414" spans="1:7">
      <c r="A414" s="143">
        <v>40391</v>
      </c>
      <c r="B414" s="213">
        <v>12</v>
      </c>
      <c r="C414" s="144">
        <v>411</v>
      </c>
      <c r="D414" s="144">
        <v>2</v>
      </c>
      <c r="F414" s="147" t="s">
        <v>308</v>
      </c>
      <c r="G414" s="142">
        <v>505</v>
      </c>
    </row>
    <row r="415" spans="1:7">
      <c r="A415" s="143">
        <v>40391</v>
      </c>
      <c r="B415" s="213">
        <v>12</v>
      </c>
      <c r="C415" s="144">
        <v>412</v>
      </c>
      <c r="D415" s="144">
        <v>2</v>
      </c>
      <c r="F415" s="147" t="s">
        <v>309</v>
      </c>
      <c r="G415" s="142">
        <v>535</v>
      </c>
    </row>
    <row r="416" spans="1:7">
      <c r="A416" s="143">
        <v>40391</v>
      </c>
      <c r="B416" s="213">
        <v>12</v>
      </c>
      <c r="C416" s="144">
        <v>413</v>
      </c>
      <c r="D416" s="144">
        <v>2</v>
      </c>
      <c r="F416" s="147" t="s">
        <v>308</v>
      </c>
      <c r="G416" s="142">
        <v>420</v>
      </c>
    </row>
    <row r="417" spans="1:7">
      <c r="A417" s="143">
        <v>40391</v>
      </c>
      <c r="B417" s="213">
        <v>12</v>
      </c>
      <c r="C417" s="144">
        <v>414</v>
      </c>
      <c r="D417" s="144">
        <v>2</v>
      </c>
      <c r="F417" s="147" t="s">
        <v>309</v>
      </c>
      <c r="G417" s="142">
        <v>545</v>
      </c>
    </row>
    <row r="418" spans="1:7">
      <c r="A418" s="143">
        <v>40391</v>
      </c>
      <c r="B418" s="213">
        <v>12</v>
      </c>
      <c r="C418" s="144">
        <v>415</v>
      </c>
      <c r="D418" s="144">
        <v>2</v>
      </c>
      <c r="F418" s="147" t="s">
        <v>308</v>
      </c>
      <c r="G418" s="142">
        <v>445</v>
      </c>
    </row>
    <row r="419" spans="1:7">
      <c r="A419" s="143">
        <v>40391</v>
      </c>
      <c r="B419" s="213">
        <v>12</v>
      </c>
      <c r="C419" s="144">
        <v>416</v>
      </c>
      <c r="D419" s="144">
        <v>2</v>
      </c>
      <c r="F419" s="147" t="s">
        <v>308</v>
      </c>
      <c r="G419" s="142">
        <v>400</v>
      </c>
    </row>
    <row r="420" spans="1:7">
      <c r="A420" s="143">
        <v>40391</v>
      </c>
      <c r="B420" s="213">
        <v>12</v>
      </c>
      <c r="C420" s="144">
        <v>417</v>
      </c>
      <c r="D420" s="144">
        <v>2</v>
      </c>
      <c r="F420" s="147" t="s">
        <v>309</v>
      </c>
      <c r="G420" s="142">
        <v>515</v>
      </c>
    </row>
    <row r="421" spans="1:7">
      <c r="A421" s="143">
        <v>40391</v>
      </c>
      <c r="B421" s="213">
        <v>12</v>
      </c>
      <c r="C421" s="144">
        <v>418</v>
      </c>
      <c r="D421" s="144">
        <v>2</v>
      </c>
      <c r="F421" s="147" t="s">
        <v>308</v>
      </c>
      <c r="G421" s="142">
        <v>445</v>
      </c>
    </row>
    <row r="422" spans="1:7">
      <c r="A422" s="143">
        <v>40391</v>
      </c>
      <c r="B422" s="213">
        <v>12</v>
      </c>
      <c r="C422" s="144">
        <v>419</v>
      </c>
      <c r="D422" s="144">
        <v>2</v>
      </c>
      <c r="F422" s="147" t="s">
        <v>308</v>
      </c>
      <c r="G422" s="142">
        <v>460</v>
      </c>
    </row>
    <row r="423" spans="1:7">
      <c r="A423" s="143">
        <v>40391</v>
      </c>
      <c r="B423" s="213">
        <v>12</v>
      </c>
      <c r="C423" s="144">
        <v>420</v>
      </c>
      <c r="D423" s="144">
        <v>2</v>
      </c>
      <c r="F423" s="147" t="s">
        <v>308</v>
      </c>
      <c r="G423" s="142">
        <v>420</v>
      </c>
    </row>
    <row r="424" spans="1:7">
      <c r="A424" s="143">
        <v>40391</v>
      </c>
      <c r="B424" s="213">
        <v>12</v>
      </c>
      <c r="C424" s="144">
        <v>421</v>
      </c>
      <c r="D424" s="144">
        <v>2</v>
      </c>
      <c r="F424" s="147" t="s">
        <v>308</v>
      </c>
      <c r="G424" s="142">
        <v>310</v>
      </c>
    </row>
    <row r="425" spans="1:7">
      <c r="A425" s="143">
        <v>40391</v>
      </c>
      <c r="B425" s="213">
        <v>12</v>
      </c>
      <c r="C425" s="144">
        <v>422</v>
      </c>
      <c r="D425" s="144">
        <v>2</v>
      </c>
      <c r="F425" s="147" t="s">
        <v>308</v>
      </c>
      <c r="G425" s="142">
        <v>470</v>
      </c>
    </row>
    <row r="426" spans="1:7">
      <c r="A426" s="143">
        <v>40391</v>
      </c>
      <c r="B426" s="213">
        <v>12</v>
      </c>
      <c r="C426" s="144">
        <v>423</v>
      </c>
      <c r="D426" s="144">
        <v>2</v>
      </c>
      <c r="F426" s="147" t="s">
        <v>308</v>
      </c>
      <c r="G426" s="142">
        <v>450</v>
      </c>
    </row>
    <row r="427" spans="1:7">
      <c r="A427" s="143">
        <v>40391</v>
      </c>
      <c r="B427" s="213">
        <v>12</v>
      </c>
      <c r="C427" s="144">
        <v>424</v>
      </c>
      <c r="D427" s="144">
        <v>2</v>
      </c>
      <c r="F427" s="147" t="s">
        <v>309</v>
      </c>
      <c r="G427" s="142">
        <v>515</v>
      </c>
    </row>
    <row r="428" spans="1:7">
      <c r="A428" s="143">
        <v>40391</v>
      </c>
      <c r="B428" s="213">
        <v>12</v>
      </c>
      <c r="C428" s="144">
        <v>425</v>
      </c>
      <c r="D428" s="144">
        <v>2</v>
      </c>
      <c r="F428" s="147" t="s">
        <v>308</v>
      </c>
      <c r="G428" s="142">
        <v>415</v>
      </c>
    </row>
    <row r="429" spans="1:7">
      <c r="A429" s="143">
        <v>40391</v>
      </c>
      <c r="B429" s="213">
        <v>12</v>
      </c>
      <c r="C429" s="144">
        <v>426</v>
      </c>
      <c r="D429" s="144">
        <v>2</v>
      </c>
      <c r="F429" s="147" t="s">
        <v>308</v>
      </c>
      <c r="G429" s="142">
        <v>450</v>
      </c>
    </row>
    <row r="430" spans="1:7">
      <c r="A430" s="143">
        <v>40391</v>
      </c>
      <c r="B430" s="213">
        <v>12</v>
      </c>
      <c r="C430" s="144">
        <v>427</v>
      </c>
      <c r="D430" s="144">
        <v>2</v>
      </c>
      <c r="F430" s="147" t="s">
        <v>308</v>
      </c>
      <c r="G430" s="142">
        <v>490</v>
      </c>
    </row>
    <row r="431" spans="1:7">
      <c r="A431" s="143">
        <v>40391</v>
      </c>
      <c r="B431" s="213">
        <v>12</v>
      </c>
      <c r="C431" s="144">
        <v>428</v>
      </c>
      <c r="D431" s="144">
        <v>2</v>
      </c>
      <c r="F431" s="147" t="s">
        <v>308</v>
      </c>
      <c r="G431" s="142">
        <v>485</v>
      </c>
    </row>
    <row r="432" spans="1:7">
      <c r="A432" s="143">
        <v>40391</v>
      </c>
      <c r="B432" s="213">
        <v>12</v>
      </c>
      <c r="C432" s="144">
        <v>429</v>
      </c>
      <c r="D432" s="144">
        <v>2</v>
      </c>
      <c r="F432" s="147" t="s">
        <v>309</v>
      </c>
      <c r="G432" s="142">
        <v>445</v>
      </c>
    </row>
    <row r="433" spans="1:7">
      <c r="A433" s="143">
        <v>40391</v>
      </c>
      <c r="B433" s="213">
        <v>12</v>
      </c>
      <c r="C433" s="144">
        <v>430</v>
      </c>
      <c r="D433" s="144">
        <v>2</v>
      </c>
      <c r="F433" s="147" t="s">
        <v>308</v>
      </c>
      <c r="G433" s="142">
        <v>420</v>
      </c>
    </row>
    <row r="434" spans="1:7">
      <c r="A434" s="143">
        <v>40391</v>
      </c>
      <c r="B434" s="213">
        <v>12</v>
      </c>
      <c r="C434" s="144">
        <v>431</v>
      </c>
      <c r="D434" s="144">
        <v>2</v>
      </c>
      <c r="F434" s="147" t="s">
        <v>308</v>
      </c>
      <c r="G434" s="142">
        <v>510</v>
      </c>
    </row>
    <row r="435" spans="1:7">
      <c r="A435" s="143">
        <v>40391</v>
      </c>
      <c r="B435" s="213">
        <v>12</v>
      </c>
      <c r="C435" s="144">
        <v>432</v>
      </c>
      <c r="D435" s="144">
        <v>2</v>
      </c>
      <c r="F435" s="147" t="s">
        <v>309</v>
      </c>
      <c r="G435" s="142">
        <v>485</v>
      </c>
    </row>
    <row r="436" spans="1:7">
      <c r="A436" s="143">
        <v>40391</v>
      </c>
      <c r="B436" s="213">
        <v>12</v>
      </c>
      <c r="C436" s="144">
        <v>433</v>
      </c>
      <c r="D436" s="144">
        <v>2</v>
      </c>
      <c r="F436" s="147" t="s">
        <v>309</v>
      </c>
      <c r="G436" s="142">
        <v>510</v>
      </c>
    </row>
    <row r="437" spans="1:7">
      <c r="A437" s="143">
        <v>40391</v>
      </c>
      <c r="B437" s="213">
        <v>12</v>
      </c>
      <c r="C437" s="144">
        <v>434</v>
      </c>
      <c r="D437" s="144">
        <v>2</v>
      </c>
      <c r="F437" s="147" t="s">
        <v>308</v>
      </c>
      <c r="G437" s="142">
        <v>470</v>
      </c>
    </row>
    <row r="438" spans="1:7">
      <c r="A438" s="143">
        <v>40391</v>
      </c>
      <c r="B438" s="213">
        <v>12</v>
      </c>
      <c r="C438" s="144">
        <v>435</v>
      </c>
      <c r="D438" s="144">
        <v>2</v>
      </c>
      <c r="F438" s="147" t="s">
        <v>308</v>
      </c>
      <c r="G438" s="142">
        <v>500</v>
      </c>
    </row>
    <row r="439" spans="1:7">
      <c r="A439" s="143">
        <v>40391</v>
      </c>
      <c r="B439" s="213">
        <v>12</v>
      </c>
      <c r="C439" s="144">
        <v>436</v>
      </c>
      <c r="D439" s="144">
        <v>2</v>
      </c>
      <c r="F439" s="147" t="s">
        <v>308</v>
      </c>
      <c r="G439" s="142">
        <v>485</v>
      </c>
    </row>
    <row r="440" spans="1:7">
      <c r="A440" s="143">
        <v>40391</v>
      </c>
      <c r="B440" s="213">
        <v>12</v>
      </c>
      <c r="C440" s="144">
        <v>437</v>
      </c>
      <c r="D440" s="144">
        <v>2</v>
      </c>
      <c r="F440" s="147" t="s">
        <v>309</v>
      </c>
      <c r="G440" s="142">
        <v>550</v>
      </c>
    </row>
    <row r="441" spans="1:7">
      <c r="A441" s="152">
        <v>40391</v>
      </c>
      <c r="B441" s="216">
        <v>12</v>
      </c>
      <c r="C441" s="153">
        <v>438</v>
      </c>
      <c r="D441" s="153">
        <v>2</v>
      </c>
      <c r="E441" s="153"/>
      <c r="F441" s="155" t="s">
        <v>309</v>
      </c>
      <c r="G441" s="153">
        <v>535</v>
      </c>
    </row>
    <row r="442" spans="1:7">
      <c r="A442" s="141">
        <v>40394</v>
      </c>
      <c r="B442" s="214">
        <v>13</v>
      </c>
      <c r="C442" s="144">
        <v>439</v>
      </c>
      <c r="D442" s="144">
        <v>2</v>
      </c>
      <c r="F442" s="147" t="s">
        <v>309</v>
      </c>
      <c r="G442" s="142">
        <v>460</v>
      </c>
    </row>
    <row r="443" spans="1:7">
      <c r="A443" s="141">
        <v>40394</v>
      </c>
      <c r="B443" s="214">
        <v>13</v>
      </c>
      <c r="C443" s="144">
        <v>440</v>
      </c>
      <c r="D443" s="144">
        <v>2</v>
      </c>
      <c r="F443" s="147" t="s">
        <v>309</v>
      </c>
      <c r="G443" s="142">
        <v>470</v>
      </c>
    </row>
    <row r="444" spans="1:7">
      <c r="A444" s="141">
        <v>40394</v>
      </c>
      <c r="B444" s="214">
        <v>13</v>
      </c>
      <c r="C444" s="144">
        <v>441</v>
      </c>
      <c r="D444" s="144">
        <v>2</v>
      </c>
      <c r="F444" s="147" t="s">
        <v>309</v>
      </c>
      <c r="G444" s="142">
        <v>540</v>
      </c>
    </row>
    <row r="445" spans="1:7">
      <c r="A445" s="141">
        <v>40394</v>
      </c>
      <c r="B445" s="214">
        <v>13</v>
      </c>
      <c r="C445" s="144">
        <v>442</v>
      </c>
      <c r="D445" s="144">
        <v>2</v>
      </c>
      <c r="F445" s="147" t="s">
        <v>308</v>
      </c>
      <c r="G445" s="142">
        <v>440</v>
      </c>
    </row>
    <row r="446" spans="1:7">
      <c r="A446" s="141">
        <v>40394</v>
      </c>
      <c r="B446" s="214">
        <v>13</v>
      </c>
      <c r="C446" s="144">
        <v>443</v>
      </c>
      <c r="D446" s="144">
        <v>2</v>
      </c>
      <c r="F446" s="147" t="s">
        <v>308</v>
      </c>
      <c r="G446" s="142">
        <v>425</v>
      </c>
    </row>
    <row r="447" spans="1:7">
      <c r="A447" s="141">
        <v>40394</v>
      </c>
      <c r="B447" s="214">
        <v>13</v>
      </c>
      <c r="C447" s="144">
        <v>444</v>
      </c>
      <c r="D447" s="144">
        <v>2</v>
      </c>
      <c r="F447" s="147" t="s">
        <v>309</v>
      </c>
      <c r="G447" s="142">
        <v>475</v>
      </c>
    </row>
    <row r="448" spans="1:7">
      <c r="A448" s="141">
        <v>40394</v>
      </c>
      <c r="B448" s="214">
        <v>13</v>
      </c>
      <c r="C448" s="144">
        <v>445</v>
      </c>
      <c r="D448" s="144">
        <v>2</v>
      </c>
      <c r="F448" s="147" t="s">
        <v>309</v>
      </c>
      <c r="G448" s="142">
        <v>475</v>
      </c>
    </row>
    <row r="449" spans="1:7">
      <c r="A449" s="141">
        <v>40394</v>
      </c>
      <c r="B449" s="214">
        <v>13</v>
      </c>
      <c r="C449" s="144">
        <v>446</v>
      </c>
      <c r="D449" s="144">
        <v>2</v>
      </c>
      <c r="F449" s="147" t="s">
        <v>308</v>
      </c>
      <c r="G449" s="142">
        <v>470</v>
      </c>
    </row>
    <row r="450" spans="1:7">
      <c r="A450" s="141">
        <v>40394</v>
      </c>
      <c r="B450" s="214">
        <v>13</v>
      </c>
      <c r="C450" s="144">
        <v>447</v>
      </c>
      <c r="D450" s="144">
        <v>2</v>
      </c>
      <c r="F450" s="147" t="s">
        <v>309</v>
      </c>
      <c r="G450" s="142">
        <v>460</v>
      </c>
    </row>
    <row r="451" spans="1:7">
      <c r="A451" s="141">
        <v>40394</v>
      </c>
      <c r="B451" s="214">
        <v>13</v>
      </c>
      <c r="C451" s="144">
        <v>448</v>
      </c>
      <c r="D451" s="144">
        <v>2</v>
      </c>
      <c r="F451" s="147" t="s">
        <v>309</v>
      </c>
      <c r="G451" s="142">
        <v>525</v>
      </c>
    </row>
    <row r="452" spans="1:7">
      <c r="A452" s="141">
        <v>40394</v>
      </c>
      <c r="B452" s="214">
        <v>13</v>
      </c>
      <c r="C452" s="144">
        <v>449</v>
      </c>
      <c r="D452" s="144">
        <v>2</v>
      </c>
      <c r="F452" s="147" t="s">
        <v>309</v>
      </c>
      <c r="G452" s="142">
        <v>575</v>
      </c>
    </row>
    <row r="453" spans="1:7">
      <c r="A453" s="141">
        <v>40394</v>
      </c>
      <c r="B453" s="214">
        <v>13</v>
      </c>
      <c r="C453" s="144">
        <v>450</v>
      </c>
      <c r="D453" s="144">
        <v>2</v>
      </c>
      <c r="F453" s="147" t="s">
        <v>308</v>
      </c>
      <c r="G453" s="142">
        <v>465</v>
      </c>
    </row>
    <row r="454" spans="1:7">
      <c r="A454" s="141">
        <v>40394</v>
      </c>
      <c r="B454" s="214">
        <v>13</v>
      </c>
      <c r="C454" s="144">
        <v>451</v>
      </c>
      <c r="D454" s="144">
        <v>2</v>
      </c>
      <c r="F454" s="147" t="s">
        <v>308</v>
      </c>
      <c r="G454" s="142">
        <v>585</v>
      </c>
    </row>
    <row r="455" spans="1:7">
      <c r="A455" s="141">
        <v>40394</v>
      </c>
      <c r="B455" s="214">
        <v>13</v>
      </c>
      <c r="C455" s="144">
        <v>452</v>
      </c>
      <c r="D455" s="144">
        <v>2</v>
      </c>
      <c r="F455" s="147" t="s">
        <v>309</v>
      </c>
      <c r="G455" s="142">
        <v>505</v>
      </c>
    </row>
    <row r="456" spans="1:7">
      <c r="A456" s="152">
        <v>40394</v>
      </c>
      <c r="B456" s="216">
        <v>13</v>
      </c>
      <c r="C456" s="153">
        <v>453</v>
      </c>
      <c r="D456" s="153">
        <v>2</v>
      </c>
      <c r="E456" s="153"/>
      <c r="F456" s="155" t="s">
        <v>309</v>
      </c>
      <c r="G456" s="153">
        <v>495</v>
      </c>
    </row>
    <row r="457" spans="1:7">
      <c r="A457" s="141">
        <v>40396</v>
      </c>
      <c r="B457" s="214">
        <v>14</v>
      </c>
      <c r="C457" s="144">
        <v>454</v>
      </c>
      <c r="D457" s="142">
        <v>2</v>
      </c>
      <c r="F457" s="147" t="s">
        <v>309</v>
      </c>
      <c r="G457" s="142">
        <v>475</v>
      </c>
    </row>
    <row r="458" spans="1:7">
      <c r="A458" s="141">
        <v>40396</v>
      </c>
      <c r="B458" s="214">
        <v>14</v>
      </c>
      <c r="C458" s="144">
        <v>455</v>
      </c>
      <c r="D458" s="142">
        <v>2</v>
      </c>
      <c r="F458" s="147" t="s">
        <v>308</v>
      </c>
      <c r="G458" s="142">
        <v>435</v>
      </c>
    </row>
    <row r="459" spans="1:7">
      <c r="A459" s="141">
        <v>40396</v>
      </c>
      <c r="B459" s="214">
        <v>14</v>
      </c>
      <c r="C459" s="144">
        <v>456</v>
      </c>
      <c r="D459" s="142">
        <v>2</v>
      </c>
      <c r="F459" s="147" t="s">
        <v>309</v>
      </c>
      <c r="G459" s="142">
        <v>480</v>
      </c>
    </row>
    <row r="460" spans="1:7">
      <c r="A460" s="141">
        <v>40396</v>
      </c>
      <c r="B460" s="214">
        <v>14</v>
      </c>
      <c r="C460" s="144">
        <v>457</v>
      </c>
      <c r="D460" s="142">
        <v>2</v>
      </c>
      <c r="F460" s="147" t="s">
        <v>309</v>
      </c>
      <c r="G460" s="142">
        <v>535</v>
      </c>
    </row>
    <row r="461" spans="1:7">
      <c r="A461" s="141">
        <v>40396</v>
      </c>
      <c r="B461" s="214">
        <v>14</v>
      </c>
      <c r="C461" s="144">
        <v>458</v>
      </c>
      <c r="D461" s="142">
        <v>2</v>
      </c>
      <c r="F461" s="147" t="s">
        <v>308</v>
      </c>
      <c r="G461" s="142">
        <v>440</v>
      </c>
    </row>
    <row r="462" spans="1:7">
      <c r="A462" s="141">
        <v>40396</v>
      </c>
      <c r="B462" s="214">
        <v>14</v>
      </c>
      <c r="C462" s="144">
        <v>459</v>
      </c>
      <c r="D462" s="142">
        <v>2</v>
      </c>
      <c r="F462" s="147" t="s">
        <v>309</v>
      </c>
      <c r="G462" s="142">
        <v>460</v>
      </c>
    </row>
    <row r="463" spans="1:7">
      <c r="A463" s="141">
        <v>40396</v>
      </c>
      <c r="B463" s="214">
        <v>14</v>
      </c>
      <c r="C463" s="144">
        <v>460</v>
      </c>
      <c r="D463" s="142">
        <v>2</v>
      </c>
      <c r="F463" s="147" t="s">
        <v>309</v>
      </c>
      <c r="G463" s="142">
        <v>465</v>
      </c>
    </row>
    <row r="464" spans="1:7">
      <c r="A464" s="141">
        <v>40396</v>
      </c>
      <c r="B464" s="214">
        <v>14</v>
      </c>
      <c r="C464" s="144">
        <v>461</v>
      </c>
      <c r="D464" s="142">
        <v>2</v>
      </c>
      <c r="F464" s="147" t="s">
        <v>309</v>
      </c>
      <c r="G464" s="142">
        <v>515</v>
      </c>
    </row>
    <row r="465" spans="1:7">
      <c r="A465" s="141">
        <v>40396</v>
      </c>
      <c r="B465" s="214">
        <v>14</v>
      </c>
      <c r="C465" s="144">
        <v>462</v>
      </c>
      <c r="D465" s="142">
        <v>2</v>
      </c>
      <c r="F465" s="147" t="s">
        <v>309</v>
      </c>
      <c r="G465" s="142">
        <v>525</v>
      </c>
    </row>
    <row r="466" spans="1:7">
      <c r="A466" s="141">
        <v>40396</v>
      </c>
      <c r="B466" s="214">
        <v>14</v>
      </c>
      <c r="C466" s="144">
        <v>463</v>
      </c>
      <c r="D466" s="142">
        <v>2</v>
      </c>
      <c r="F466" s="147" t="s">
        <v>308</v>
      </c>
      <c r="G466" s="142">
        <v>450</v>
      </c>
    </row>
    <row r="467" spans="1:7">
      <c r="A467" s="141">
        <v>40396</v>
      </c>
      <c r="B467" s="214">
        <v>14</v>
      </c>
      <c r="C467" s="144">
        <v>464</v>
      </c>
      <c r="D467" s="142">
        <v>2</v>
      </c>
      <c r="F467" s="147" t="s">
        <v>308</v>
      </c>
      <c r="G467" s="142">
        <v>430</v>
      </c>
    </row>
    <row r="468" spans="1:7">
      <c r="A468" s="141">
        <v>40396</v>
      </c>
      <c r="B468" s="214">
        <v>14</v>
      </c>
      <c r="C468" s="144">
        <v>465</v>
      </c>
      <c r="D468" s="142">
        <v>2</v>
      </c>
      <c r="F468" s="147" t="s">
        <v>309</v>
      </c>
      <c r="G468" s="142">
        <v>510</v>
      </c>
    </row>
    <row r="469" spans="1:7">
      <c r="A469" s="141">
        <v>40396</v>
      </c>
      <c r="B469" s="214">
        <v>14</v>
      </c>
      <c r="C469" s="144">
        <v>466</v>
      </c>
      <c r="D469" s="142">
        <v>2</v>
      </c>
      <c r="F469" s="147" t="s">
        <v>308</v>
      </c>
      <c r="G469" s="142">
        <v>445</v>
      </c>
    </row>
    <row r="470" spans="1:7">
      <c r="A470" s="141">
        <v>40396</v>
      </c>
      <c r="B470" s="214">
        <v>14</v>
      </c>
      <c r="C470" s="144">
        <v>467</v>
      </c>
      <c r="D470" s="142">
        <v>2</v>
      </c>
      <c r="F470" s="147" t="s">
        <v>308</v>
      </c>
      <c r="G470" s="142">
        <v>350</v>
      </c>
    </row>
    <row r="471" spans="1:7">
      <c r="A471" s="141">
        <v>40396</v>
      </c>
      <c r="B471" s="214">
        <v>14</v>
      </c>
      <c r="C471" s="144">
        <v>468</v>
      </c>
      <c r="D471" s="142">
        <v>2</v>
      </c>
      <c r="F471" s="147" t="s">
        <v>308</v>
      </c>
      <c r="G471" s="142">
        <v>425</v>
      </c>
    </row>
    <row r="472" spans="1:7">
      <c r="A472" s="141">
        <v>40396</v>
      </c>
      <c r="B472" s="214">
        <v>14</v>
      </c>
      <c r="C472" s="144">
        <v>469</v>
      </c>
      <c r="D472" s="142">
        <v>2</v>
      </c>
      <c r="F472" s="147" t="s">
        <v>308</v>
      </c>
      <c r="G472" s="142">
        <v>470</v>
      </c>
    </row>
    <row r="473" spans="1:7">
      <c r="A473" s="141">
        <v>40396</v>
      </c>
      <c r="B473" s="214">
        <v>14</v>
      </c>
      <c r="C473" s="144">
        <v>470</v>
      </c>
      <c r="D473" s="142">
        <v>2</v>
      </c>
      <c r="F473" s="147" t="s">
        <v>309</v>
      </c>
      <c r="G473" s="142">
        <v>570</v>
      </c>
    </row>
    <row r="474" spans="1:7">
      <c r="A474" s="141">
        <v>40396</v>
      </c>
      <c r="B474" s="214">
        <v>14</v>
      </c>
      <c r="C474" s="144">
        <v>471</v>
      </c>
      <c r="D474" s="142">
        <v>2</v>
      </c>
      <c r="F474" s="147" t="s">
        <v>309</v>
      </c>
      <c r="G474" s="142">
        <v>495</v>
      </c>
    </row>
    <row r="475" spans="1:7">
      <c r="A475" s="141">
        <v>40396</v>
      </c>
      <c r="B475" s="214">
        <v>14</v>
      </c>
      <c r="C475" s="144">
        <v>472</v>
      </c>
      <c r="D475" s="142">
        <v>2</v>
      </c>
      <c r="F475" s="147" t="s">
        <v>309</v>
      </c>
      <c r="G475" s="142">
        <v>465</v>
      </c>
    </row>
    <row r="476" spans="1:7">
      <c r="A476" s="141">
        <v>40396</v>
      </c>
      <c r="B476" s="214">
        <v>14</v>
      </c>
      <c r="C476" s="144">
        <v>473</v>
      </c>
      <c r="D476" s="142">
        <v>2</v>
      </c>
      <c r="F476" s="147" t="s">
        <v>309</v>
      </c>
      <c r="G476" s="142">
        <v>495</v>
      </c>
    </row>
    <row r="477" spans="1:7">
      <c r="A477" s="141">
        <v>40396</v>
      </c>
      <c r="B477" s="214">
        <v>14</v>
      </c>
      <c r="C477" s="144">
        <v>474</v>
      </c>
      <c r="D477" s="142">
        <v>2</v>
      </c>
      <c r="F477" s="147" t="s">
        <v>308</v>
      </c>
      <c r="G477" s="142">
        <v>485</v>
      </c>
    </row>
    <row r="478" spans="1:7">
      <c r="A478" s="141">
        <v>40396</v>
      </c>
      <c r="B478" s="214">
        <v>14</v>
      </c>
      <c r="C478" s="144">
        <v>475</v>
      </c>
      <c r="D478" s="142">
        <v>2</v>
      </c>
      <c r="F478" s="147" t="s">
        <v>309</v>
      </c>
      <c r="G478" s="142">
        <v>530</v>
      </c>
    </row>
    <row r="479" spans="1:7">
      <c r="A479" s="141">
        <v>40396</v>
      </c>
      <c r="B479" s="214">
        <v>14</v>
      </c>
      <c r="C479" s="144">
        <v>476</v>
      </c>
      <c r="D479" s="142">
        <v>2</v>
      </c>
      <c r="F479" s="147" t="s">
        <v>308</v>
      </c>
      <c r="G479" s="142">
        <v>490</v>
      </c>
    </row>
    <row r="480" spans="1:7">
      <c r="A480" s="141">
        <v>40396</v>
      </c>
      <c r="B480" s="214">
        <v>14</v>
      </c>
      <c r="C480" s="144">
        <v>477</v>
      </c>
      <c r="D480" s="142">
        <v>2</v>
      </c>
      <c r="F480" s="147" t="s">
        <v>309</v>
      </c>
      <c r="G480" s="142">
        <v>555</v>
      </c>
    </row>
    <row r="481" spans="1:8">
      <c r="A481" s="141">
        <v>40396</v>
      </c>
      <c r="B481" s="214">
        <v>14</v>
      </c>
      <c r="C481" s="144">
        <v>478</v>
      </c>
      <c r="D481" s="142">
        <v>2</v>
      </c>
      <c r="F481" s="147" t="s">
        <v>309</v>
      </c>
      <c r="G481" s="142">
        <v>485</v>
      </c>
    </row>
    <row r="482" spans="1:8">
      <c r="A482" s="141">
        <v>40396</v>
      </c>
      <c r="B482" s="214">
        <v>14</v>
      </c>
      <c r="C482" s="144">
        <v>479</v>
      </c>
      <c r="D482" s="142">
        <v>2</v>
      </c>
      <c r="F482" s="147" t="s">
        <v>308</v>
      </c>
      <c r="G482" s="142">
        <v>470</v>
      </c>
    </row>
    <row r="483" spans="1:8">
      <c r="A483" s="141">
        <v>40396</v>
      </c>
      <c r="B483" s="214">
        <v>14</v>
      </c>
      <c r="C483" s="144">
        <v>480</v>
      </c>
      <c r="D483" s="142">
        <v>2</v>
      </c>
      <c r="F483" s="147" t="s">
        <v>308</v>
      </c>
      <c r="G483" s="142">
        <v>515</v>
      </c>
    </row>
    <row r="484" spans="1:8">
      <c r="A484" s="141">
        <v>40396</v>
      </c>
      <c r="B484" s="214">
        <v>14</v>
      </c>
      <c r="C484" s="144">
        <v>481</v>
      </c>
      <c r="D484" s="142">
        <v>2</v>
      </c>
      <c r="F484" s="147" t="s">
        <v>309</v>
      </c>
      <c r="G484" s="142">
        <v>515</v>
      </c>
    </row>
    <row r="485" spans="1:8">
      <c r="A485" s="141">
        <v>40396</v>
      </c>
      <c r="B485" s="214">
        <v>14</v>
      </c>
      <c r="C485" s="144">
        <v>482</v>
      </c>
      <c r="D485" s="142">
        <v>2</v>
      </c>
      <c r="F485" s="147" t="s">
        <v>309</v>
      </c>
      <c r="G485" s="142">
        <v>470</v>
      </c>
    </row>
    <row r="486" spans="1:8">
      <c r="A486" s="141">
        <v>40396</v>
      </c>
      <c r="B486" s="214">
        <v>14</v>
      </c>
      <c r="C486" s="144">
        <v>483</v>
      </c>
      <c r="D486" s="142">
        <v>2</v>
      </c>
      <c r="F486" s="147" t="s">
        <v>308</v>
      </c>
      <c r="G486" s="142">
        <v>400</v>
      </c>
    </row>
    <row r="487" spans="1:8">
      <c r="A487" s="217">
        <v>40396</v>
      </c>
      <c r="B487" s="218">
        <v>1</v>
      </c>
      <c r="C487" s="219">
        <v>1</v>
      </c>
      <c r="D487" s="220">
        <v>5</v>
      </c>
      <c r="E487" s="220"/>
      <c r="F487" s="221" t="s">
        <v>308</v>
      </c>
      <c r="G487" s="220">
        <v>505</v>
      </c>
      <c r="H487" s="14" t="s">
        <v>57</v>
      </c>
    </row>
    <row r="488" spans="1:8">
      <c r="A488" s="222">
        <v>40396</v>
      </c>
      <c r="B488" s="223">
        <v>1</v>
      </c>
      <c r="C488" s="224">
        <v>2</v>
      </c>
      <c r="D488" s="224">
        <v>5</v>
      </c>
      <c r="E488" s="224"/>
      <c r="F488" s="225" t="s">
        <v>309</v>
      </c>
      <c r="G488" s="224">
        <v>510</v>
      </c>
      <c r="H488" s="154" t="s">
        <v>57</v>
      </c>
    </row>
    <row r="489" spans="1:8">
      <c r="A489" s="141">
        <v>40398</v>
      </c>
      <c r="B489" s="214">
        <v>15</v>
      </c>
      <c r="C489" s="144">
        <v>484</v>
      </c>
      <c r="D489" s="142">
        <v>2</v>
      </c>
      <c r="F489" s="147" t="s">
        <v>309</v>
      </c>
      <c r="G489" s="142">
        <v>465</v>
      </c>
    </row>
    <row r="490" spans="1:8">
      <c r="A490" s="141">
        <v>40398</v>
      </c>
      <c r="B490" s="214">
        <v>15</v>
      </c>
      <c r="C490" s="144">
        <v>485</v>
      </c>
      <c r="D490" s="142">
        <v>2</v>
      </c>
      <c r="F490" s="147" t="s">
        <v>309</v>
      </c>
      <c r="G490" s="142">
        <v>480</v>
      </c>
    </row>
    <row r="491" spans="1:8">
      <c r="A491" s="141">
        <v>40398</v>
      </c>
      <c r="B491" s="214">
        <v>15</v>
      </c>
      <c r="C491" s="144">
        <v>486</v>
      </c>
      <c r="D491" s="142">
        <v>2</v>
      </c>
      <c r="F491" s="147" t="s">
        <v>309</v>
      </c>
      <c r="G491" s="142">
        <v>455</v>
      </c>
    </row>
    <row r="492" spans="1:8">
      <c r="A492" s="141">
        <v>40398</v>
      </c>
      <c r="B492" s="214">
        <v>15</v>
      </c>
      <c r="C492" s="144">
        <v>487</v>
      </c>
      <c r="D492" s="142">
        <v>2</v>
      </c>
      <c r="F492" s="147" t="s">
        <v>308</v>
      </c>
      <c r="G492" s="142">
        <v>455</v>
      </c>
    </row>
    <row r="493" spans="1:8">
      <c r="A493" s="141">
        <v>40398</v>
      </c>
      <c r="B493" s="214">
        <v>15</v>
      </c>
      <c r="C493" s="144">
        <v>488</v>
      </c>
      <c r="D493" s="142">
        <v>2</v>
      </c>
      <c r="F493" s="147" t="s">
        <v>309</v>
      </c>
      <c r="G493" s="142">
        <v>480</v>
      </c>
    </row>
    <row r="494" spans="1:8">
      <c r="A494" s="141">
        <v>40398</v>
      </c>
      <c r="B494" s="214">
        <v>15</v>
      </c>
      <c r="C494" s="144">
        <v>489</v>
      </c>
      <c r="D494" s="142">
        <v>2</v>
      </c>
      <c r="F494" s="147" t="s">
        <v>308</v>
      </c>
      <c r="G494" s="142">
        <v>490</v>
      </c>
    </row>
    <row r="495" spans="1:8">
      <c r="A495" s="141">
        <v>40398</v>
      </c>
      <c r="B495" s="214">
        <v>15</v>
      </c>
      <c r="C495" s="144">
        <v>490</v>
      </c>
      <c r="D495" s="142">
        <v>2</v>
      </c>
      <c r="F495" s="147" t="s">
        <v>308</v>
      </c>
      <c r="G495" s="142">
        <v>410</v>
      </c>
    </row>
    <row r="496" spans="1:8">
      <c r="A496" s="141">
        <v>40398</v>
      </c>
      <c r="B496" s="214">
        <v>15</v>
      </c>
      <c r="C496" s="144">
        <v>491</v>
      </c>
      <c r="D496" s="142">
        <v>2</v>
      </c>
      <c r="F496" s="147" t="s">
        <v>309</v>
      </c>
      <c r="G496" s="142">
        <v>500</v>
      </c>
    </row>
    <row r="497" spans="1:8">
      <c r="A497" s="141">
        <v>40398</v>
      </c>
      <c r="B497" s="214">
        <v>15</v>
      </c>
      <c r="C497" s="144">
        <v>492</v>
      </c>
      <c r="D497" s="142">
        <v>2</v>
      </c>
      <c r="F497" s="147" t="s">
        <v>309</v>
      </c>
      <c r="G497" s="142">
        <v>490</v>
      </c>
    </row>
    <row r="498" spans="1:8">
      <c r="A498" s="152">
        <v>40398</v>
      </c>
      <c r="B498" s="216">
        <v>15</v>
      </c>
      <c r="C498" s="153">
        <v>493</v>
      </c>
      <c r="D498" s="153">
        <v>2</v>
      </c>
      <c r="E498" s="153"/>
      <c r="F498" s="155" t="s">
        <v>309</v>
      </c>
      <c r="G498" s="153">
        <v>465</v>
      </c>
      <c r="H498" s="154"/>
    </row>
    <row r="499" spans="1:8">
      <c r="A499" s="141">
        <v>40400</v>
      </c>
      <c r="B499" s="214">
        <v>16</v>
      </c>
      <c r="C499" s="144">
        <v>494</v>
      </c>
      <c r="D499" s="142">
        <v>2</v>
      </c>
      <c r="F499" s="147" t="s">
        <v>309</v>
      </c>
      <c r="G499" s="142">
        <v>470</v>
      </c>
    </row>
    <row r="500" spans="1:8">
      <c r="A500" s="141">
        <v>40400</v>
      </c>
      <c r="B500" s="214">
        <v>16</v>
      </c>
      <c r="C500" s="144">
        <v>495</v>
      </c>
      <c r="D500" s="142">
        <v>2</v>
      </c>
      <c r="F500" s="147" t="s">
        <v>309</v>
      </c>
      <c r="G500" s="142">
        <v>505</v>
      </c>
    </row>
    <row r="501" spans="1:8">
      <c r="A501" s="141">
        <v>40400</v>
      </c>
      <c r="B501" s="214">
        <v>16</v>
      </c>
      <c r="C501" s="144">
        <v>496</v>
      </c>
      <c r="D501" s="142">
        <v>2</v>
      </c>
      <c r="F501" s="147" t="s">
        <v>308</v>
      </c>
      <c r="G501" s="142">
        <v>455</v>
      </c>
    </row>
    <row r="502" spans="1:8">
      <c r="A502" s="141">
        <v>40400</v>
      </c>
      <c r="B502" s="214">
        <v>16</v>
      </c>
      <c r="C502" s="144">
        <v>497</v>
      </c>
      <c r="D502" s="142">
        <v>2</v>
      </c>
      <c r="F502" s="147" t="s">
        <v>308</v>
      </c>
      <c r="G502" s="142">
        <v>530</v>
      </c>
    </row>
    <row r="503" spans="1:8">
      <c r="A503" s="141">
        <v>40400</v>
      </c>
      <c r="B503" s="214">
        <v>16</v>
      </c>
      <c r="C503" s="144">
        <v>498</v>
      </c>
      <c r="D503" s="142">
        <v>2</v>
      </c>
      <c r="F503" s="147" t="s">
        <v>309</v>
      </c>
      <c r="G503" s="142">
        <v>505</v>
      </c>
    </row>
    <row r="504" spans="1:8">
      <c r="A504" s="141">
        <v>40400</v>
      </c>
      <c r="B504" s="214">
        <v>16</v>
      </c>
      <c r="C504" s="144">
        <v>499</v>
      </c>
      <c r="D504" s="142">
        <v>2</v>
      </c>
      <c r="F504" s="147" t="s">
        <v>309</v>
      </c>
      <c r="G504" s="142">
        <v>510</v>
      </c>
    </row>
    <row r="505" spans="1:8">
      <c r="A505" s="141">
        <v>40400</v>
      </c>
      <c r="B505" s="214">
        <v>16</v>
      </c>
      <c r="C505" s="144">
        <v>500</v>
      </c>
      <c r="D505" s="142">
        <v>2</v>
      </c>
      <c r="F505" s="147" t="s">
        <v>309</v>
      </c>
      <c r="G505" s="142">
        <v>510</v>
      </c>
    </row>
    <row r="506" spans="1:8">
      <c r="A506" s="141">
        <v>40400</v>
      </c>
      <c r="B506" s="214">
        <v>16</v>
      </c>
      <c r="C506" s="144">
        <v>501</v>
      </c>
      <c r="D506" s="142">
        <v>2</v>
      </c>
      <c r="F506" s="147" t="s">
        <v>309</v>
      </c>
      <c r="G506" s="142">
        <v>495</v>
      </c>
    </row>
    <row r="507" spans="1:8">
      <c r="A507" s="141">
        <v>40400</v>
      </c>
      <c r="B507" s="214">
        <v>16</v>
      </c>
      <c r="C507" s="144">
        <v>502</v>
      </c>
      <c r="D507" s="142">
        <v>2</v>
      </c>
      <c r="F507" s="147" t="s">
        <v>309</v>
      </c>
      <c r="G507" s="142">
        <v>475</v>
      </c>
    </row>
    <row r="508" spans="1:8">
      <c r="A508" s="141">
        <v>40400</v>
      </c>
      <c r="B508" s="214">
        <v>16</v>
      </c>
      <c r="C508" s="144">
        <v>503</v>
      </c>
      <c r="D508" s="142">
        <v>2</v>
      </c>
      <c r="F508" s="147" t="s">
        <v>309</v>
      </c>
      <c r="G508" s="142">
        <v>540</v>
      </c>
    </row>
    <row r="509" spans="1:8">
      <c r="A509" s="141">
        <v>40400</v>
      </c>
      <c r="B509" s="214">
        <v>16</v>
      </c>
      <c r="C509" s="144">
        <v>504</v>
      </c>
      <c r="D509" s="142">
        <v>2</v>
      </c>
      <c r="F509" s="147" t="s">
        <v>309</v>
      </c>
      <c r="G509" s="142">
        <v>510</v>
      </c>
    </row>
    <row r="510" spans="1:8">
      <c r="A510" s="141">
        <v>40400</v>
      </c>
      <c r="B510" s="214">
        <v>16</v>
      </c>
      <c r="C510" s="144">
        <v>505</v>
      </c>
      <c r="D510" s="142">
        <v>2</v>
      </c>
      <c r="F510" s="147" t="s">
        <v>309</v>
      </c>
      <c r="G510" s="142">
        <v>485</v>
      </c>
    </row>
    <row r="511" spans="1:8">
      <c r="A511" s="141">
        <v>40400</v>
      </c>
      <c r="B511" s="214">
        <v>16</v>
      </c>
      <c r="C511" s="144">
        <v>506</v>
      </c>
      <c r="D511" s="142">
        <v>2</v>
      </c>
      <c r="F511" s="147" t="s">
        <v>309</v>
      </c>
      <c r="G511" s="142">
        <v>530</v>
      </c>
    </row>
    <row r="512" spans="1:8">
      <c r="A512" s="141">
        <v>40400</v>
      </c>
      <c r="B512" s="214">
        <v>16</v>
      </c>
      <c r="C512" s="144">
        <v>507</v>
      </c>
      <c r="D512" s="142">
        <v>2</v>
      </c>
      <c r="F512" s="147" t="s">
        <v>309</v>
      </c>
      <c r="G512" s="142">
        <v>545</v>
      </c>
    </row>
    <row r="513" spans="1:8">
      <c r="A513" s="141">
        <v>40400</v>
      </c>
      <c r="B513" s="214">
        <v>16</v>
      </c>
      <c r="C513" s="144">
        <v>508</v>
      </c>
      <c r="D513" s="142">
        <v>2</v>
      </c>
      <c r="F513" s="147" t="s">
        <v>309</v>
      </c>
      <c r="G513" s="142">
        <v>525</v>
      </c>
    </row>
    <row r="514" spans="1:8">
      <c r="A514" s="141">
        <v>40400</v>
      </c>
      <c r="B514" s="214">
        <v>16</v>
      </c>
      <c r="C514" s="144">
        <v>509</v>
      </c>
      <c r="D514" s="142">
        <v>2</v>
      </c>
      <c r="F514" s="147" t="s">
        <v>308</v>
      </c>
      <c r="G514" s="142">
        <v>460</v>
      </c>
    </row>
    <row r="515" spans="1:8">
      <c r="A515" s="141">
        <v>40400</v>
      </c>
      <c r="B515" s="214">
        <v>16</v>
      </c>
      <c r="C515" s="144">
        <v>510</v>
      </c>
      <c r="D515" s="142">
        <v>2</v>
      </c>
      <c r="F515" s="147" t="s">
        <v>309</v>
      </c>
      <c r="G515" s="142">
        <v>500</v>
      </c>
    </row>
    <row r="516" spans="1:8">
      <c r="A516" s="141">
        <v>40400</v>
      </c>
      <c r="B516" s="214">
        <v>16</v>
      </c>
      <c r="C516" s="144">
        <v>511</v>
      </c>
      <c r="D516" s="142">
        <v>2</v>
      </c>
      <c r="F516" s="147" t="s">
        <v>309</v>
      </c>
      <c r="G516" s="142">
        <v>450</v>
      </c>
    </row>
    <row r="517" spans="1:8">
      <c r="A517" s="141">
        <v>40400</v>
      </c>
      <c r="B517" s="214">
        <v>16</v>
      </c>
      <c r="C517" s="144">
        <v>512</v>
      </c>
      <c r="D517" s="142">
        <v>2</v>
      </c>
      <c r="F517" s="147" t="s">
        <v>309</v>
      </c>
      <c r="G517" s="142">
        <v>530</v>
      </c>
    </row>
    <row r="518" spans="1:8">
      <c r="A518" s="141">
        <v>40400</v>
      </c>
      <c r="B518" s="214">
        <v>16</v>
      </c>
      <c r="C518" s="144">
        <v>513</v>
      </c>
      <c r="D518" s="142">
        <v>2</v>
      </c>
      <c r="F518" s="147" t="s">
        <v>308</v>
      </c>
      <c r="G518" s="142">
        <v>465</v>
      </c>
    </row>
    <row r="519" spans="1:8">
      <c r="A519" s="222">
        <v>40400</v>
      </c>
      <c r="B519" s="223">
        <v>2</v>
      </c>
      <c r="C519" s="224">
        <v>3</v>
      </c>
      <c r="D519" s="224">
        <v>5</v>
      </c>
      <c r="E519" s="224"/>
      <c r="F519" s="225" t="s">
        <v>308</v>
      </c>
      <c r="G519" s="224">
        <v>600</v>
      </c>
      <c r="H519" s="14" t="s">
        <v>343</v>
      </c>
    </row>
    <row r="520" spans="1:8">
      <c r="A520" s="141">
        <v>40405</v>
      </c>
      <c r="B520" s="214">
        <v>17</v>
      </c>
      <c r="C520" s="144">
        <v>514</v>
      </c>
      <c r="D520" s="142">
        <v>2</v>
      </c>
      <c r="F520" s="147" t="s">
        <v>308</v>
      </c>
      <c r="G520" s="142">
        <v>435</v>
      </c>
    </row>
    <row r="521" spans="1:8">
      <c r="A521" s="141">
        <v>40405</v>
      </c>
      <c r="B521" s="214">
        <v>17</v>
      </c>
      <c r="C521" s="144">
        <v>515</v>
      </c>
      <c r="D521" s="142">
        <v>2</v>
      </c>
      <c r="F521" s="147" t="s">
        <v>308</v>
      </c>
      <c r="G521" s="142">
        <v>505</v>
      </c>
    </row>
    <row r="522" spans="1:8">
      <c r="A522" s="141">
        <v>40405</v>
      </c>
      <c r="B522" s="214">
        <v>17</v>
      </c>
      <c r="C522" s="144">
        <v>516</v>
      </c>
      <c r="D522" s="142">
        <v>2</v>
      </c>
      <c r="F522" s="147" t="s">
        <v>309</v>
      </c>
      <c r="G522" s="142">
        <v>475</v>
      </c>
    </row>
    <row r="523" spans="1:8">
      <c r="A523" s="141">
        <v>40405</v>
      </c>
      <c r="B523" s="214">
        <v>17</v>
      </c>
      <c r="C523" s="144">
        <v>517</v>
      </c>
      <c r="D523" s="142">
        <v>2</v>
      </c>
      <c r="F523" s="147" t="s">
        <v>308</v>
      </c>
      <c r="G523" s="142">
        <v>450</v>
      </c>
    </row>
    <row r="524" spans="1:8">
      <c r="A524" s="152">
        <v>40405</v>
      </c>
      <c r="B524" s="216">
        <v>17</v>
      </c>
      <c r="C524" s="153">
        <v>518</v>
      </c>
      <c r="D524" s="153">
        <v>2</v>
      </c>
      <c r="E524" s="153"/>
      <c r="F524" s="155" t="s">
        <v>309</v>
      </c>
      <c r="G524" s="153">
        <v>475</v>
      </c>
    </row>
    <row r="525" spans="1:8">
      <c r="A525" s="141">
        <v>40407</v>
      </c>
      <c r="B525" s="214">
        <v>18</v>
      </c>
      <c r="C525" s="144">
        <v>519</v>
      </c>
      <c r="D525" s="142">
        <v>2</v>
      </c>
      <c r="F525" s="147" t="s">
        <v>309</v>
      </c>
      <c r="G525" s="142">
        <v>500</v>
      </c>
    </row>
    <row r="526" spans="1:8">
      <c r="A526" s="141">
        <v>40407</v>
      </c>
      <c r="B526" s="214">
        <v>18</v>
      </c>
      <c r="C526" s="144">
        <v>520</v>
      </c>
      <c r="D526" s="142">
        <v>2</v>
      </c>
      <c r="F526" s="147" t="s">
        <v>309</v>
      </c>
      <c r="G526" s="142">
        <v>465</v>
      </c>
    </row>
    <row r="527" spans="1:8">
      <c r="A527" s="141">
        <v>40407</v>
      </c>
      <c r="B527" s="214">
        <v>18</v>
      </c>
      <c r="C527" s="144">
        <v>521</v>
      </c>
      <c r="D527" s="142">
        <v>2</v>
      </c>
      <c r="F527" s="147" t="s">
        <v>309</v>
      </c>
      <c r="G527" s="142">
        <v>450</v>
      </c>
    </row>
    <row r="528" spans="1:8">
      <c r="A528" s="141">
        <v>40407</v>
      </c>
      <c r="B528" s="214">
        <v>18</v>
      </c>
      <c r="C528" s="144">
        <v>522</v>
      </c>
      <c r="D528" s="142">
        <v>2</v>
      </c>
      <c r="F528" s="147" t="s">
        <v>308</v>
      </c>
      <c r="G528" s="142">
        <v>520</v>
      </c>
    </row>
    <row r="529" spans="1:7">
      <c r="A529" s="152">
        <v>40407</v>
      </c>
      <c r="B529" s="216">
        <v>18</v>
      </c>
      <c r="C529" s="153">
        <v>523</v>
      </c>
      <c r="D529" s="153">
        <v>2</v>
      </c>
      <c r="E529" s="153"/>
      <c r="F529" s="155" t="s">
        <v>308</v>
      </c>
      <c r="G529" s="153">
        <v>525</v>
      </c>
    </row>
    <row r="530" spans="1:7">
      <c r="A530" s="141">
        <v>40410</v>
      </c>
      <c r="B530" s="214">
        <v>19</v>
      </c>
      <c r="C530" s="144">
        <v>524</v>
      </c>
      <c r="D530" s="142">
        <v>2</v>
      </c>
      <c r="F530" s="147" t="s">
        <v>308</v>
      </c>
      <c r="G530" s="142">
        <v>475</v>
      </c>
    </row>
    <row r="531" spans="1:7">
      <c r="A531" s="141">
        <v>40410</v>
      </c>
      <c r="B531" s="214">
        <v>19</v>
      </c>
      <c r="C531" s="142">
        <v>525</v>
      </c>
      <c r="D531" s="142">
        <v>2</v>
      </c>
      <c r="F531" s="147" t="s">
        <v>309</v>
      </c>
      <c r="G531" s="142">
        <v>465</v>
      </c>
    </row>
    <row r="532" spans="1:7">
      <c r="A532" s="141">
        <v>40410</v>
      </c>
      <c r="B532" s="214">
        <v>19</v>
      </c>
      <c r="C532" s="144">
        <v>526</v>
      </c>
      <c r="D532" s="142">
        <v>2</v>
      </c>
      <c r="F532" s="147" t="s">
        <v>308</v>
      </c>
      <c r="G532" s="142">
        <v>460</v>
      </c>
    </row>
    <row r="533" spans="1:7">
      <c r="A533" s="141">
        <v>40410</v>
      </c>
      <c r="B533" s="214">
        <v>19</v>
      </c>
      <c r="C533" s="142">
        <v>527</v>
      </c>
      <c r="D533" s="142">
        <v>2</v>
      </c>
      <c r="F533" s="147" t="s">
        <v>308</v>
      </c>
      <c r="G533" s="142">
        <v>380</v>
      </c>
    </row>
    <row r="534" spans="1:7">
      <c r="A534" s="152">
        <v>40410</v>
      </c>
      <c r="B534" s="216">
        <v>19</v>
      </c>
      <c r="C534" s="153">
        <v>528</v>
      </c>
      <c r="D534" s="153">
        <v>2</v>
      </c>
      <c r="E534" s="153"/>
      <c r="F534" s="155" t="s">
        <v>308</v>
      </c>
      <c r="G534" s="153">
        <v>550</v>
      </c>
    </row>
    <row r="535" spans="1:7">
      <c r="A535" s="141">
        <v>40431</v>
      </c>
      <c r="B535" s="214">
        <v>3</v>
      </c>
      <c r="C535" s="142">
        <v>529</v>
      </c>
      <c r="D535" s="142">
        <v>2</v>
      </c>
      <c r="F535" s="147" t="s">
        <v>309</v>
      </c>
      <c r="G535" s="142">
        <v>565</v>
      </c>
    </row>
    <row r="536" spans="1:7">
      <c r="A536" s="217">
        <v>40431</v>
      </c>
      <c r="B536" s="218">
        <v>3</v>
      </c>
      <c r="C536" s="219">
        <v>4</v>
      </c>
      <c r="D536" s="220">
        <v>5</v>
      </c>
      <c r="E536" s="220"/>
      <c r="F536" s="221" t="s">
        <v>309</v>
      </c>
      <c r="G536" s="220">
        <v>565</v>
      </c>
    </row>
    <row r="537" spans="1:7">
      <c r="A537" s="222">
        <v>40431</v>
      </c>
      <c r="B537" s="223">
        <v>3</v>
      </c>
      <c r="C537" s="224">
        <v>5</v>
      </c>
      <c r="D537" s="224">
        <v>5</v>
      </c>
      <c r="E537" s="224"/>
      <c r="F537" s="225" t="s">
        <v>308</v>
      </c>
      <c r="G537" s="224">
        <v>495</v>
      </c>
    </row>
    <row r="538" spans="1:7">
      <c r="A538" s="141"/>
      <c r="C538" s="144"/>
    </row>
    <row r="539" spans="1:7">
      <c r="A539" s="141"/>
    </row>
    <row r="540" spans="1:7">
      <c r="A540" s="141"/>
      <c r="C540" s="144"/>
    </row>
    <row r="541" spans="1:7">
      <c r="A541" s="141"/>
    </row>
    <row r="542" spans="1:7">
      <c r="A542" s="141"/>
      <c r="C542" s="144"/>
    </row>
    <row r="543" spans="1:7">
      <c r="A543" s="141"/>
    </row>
    <row r="544" spans="1:7">
      <c r="A544" s="141"/>
      <c r="C544" s="144"/>
    </row>
    <row r="545" spans="1:3">
      <c r="A545" s="141"/>
    </row>
    <row r="546" spans="1:3">
      <c r="A546" s="141"/>
      <c r="C546" s="144"/>
    </row>
    <row r="547" spans="1:3">
      <c r="A547" s="141"/>
    </row>
    <row r="548" spans="1:3">
      <c r="A548" s="141"/>
      <c r="C548" s="144"/>
    </row>
    <row r="549" spans="1:3">
      <c r="A549" s="141"/>
    </row>
    <row r="550" spans="1:3">
      <c r="A550" s="141"/>
      <c r="C550" s="144"/>
    </row>
    <row r="551" spans="1:3">
      <c r="A551" s="141"/>
    </row>
    <row r="552" spans="1:3">
      <c r="A552" s="141"/>
      <c r="C552" s="144"/>
    </row>
    <row r="553" spans="1:3">
      <c r="A553" s="141"/>
    </row>
    <row r="554" spans="1:3">
      <c r="A554" s="141"/>
      <c r="C554" s="144"/>
    </row>
    <row r="555" spans="1:3">
      <c r="A555" s="141"/>
    </row>
    <row r="556" spans="1:3">
      <c r="A556" s="141"/>
      <c r="C556" s="144"/>
    </row>
    <row r="557" spans="1:3">
      <c r="A557" s="141"/>
    </row>
    <row r="558" spans="1:3">
      <c r="A558" s="141"/>
      <c r="C558" s="144"/>
    </row>
    <row r="559" spans="1:3">
      <c r="A559" s="141"/>
    </row>
    <row r="560" spans="1:3">
      <c r="A560" s="141"/>
      <c r="C560" s="144"/>
    </row>
    <row r="561" spans="1:3">
      <c r="A561" s="141"/>
    </row>
    <row r="562" spans="1:3">
      <c r="A562" s="141"/>
      <c r="C562" s="144"/>
    </row>
    <row r="563" spans="1:3">
      <c r="A563" s="141"/>
    </row>
    <row r="564" spans="1:3">
      <c r="A564" s="141"/>
      <c r="C564" s="144"/>
    </row>
    <row r="565" spans="1:3">
      <c r="A565" s="141"/>
    </row>
    <row r="566" spans="1:3">
      <c r="A566" s="141"/>
      <c r="C566" s="144"/>
    </row>
    <row r="567" spans="1:3">
      <c r="A567" s="141"/>
    </row>
    <row r="568" spans="1:3">
      <c r="A568" s="141"/>
    </row>
    <row r="569" spans="1:3">
      <c r="A569" s="141"/>
    </row>
    <row r="570" spans="1:3">
      <c r="A570" s="141"/>
    </row>
    <row r="571" spans="1:3">
      <c r="A571" s="141"/>
    </row>
    <row r="572" spans="1:3">
      <c r="A572" s="141"/>
    </row>
    <row r="573" spans="1:3">
      <c r="A573" s="141"/>
    </row>
    <row r="574" spans="1:3">
      <c r="A574" s="141"/>
    </row>
    <row r="575" spans="1:3">
      <c r="A575" s="141"/>
    </row>
    <row r="576" spans="1:3">
      <c r="A576" s="141"/>
    </row>
    <row r="577" spans="1:1">
      <c r="A577" s="141"/>
    </row>
    <row r="578" spans="1:1">
      <c r="A578" s="141"/>
    </row>
    <row r="579" spans="1:1">
      <c r="A579" s="141"/>
    </row>
    <row r="580" spans="1:1">
      <c r="A580" s="141"/>
    </row>
    <row r="581" spans="1:1">
      <c r="A581" s="141"/>
    </row>
    <row r="582" spans="1:1">
      <c r="A582" s="141"/>
    </row>
    <row r="583" spans="1:1">
      <c r="A583" s="141"/>
    </row>
    <row r="584" spans="1:1">
      <c r="A584" s="141"/>
    </row>
    <row r="585" spans="1:1">
      <c r="A585" s="141"/>
    </row>
    <row r="586" spans="1:1">
      <c r="A586" s="141"/>
    </row>
    <row r="587" spans="1:1">
      <c r="A587" s="141"/>
    </row>
    <row r="588" spans="1:1">
      <c r="A588" s="141"/>
    </row>
    <row r="589" spans="1:1">
      <c r="A589" s="141"/>
    </row>
    <row r="590" spans="1:1">
      <c r="A590" s="141"/>
    </row>
    <row r="591" spans="1:1">
      <c r="A591" s="141"/>
    </row>
    <row r="592" spans="1:1">
      <c r="A592" s="141"/>
    </row>
    <row r="593" spans="1:1">
      <c r="A593" s="141"/>
    </row>
    <row r="594" spans="1:1">
      <c r="A594" s="141"/>
    </row>
    <row r="595" spans="1:1">
      <c r="A595" s="141"/>
    </row>
    <row r="596" spans="1:1">
      <c r="A596" s="141"/>
    </row>
    <row r="597" spans="1:1">
      <c r="A597" s="141"/>
    </row>
    <row r="598" spans="1:1">
      <c r="A598" s="141"/>
    </row>
    <row r="599" spans="1:1">
      <c r="A599" s="141"/>
    </row>
    <row r="600" spans="1:1">
      <c r="A600" s="141"/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6"/>
  <sheetViews>
    <sheetView showGridLines="0" workbookViewId="0">
      <selection activeCell="P27" sqref="P27"/>
    </sheetView>
  </sheetViews>
  <sheetFormatPr defaultRowHeight="12.75"/>
  <cols>
    <col min="2" max="2" width="11.5703125" bestFit="1" customWidth="1"/>
  </cols>
  <sheetData>
    <row r="1" spans="1:3">
      <c r="A1" s="1" t="s">
        <v>348</v>
      </c>
    </row>
    <row r="3" spans="1:3">
      <c r="A3" s="90" t="s">
        <v>7</v>
      </c>
      <c r="B3" s="226" t="s">
        <v>346</v>
      </c>
    </row>
    <row r="4" spans="1:3">
      <c r="A4" s="65">
        <v>2001</v>
      </c>
      <c r="B4" s="166">
        <v>951</v>
      </c>
    </row>
    <row r="5" spans="1:3">
      <c r="A5" s="65">
        <v>2002</v>
      </c>
      <c r="B5" s="166">
        <v>1900</v>
      </c>
    </row>
    <row r="6" spans="1:3">
      <c r="A6" s="65">
        <v>2003</v>
      </c>
      <c r="B6" s="166">
        <v>1341</v>
      </c>
    </row>
    <row r="7" spans="1:3">
      <c r="A7" s="65">
        <v>2004</v>
      </c>
      <c r="B7" s="166">
        <v>291</v>
      </c>
    </row>
    <row r="8" spans="1:3">
      <c r="A8" s="65">
        <v>2005</v>
      </c>
      <c r="B8" s="166">
        <v>820</v>
      </c>
    </row>
    <row r="9" spans="1:3">
      <c r="A9" s="65">
        <v>2006</v>
      </c>
      <c r="B9" s="166">
        <v>1654</v>
      </c>
    </row>
    <row r="10" spans="1:3">
      <c r="A10" s="65">
        <v>2007</v>
      </c>
      <c r="B10" s="166">
        <v>1733</v>
      </c>
    </row>
    <row r="11" spans="1:3">
      <c r="A11" s="65">
        <v>2008</v>
      </c>
      <c r="B11" s="166">
        <v>2355</v>
      </c>
    </row>
    <row r="12" spans="1:3">
      <c r="A12" s="65">
        <v>2009</v>
      </c>
      <c r="B12" s="166">
        <v>3075</v>
      </c>
    </row>
    <row r="13" spans="1:3">
      <c r="A13" s="65">
        <v>2010</v>
      </c>
      <c r="B13" s="166">
        <v>477</v>
      </c>
    </row>
    <row r="14" spans="1:3">
      <c r="A14" s="76" t="s">
        <v>349</v>
      </c>
      <c r="B14" s="166">
        <f>AVERAGE(B4:B12)</f>
        <v>1568.8888888888889</v>
      </c>
      <c r="C14" s="65"/>
    </row>
    <row r="15" spans="1:3">
      <c r="A15" s="1" t="s">
        <v>347</v>
      </c>
    </row>
    <row r="16" spans="1:3">
      <c r="A16" s="226" t="s">
        <v>7</v>
      </c>
      <c r="B16" s="226" t="s">
        <v>346</v>
      </c>
    </row>
    <row r="17" spans="1:2">
      <c r="A17" s="78">
        <v>2001</v>
      </c>
      <c r="B17" s="106">
        <v>4034</v>
      </c>
    </row>
    <row r="18" spans="1:2">
      <c r="A18" s="77">
        <v>2002</v>
      </c>
      <c r="B18" s="107">
        <v>2580</v>
      </c>
    </row>
    <row r="19" spans="1:2">
      <c r="A19" s="78">
        <v>2003</v>
      </c>
      <c r="B19" s="107">
        <v>2778</v>
      </c>
    </row>
    <row r="20" spans="1:2">
      <c r="A20" s="78">
        <v>2004</v>
      </c>
      <c r="B20" s="107">
        <v>1611</v>
      </c>
    </row>
    <row r="21" spans="1:2">
      <c r="A21" s="78">
        <v>2005</v>
      </c>
      <c r="B21" s="107">
        <v>1341</v>
      </c>
    </row>
    <row r="22" spans="1:2">
      <c r="A22" s="78">
        <v>2006</v>
      </c>
      <c r="B22" s="107">
        <v>1192</v>
      </c>
    </row>
    <row r="23" spans="1:2">
      <c r="A23" s="78">
        <v>2007</v>
      </c>
      <c r="B23" s="107">
        <v>903</v>
      </c>
    </row>
    <row r="24" spans="1:2">
      <c r="A24" s="78">
        <v>2008</v>
      </c>
      <c r="B24" s="107">
        <v>1463</v>
      </c>
    </row>
    <row r="25" spans="1:2">
      <c r="A25" s="78">
        <v>2009</v>
      </c>
      <c r="B25" s="166">
        <v>3334</v>
      </c>
    </row>
    <row r="26" spans="1:2">
      <c r="A26" s="78">
        <v>2010</v>
      </c>
      <c r="B26" s="107">
        <v>2533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topLeftCell="A4" workbookViewId="0">
      <selection activeCell="B33" sqref="B33"/>
    </sheetView>
  </sheetViews>
  <sheetFormatPr defaultRowHeight="12.75"/>
  <cols>
    <col min="1" max="1" width="12.140625" customWidth="1"/>
    <col min="2" max="2" width="22.7109375" customWidth="1"/>
  </cols>
  <sheetData>
    <row r="1" spans="1:2">
      <c r="A1" t="s">
        <v>219</v>
      </c>
    </row>
    <row r="2" spans="1:2">
      <c r="A2" t="s">
        <v>5</v>
      </c>
      <c r="B2" s="1"/>
    </row>
    <row r="3" spans="1:2">
      <c r="A3" t="s">
        <v>6</v>
      </c>
      <c r="B3" s="1"/>
    </row>
    <row r="4" spans="1:2">
      <c r="B4" s="1"/>
    </row>
    <row r="5" spans="1:2">
      <c r="B5" s="1"/>
    </row>
    <row r="6" spans="1:2" s="1" customFormat="1">
      <c r="A6" s="69" t="s">
        <v>7</v>
      </c>
      <c r="B6" s="69" t="s">
        <v>8</v>
      </c>
    </row>
    <row r="7" spans="1:2">
      <c r="A7" s="76">
        <v>1988</v>
      </c>
      <c r="B7" s="105">
        <v>2107</v>
      </c>
    </row>
    <row r="8" spans="1:2">
      <c r="A8" s="76">
        <v>1989</v>
      </c>
      <c r="B8" s="105">
        <v>1115</v>
      </c>
    </row>
    <row r="9" spans="1:2">
      <c r="A9" s="76">
        <v>1990</v>
      </c>
      <c r="B9" s="105">
        <v>1450</v>
      </c>
    </row>
    <row r="10" spans="1:2">
      <c r="A10" s="76">
        <v>1991</v>
      </c>
      <c r="B10" s="105">
        <v>1974</v>
      </c>
    </row>
    <row r="11" spans="1:2">
      <c r="A11" s="76">
        <v>1992</v>
      </c>
      <c r="B11" s="105">
        <v>768</v>
      </c>
    </row>
    <row r="12" spans="1:2">
      <c r="A12" s="76">
        <v>1993</v>
      </c>
      <c r="B12" s="105">
        <v>3442</v>
      </c>
    </row>
    <row r="13" spans="1:2">
      <c r="A13" s="76">
        <v>1995</v>
      </c>
      <c r="B13" s="105">
        <v>4282</v>
      </c>
    </row>
    <row r="14" spans="1:2">
      <c r="A14" s="76">
        <v>1996</v>
      </c>
      <c r="B14" s="105">
        <v>1593</v>
      </c>
    </row>
    <row r="15" spans="1:2">
      <c r="A15" s="76">
        <v>1997</v>
      </c>
      <c r="B15" s="105">
        <v>2240</v>
      </c>
    </row>
    <row r="16" spans="1:2">
      <c r="A16" s="76">
        <v>1998</v>
      </c>
      <c r="B16" s="105">
        <v>1662</v>
      </c>
    </row>
    <row r="17" spans="1:2">
      <c r="A17" s="76">
        <v>1999</v>
      </c>
      <c r="B17" s="105">
        <v>663</v>
      </c>
    </row>
    <row r="18" spans="1:2">
      <c r="A18" s="77">
        <v>2000</v>
      </c>
      <c r="B18" s="105">
        <v>1571</v>
      </c>
    </row>
    <row r="19" spans="1:2" s="17" customFormat="1">
      <c r="A19" s="78">
        <v>2001</v>
      </c>
      <c r="B19" s="106">
        <v>4034</v>
      </c>
    </row>
    <row r="20" spans="1:2">
      <c r="A20" s="77">
        <v>2002</v>
      </c>
      <c r="B20" s="107">
        <v>2580</v>
      </c>
    </row>
    <row r="21" spans="1:2">
      <c r="A21" s="78">
        <v>2003</v>
      </c>
      <c r="B21" s="107">
        <v>2778</v>
      </c>
    </row>
    <row r="22" spans="1:2">
      <c r="A22" s="78">
        <v>2004</v>
      </c>
      <c r="B22" s="107">
        <v>1611</v>
      </c>
    </row>
    <row r="23" spans="1:2">
      <c r="A23" s="78">
        <v>2005</v>
      </c>
      <c r="B23" s="107">
        <v>1341</v>
      </c>
    </row>
    <row r="24" spans="1:2">
      <c r="A24" s="78">
        <v>2006</v>
      </c>
      <c r="B24" s="107">
        <v>1192</v>
      </c>
    </row>
    <row r="25" spans="1:2">
      <c r="A25" s="78">
        <v>2007</v>
      </c>
      <c r="B25" s="107">
        <v>903</v>
      </c>
    </row>
    <row r="26" spans="1:2">
      <c r="A26" s="78">
        <v>2008</v>
      </c>
      <c r="B26" s="107">
        <v>1463</v>
      </c>
    </row>
    <row r="27" spans="1:2">
      <c r="A27" s="78">
        <v>2009</v>
      </c>
      <c r="B27" s="166">
        <v>3334</v>
      </c>
    </row>
    <row r="28" spans="1:2">
      <c r="A28" s="78">
        <v>2010</v>
      </c>
      <c r="B28" s="107">
        <v>2533</v>
      </c>
    </row>
    <row r="32" spans="1:2">
      <c r="B32" s="25">
        <f>AVERAGE(B7:B27)</f>
        <v>2004.9047619047619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E29" sqref="E29"/>
    </sheetView>
  </sheetViews>
  <sheetFormatPr defaultRowHeight="12.75"/>
  <cols>
    <col min="2" max="2" width="25.85546875" customWidth="1"/>
    <col min="3" max="3" width="16.85546875" customWidth="1"/>
  </cols>
  <sheetData>
    <row r="1" spans="1:5" ht="18.75">
      <c r="A1" s="7" t="s">
        <v>9</v>
      </c>
      <c r="B1" s="7"/>
      <c r="C1" s="7"/>
      <c r="D1" s="8"/>
      <c r="E1" s="8"/>
    </row>
    <row r="2" spans="1:5" ht="18.75">
      <c r="A2" s="9" t="s">
        <v>10</v>
      </c>
      <c r="B2" s="9"/>
      <c r="C2" s="9"/>
      <c r="D2" s="8"/>
      <c r="E2" s="8"/>
    </row>
    <row r="4" spans="1:5" ht="18.75">
      <c r="A4" s="10" t="s">
        <v>11</v>
      </c>
      <c r="B4" s="10" t="s">
        <v>12</v>
      </c>
      <c r="C4" s="10" t="s">
        <v>13</v>
      </c>
      <c r="D4" s="11"/>
      <c r="E4" s="11"/>
    </row>
    <row r="5" spans="1:5">
      <c r="A5" s="12">
        <v>37080</v>
      </c>
      <c r="B5">
        <v>4</v>
      </c>
      <c r="C5">
        <v>4</v>
      </c>
    </row>
    <row r="6" spans="1:5">
      <c r="A6" s="12">
        <v>37082</v>
      </c>
      <c r="B6">
        <v>1</v>
      </c>
      <c r="C6">
        <f>+B5+B6</f>
        <v>5</v>
      </c>
    </row>
    <row r="7" spans="1:5">
      <c r="A7" s="12">
        <v>37088</v>
      </c>
      <c r="B7">
        <v>0</v>
      </c>
      <c r="C7">
        <v>5</v>
      </c>
    </row>
    <row r="8" spans="1:5">
      <c r="A8" s="12">
        <v>37092</v>
      </c>
      <c r="B8">
        <v>149</v>
      </c>
      <c r="C8">
        <f>+C7+B8</f>
        <v>154</v>
      </c>
    </row>
    <row r="9" spans="1:5">
      <c r="A9" s="12">
        <v>37093</v>
      </c>
      <c r="B9">
        <v>133</v>
      </c>
      <c r="C9">
        <f t="shared" ref="C9:C32" si="0">+C8+B9</f>
        <v>287</v>
      </c>
    </row>
    <row r="10" spans="1:5">
      <c r="A10" s="12">
        <v>37094</v>
      </c>
      <c r="B10">
        <v>285</v>
      </c>
      <c r="C10">
        <f t="shared" si="0"/>
        <v>572</v>
      </c>
    </row>
    <row r="11" spans="1:5">
      <c r="A11" s="12">
        <v>37095</v>
      </c>
      <c r="B11">
        <v>300</v>
      </c>
      <c r="C11">
        <f t="shared" si="0"/>
        <v>872</v>
      </c>
    </row>
    <row r="12" spans="1:5">
      <c r="A12" s="12">
        <v>37096</v>
      </c>
      <c r="B12">
        <v>1188</v>
      </c>
      <c r="C12">
        <f t="shared" si="0"/>
        <v>2060</v>
      </c>
    </row>
    <row r="13" spans="1:5">
      <c r="A13" s="12">
        <v>37097</v>
      </c>
      <c r="B13">
        <v>405</v>
      </c>
      <c r="C13">
        <f t="shared" si="0"/>
        <v>2465</v>
      </c>
    </row>
    <row r="14" spans="1:5">
      <c r="A14" s="12">
        <v>37098</v>
      </c>
      <c r="B14">
        <v>26</v>
      </c>
      <c r="C14">
        <f t="shared" si="0"/>
        <v>2491</v>
      </c>
    </row>
    <row r="15" spans="1:5">
      <c r="A15" s="12">
        <v>37099</v>
      </c>
      <c r="B15">
        <v>130</v>
      </c>
      <c r="C15">
        <f t="shared" si="0"/>
        <v>2621</v>
      </c>
    </row>
    <row r="16" spans="1:5">
      <c r="A16" s="12">
        <v>37100</v>
      </c>
      <c r="B16">
        <v>286</v>
      </c>
      <c r="C16">
        <f t="shared" si="0"/>
        <v>2907</v>
      </c>
    </row>
    <row r="17" spans="1:3">
      <c r="A17" s="12">
        <v>37101</v>
      </c>
      <c r="B17">
        <v>297</v>
      </c>
      <c r="C17">
        <f t="shared" si="0"/>
        <v>3204</v>
      </c>
    </row>
    <row r="18" spans="1:3">
      <c r="A18" s="12">
        <v>37102</v>
      </c>
      <c r="B18">
        <v>91</v>
      </c>
      <c r="C18">
        <f t="shared" si="0"/>
        <v>3295</v>
      </c>
    </row>
    <row r="19" spans="1:3">
      <c r="A19" s="12">
        <v>37103</v>
      </c>
      <c r="B19">
        <v>305</v>
      </c>
      <c r="C19">
        <f t="shared" si="0"/>
        <v>3600</v>
      </c>
    </row>
    <row r="20" spans="1:3">
      <c r="A20" s="12">
        <v>37104</v>
      </c>
      <c r="B20">
        <v>151</v>
      </c>
      <c r="C20">
        <f t="shared" si="0"/>
        <v>3751</v>
      </c>
    </row>
    <row r="21" spans="1:3">
      <c r="A21" s="12">
        <v>37105</v>
      </c>
      <c r="B21">
        <v>59</v>
      </c>
      <c r="C21">
        <f t="shared" si="0"/>
        <v>3810</v>
      </c>
    </row>
    <row r="22" spans="1:3">
      <c r="A22" s="12">
        <v>37106</v>
      </c>
      <c r="B22">
        <v>45</v>
      </c>
      <c r="C22">
        <f t="shared" si="0"/>
        <v>3855</v>
      </c>
    </row>
    <row r="23" spans="1:3">
      <c r="A23" s="12">
        <v>37107</v>
      </c>
      <c r="B23">
        <v>70</v>
      </c>
      <c r="C23">
        <f t="shared" si="0"/>
        <v>3925</v>
      </c>
    </row>
    <row r="24" spans="1:3">
      <c r="A24" s="12">
        <v>37108</v>
      </c>
      <c r="B24">
        <v>26</v>
      </c>
      <c r="C24">
        <f t="shared" si="0"/>
        <v>3951</v>
      </c>
    </row>
    <row r="25" spans="1:3">
      <c r="A25" s="12">
        <v>37109</v>
      </c>
      <c r="B25">
        <v>11</v>
      </c>
      <c r="C25">
        <f t="shared" si="0"/>
        <v>3962</v>
      </c>
    </row>
    <row r="26" spans="1:3">
      <c r="A26" s="12">
        <v>37110</v>
      </c>
      <c r="B26">
        <v>16</v>
      </c>
      <c r="C26">
        <f t="shared" si="0"/>
        <v>3978</v>
      </c>
    </row>
    <row r="27" spans="1:3">
      <c r="A27" s="12">
        <v>37112</v>
      </c>
      <c r="B27">
        <v>13</v>
      </c>
      <c r="C27">
        <f t="shared" si="0"/>
        <v>3991</v>
      </c>
    </row>
    <row r="28" spans="1:3">
      <c r="A28" s="12">
        <v>37114</v>
      </c>
      <c r="B28">
        <v>9</v>
      </c>
      <c r="C28">
        <f t="shared" si="0"/>
        <v>4000</v>
      </c>
    </row>
    <row r="29" spans="1:3">
      <c r="A29" s="12">
        <v>37115</v>
      </c>
      <c r="B29">
        <v>2</v>
      </c>
      <c r="C29">
        <f t="shared" si="0"/>
        <v>4002</v>
      </c>
    </row>
    <row r="30" spans="1:3">
      <c r="A30" s="12">
        <v>37119</v>
      </c>
      <c r="B30">
        <v>23</v>
      </c>
      <c r="C30">
        <f t="shared" si="0"/>
        <v>4025</v>
      </c>
    </row>
    <row r="31" spans="1:3">
      <c r="A31" s="12">
        <v>37121</v>
      </c>
      <c r="B31">
        <v>4</v>
      </c>
      <c r="C31">
        <f t="shared" si="0"/>
        <v>4029</v>
      </c>
    </row>
    <row r="32" spans="1:3">
      <c r="A32" s="13">
        <v>37122</v>
      </c>
      <c r="B32" s="2">
        <v>5</v>
      </c>
      <c r="C32" s="2">
        <f t="shared" si="0"/>
        <v>4034</v>
      </c>
    </row>
    <row r="33" spans="1:3" ht="15.75">
      <c r="B33" s="14" t="s">
        <v>14</v>
      </c>
      <c r="C33" s="1">
        <v>4034</v>
      </c>
    </row>
    <row r="35" spans="1:3">
      <c r="B35" t="s">
        <v>132</v>
      </c>
    </row>
    <row r="37" spans="1:3">
      <c r="A37" t="s">
        <v>38</v>
      </c>
      <c r="B37">
        <v>951</v>
      </c>
    </row>
    <row r="38" spans="1:3">
      <c r="A38" t="s">
        <v>39</v>
      </c>
      <c r="B38">
        <v>18</v>
      </c>
    </row>
    <row r="39" spans="1:3">
      <c r="A39" t="s">
        <v>42</v>
      </c>
      <c r="B39">
        <v>23</v>
      </c>
    </row>
    <row r="40" spans="1:3">
      <c r="A40" t="s">
        <v>41</v>
      </c>
      <c r="B40">
        <v>0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9"/>
  <sheetViews>
    <sheetView topLeftCell="A12" workbookViewId="0">
      <selection activeCell="A34" sqref="A34"/>
    </sheetView>
  </sheetViews>
  <sheetFormatPr defaultRowHeight="12.75"/>
  <cols>
    <col min="1" max="1" width="10.140625" customWidth="1"/>
    <col min="2" max="2" width="15" customWidth="1"/>
    <col min="3" max="3" width="15.7109375" customWidth="1"/>
    <col min="4" max="4" width="45.28515625" customWidth="1"/>
  </cols>
  <sheetData>
    <row r="1" spans="1:6" ht="20.25">
      <c r="A1" s="30" t="s">
        <v>47</v>
      </c>
      <c r="B1" s="7"/>
      <c r="C1" s="7"/>
      <c r="D1" s="8"/>
      <c r="E1" s="8"/>
    </row>
    <row r="2" spans="1:6" ht="20.25">
      <c r="A2" s="31" t="s">
        <v>48</v>
      </c>
      <c r="B2" s="32"/>
      <c r="C2" s="9"/>
      <c r="D2" s="15"/>
      <c r="E2" s="15"/>
    </row>
    <row r="3" spans="1:6" ht="15.75">
      <c r="A3" s="33" t="s">
        <v>49</v>
      </c>
      <c r="B3" s="33"/>
      <c r="C3" s="33"/>
      <c r="D3" s="33"/>
      <c r="E3" s="34"/>
      <c r="F3" s="33"/>
    </row>
    <row r="4" spans="1:6" ht="15.75">
      <c r="A4" s="35" t="s">
        <v>11</v>
      </c>
      <c r="B4" s="35" t="s">
        <v>12</v>
      </c>
      <c r="C4" s="35" t="s">
        <v>13</v>
      </c>
      <c r="D4" s="35" t="s">
        <v>15</v>
      </c>
      <c r="E4" s="35" t="s">
        <v>129</v>
      </c>
      <c r="F4" s="33"/>
    </row>
    <row r="5" spans="1:6">
      <c r="A5" s="16">
        <v>37462</v>
      </c>
      <c r="B5">
        <v>210</v>
      </c>
      <c r="C5">
        <v>210</v>
      </c>
      <c r="D5" t="s">
        <v>21</v>
      </c>
    </row>
    <row r="6" spans="1:6">
      <c r="A6" s="16">
        <v>37462</v>
      </c>
      <c r="B6">
        <v>118</v>
      </c>
      <c r="C6">
        <f>+C5+B6</f>
        <v>328</v>
      </c>
    </row>
    <row r="7" spans="1:6">
      <c r="A7" s="16">
        <v>37463</v>
      </c>
      <c r="B7">
        <v>95</v>
      </c>
      <c r="C7">
        <f t="shared" ref="C7:C33" si="0">+C6+B7</f>
        <v>423</v>
      </c>
    </row>
    <row r="8" spans="1:6">
      <c r="A8" s="16">
        <v>37463</v>
      </c>
      <c r="B8">
        <v>78</v>
      </c>
      <c r="C8">
        <f t="shared" si="0"/>
        <v>501</v>
      </c>
    </row>
    <row r="9" spans="1:6">
      <c r="A9" s="16">
        <v>37464</v>
      </c>
      <c r="B9">
        <v>476</v>
      </c>
      <c r="C9">
        <f t="shared" si="0"/>
        <v>977</v>
      </c>
    </row>
    <row r="10" spans="1:6">
      <c r="A10" s="16">
        <v>37465</v>
      </c>
      <c r="B10">
        <v>0</v>
      </c>
      <c r="C10">
        <f t="shared" si="0"/>
        <v>977</v>
      </c>
      <c r="D10" t="s">
        <v>136</v>
      </c>
    </row>
    <row r="11" spans="1:6">
      <c r="A11" s="16">
        <v>37466</v>
      </c>
      <c r="B11">
        <v>262</v>
      </c>
      <c r="C11">
        <f t="shared" si="0"/>
        <v>1239</v>
      </c>
    </row>
    <row r="12" spans="1:6">
      <c r="A12" s="16">
        <v>37466</v>
      </c>
      <c r="B12">
        <v>101</v>
      </c>
      <c r="C12">
        <f t="shared" si="0"/>
        <v>1340</v>
      </c>
    </row>
    <row r="13" spans="1:6">
      <c r="A13" s="16">
        <v>37467</v>
      </c>
      <c r="B13">
        <v>132</v>
      </c>
      <c r="C13">
        <f t="shared" si="0"/>
        <v>1472</v>
      </c>
    </row>
    <row r="14" spans="1:6">
      <c r="A14" s="16">
        <v>37467</v>
      </c>
      <c r="B14">
        <v>30</v>
      </c>
      <c r="C14">
        <f t="shared" si="0"/>
        <v>1502</v>
      </c>
    </row>
    <row r="15" spans="1:6">
      <c r="A15" s="16">
        <v>37468</v>
      </c>
      <c r="B15">
        <v>59</v>
      </c>
      <c r="C15">
        <f t="shared" si="0"/>
        <v>1561</v>
      </c>
    </row>
    <row r="16" spans="1:6">
      <c r="A16" s="16">
        <v>37469</v>
      </c>
      <c r="B16">
        <v>73</v>
      </c>
      <c r="C16">
        <f t="shared" si="0"/>
        <v>1634</v>
      </c>
    </row>
    <row r="17" spans="1:4">
      <c r="A17" s="16">
        <v>37469</v>
      </c>
      <c r="B17">
        <v>18</v>
      </c>
      <c r="C17">
        <f t="shared" si="0"/>
        <v>1652</v>
      </c>
    </row>
    <row r="18" spans="1:4">
      <c r="A18" s="16">
        <v>37470</v>
      </c>
      <c r="B18">
        <v>40</v>
      </c>
      <c r="C18">
        <f t="shared" si="0"/>
        <v>1692</v>
      </c>
    </row>
    <row r="19" spans="1:4">
      <c r="A19" s="16">
        <v>37471</v>
      </c>
      <c r="B19">
        <v>86</v>
      </c>
      <c r="C19">
        <f t="shared" si="0"/>
        <v>1778</v>
      </c>
    </row>
    <row r="20" spans="1:4">
      <c r="A20" s="16">
        <v>37472</v>
      </c>
      <c r="B20">
        <v>76</v>
      </c>
      <c r="C20">
        <f t="shared" si="0"/>
        <v>1854</v>
      </c>
    </row>
    <row r="21" spans="1:4">
      <c r="A21" s="16">
        <v>37473</v>
      </c>
      <c r="B21">
        <v>65</v>
      </c>
      <c r="C21">
        <f t="shared" si="0"/>
        <v>1919</v>
      </c>
    </row>
    <row r="22" spans="1:4">
      <c r="A22" s="16">
        <v>37474</v>
      </c>
      <c r="B22">
        <v>49</v>
      </c>
      <c r="C22">
        <f t="shared" si="0"/>
        <v>1968</v>
      </c>
    </row>
    <row r="23" spans="1:4">
      <c r="A23" s="16">
        <v>37475</v>
      </c>
      <c r="B23">
        <v>67</v>
      </c>
      <c r="C23">
        <f t="shared" si="0"/>
        <v>2035</v>
      </c>
      <c r="D23" t="s">
        <v>16</v>
      </c>
    </row>
    <row r="24" spans="1:4">
      <c r="A24" s="16">
        <v>37476</v>
      </c>
      <c r="B24">
        <v>2</v>
      </c>
      <c r="C24">
        <f t="shared" si="0"/>
        <v>2037</v>
      </c>
      <c r="D24" t="s">
        <v>17</v>
      </c>
    </row>
    <row r="25" spans="1:4">
      <c r="A25" s="16">
        <v>37477</v>
      </c>
      <c r="B25">
        <v>60</v>
      </c>
      <c r="C25">
        <f t="shared" si="0"/>
        <v>2097</v>
      </c>
      <c r="D25" t="s">
        <v>16</v>
      </c>
    </row>
    <row r="26" spans="1:4">
      <c r="A26" s="16">
        <v>37478</v>
      </c>
      <c r="B26">
        <v>28</v>
      </c>
      <c r="C26">
        <f t="shared" si="0"/>
        <v>2125</v>
      </c>
      <c r="D26" t="s">
        <v>16</v>
      </c>
    </row>
    <row r="27" spans="1:4">
      <c r="A27" s="16">
        <v>37479</v>
      </c>
      <c r="B27">
        <v>30</v>
      </c>
      <c r="C27">
        <f t="shared" si="0"/>
        <v>2155</v>
      </c>
    </row>
    <row r="28" spans="1:4">
      <c r="A28" s="16">
        <v>37481</v>
      </c>
      <c r="B28" s="17">
        <v>42</v>
      </c>
      <c r="C28">
        <f t="shared" si="0"/>
        <v>2197</v>
      </c>
      <c r="D28" t="s">
        <v>18</v>
      </c>
    </row>
    <row r="29" spans="1:4">
      <c r="A29" s="16">
        <v>37486</v>
      </c>
      <c r="B29" s="5">
        <v>47</v>
      </c>
      <c r="C29">
        <f t="shared" si="0"/>
        <v>2244</v>
      </c>
    </row>
    <row r="30" spans="1:4">
      <c r="A30" s="16">
        <v>37488</v>
      </c>
      <c r="B30" s="5">
        <v>19</v>
      </c>
      <c r="C30">
        <f t="shared" si="0"/>
        <v>2263</v>
      </c>
    </row>
    <row r="31" spans="1:4">
      <c r="A31" s="16">
        <v>37490</v>
      </c>
      <c r="B31" s="5">
        <v>15</v>
      </c>
      <c r="C31">
        <f t="shared" si="0"/>
        <v>2278</v>
      </c>
    </row>
    <row r="32" spans="1:4">
      <c r="A32" s="16">
        <v>37492</v>
      </c>
      <c r="B32" s="5">
        <v>1</v>
      </c>
      <c r="C32">
        <f t="shared" si="0"/>
        <v>2279</v>
      </c>
    </row>
    <row r="33" spans="1:6">
      <c r="A33" s="16">
        <v>37496</v>
      </c>
      <c r="B33" s="5">
        <v>1</v>
      </c>
      <c r="C33">
        <f t="shared" si="0"/>
        <v>2280</v>
      </c>
      <c r="D33" t="s">
        <v>22</v>
      </c>
    </row>
    <row r="34" spans="1:6">
      <c r="A34" s="16"/>
      <c r="B34" s="5"/>
    </row>
    <row r="35" spans="1:6" s="1" customFormat="1">
      <c r="A35" s="19" t="s">
        <v>13</v>
      </c>
      <c r="C35" s="1">
        <v>2580</v>
      </c>
      <c r="D35" s="1" t="s">
        <v>23</v>
      </c>
      <c r="E35" s="1">
        <v>0</v>
      </c>
    </row>
    <row r="36" spans="1:6">
      <c r="A36" s="19"/>
      <c r="B36" s="1"/>
      <c r="C36" s="1"/>
      <c r="D36" s="1"/>
      <c r="E36" s="1"/>
      <c r="F36" s="1"/>
    </row>
    <row r="37" spans="1:6">
      <c r="A37" s="229" t="s">
        <v>50</v>
      </c>
      <c r="B37" s="229"/>
      <c r="C37" s="229"/>
      <c r="D37" s="229"/>
      <c r="E37" s="1"/>
      <c r="F37" s="1"/>
    </row>
    <row r="38" spans="1:6">
      <c r="A38" s="18"/>
      <c r="B38" s="2"/>
      <c r="C38" s="27" t="s">
        <v>51</v>
      </c>
      <c r="D38" s="27"/>
      <c r="E38" s="2"/>
    </row>
    <row r="39" spans="1:6">
      <c r="C39" s="1"/>
    </row>
    <row r="40" spans="1:6" ht="15.75">
      <c r="A40" s="33" t="s">
        <v>52</v>
      </c>
      <c r="B40" s="33"/>
      <c r="C40" s="33"/>
      <c r="D40" s="33"/>
      <c r="E40" s="33"/>
      <c r="F40" s="33"/>
    </row>
    <row r="41" spans="1:6" ht="15.75">
      <c r="A41" s="33" t="s">
        <v>53</v>
      </c>
      <c r="B41" s="33"/>
      <c r="C41" s="33"/>
      <c r="D41" s="33"/>
      <c r="E41" s="33"/>
      <c r="F41" s="33"/>
    </row>
    <row r="42" spans="1:6" ht="15.75">
      <c r="A42" s="33" t="s">
        <v>54</v>
      </c>
      <c r="B42" s="33"/>
      <c r="C42" s="33"/>
      <c r="D42" s="33"/>
      <c r="E42" s="33"/>
      <c r="F42" s="33"/>
    </row>
    <row r="43" spans="1:6" ht="15.75">
      <c r="A43" s="36" t="s">
        <v>55</v>
      </c>
      <c r="B43" s="36" t="s">
        <v>56</v>
      </c>
      <c r="C43" s="36" t="s">
        <v>57</v>
      </c>
      <c r="D43" s="35"/>
      <c r="E43" s="33"/>
      <c r="F43" s="33"/>
    </row>
    <row r="44" spans="1:6">
      <c r="A44" s="82">
        <v>131</v>
      </c>
      <c r="B44" s="83">
        <v>1729</v>
      </c>
      <c r="C44" s="82">
        <v>102</v>
      </c>
      <c r="D44" s="37"/>
    </row>
    <row r="46" spans="1:6" ht="15.75">
      <c r="A46" s="38" t="s">
        <v>58</v>
      </c>
    </row>
    <row r="47" spans="1:6" ht="15.75">
      <c r="A47" s="36" t="s">
        <v>55</v>
      </c>
      <c r="B47" s="36" t="s">
        <v>56</v>
      </c>
      <c r="C47" s="36" t="s">
        <v>57</v>
      </c>
      <c r="D47" s="35"/>
      <c r="E47" s="33"/>
      <c r="F47" s="33"/>
    </row>
    <row r="49" spans="1:4">
      <c r="A49" s="26">
        <v>2711</v>
      </c>
      <c r="B49" s="26">
        <v>1900</v>
      </c>
      <c r="C49" s="1">
        <v>120</v>
      </c>
      <c r="D49" s="1"/>
    </row>
  </sheetData>
  <mergeCells count="1">
    <mergeCell ref="A37:D37"/>
  </mergeCells>
  <phoneticPr fontId="0" type="noConversion"/>
  <pageMargins left="0.5" right="0.5" top="0.5" bottom="0.5" header="0.5" footer="0.5"/>
  <pageSetup scale="85" orientation="landscape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8"/>
  <sheetViews>
    <sheetView topLeftCell="A29" workbookViewId="0">
      <selection activeCell="L51" sqref="L51"/>
    </sheetView>
  </sheetViews>
  <sheetFormatPr defaultRowHeight="12.75"/>
  <cols>
    <col min="2" max="2" width="12.42578125" customWidth="1"/>
    <col min="3" max="3" width="14.5703125" customWidth="1"/>
    <col min="4" max="4" width="21.42578125" customWidth="1"/>
  </cols>
  <sheetData>
    <row r="1" spans="1:6" ht="18.75">
      <c r="A1" s="51" t="s">
        <v>9</v>
      </c>
      <c r="B1" s="51"/>
      <c r="C1" s="51"/>
      <c r="D1" s="11"/>
    </row>
    <row r="2" spans="1:6" ht="18.75">
      <c r="A2" s="52" t="s">
        <v>46</v>
      </c>
      <c r="B2" s="52"/>
      <c r="C2" s="52"/>
      <c r="D2" s="53"/>
    </row>
    <row r="3" spans="1:6">
      <c r="A3" s="23"/>
      <c r="B3" s="23"/>
      <c r="C3" s="23"/>
      <c r="D3" s="23"/>
      <c r="E3" s="23"/>
      <c r="F3" s="23"/>
    </row>
    <row r="4" spans="1:6" ht="18.75">
      <c r="A4" s="10" t="s">
        <v>11</v>
      </c>
      <c r="B4" s="10" t="s">
        <v>12</v>
      </c>
      <c r="C4" s="10" t="s">
        <v>13</v>
      </c>
      <c r="D4" s="10" t="s">
        <v>15</v>
      </c>
      <c r="E4" s="24" t="s">
        <v>25</v>
      </c>
      <c r="F4" s="24"/>
    </row>
    <row r="5" spans="1:6">
      <c r="A5" s="12">
        <v>37811</v>
      </c>
      <c r="B5">
        <v>0</v>
      </c>
      <c r="C5">
        <v>0</v>
      </c>
      <c r="D5" t="s">
        <v>26</v>
      </c>
    </row>
    <row r="6" spans="1:6">
      <c r="A6" s="12">
        <v>37812</v>
      </c>
      <c r="B6">
        <v>0</v>
      </c>
      <c r="C6">
        <f>C5+B6</f>
        <v>0</v>
      </c>
    </row>
    <row r="7" spans="1:6">
      <c r="A7" s="12">
        <v>37813</v>
      </c>
      <c r="B7">
        <v>0</v>
      </c>
      <c r="C7">
        <f t="shared" ref="C7:C54" si="0">C6+B7</f>
        <v>0</v>
      </c>
    </row>
    <row r="8" spans="1:6">
      <c r="A8" s="12">
        <v>37814</v>
      </c>
      <c r="B8">
        <v>0</v>
      </c>
      <c r="C8">
        <f t="shared" si="0"/>
        <v>0</v>
      </c>
    </row>
    <row r="9" spans="1:6">
      <c r="A9" s="12">
        <v>37815</v>
      </c>
      <c r="B9">
        <v>0</v>
      </c>
      <c r="C9">
        <f t="shared" si="0"/>
        <v>0</v>
      </c>
    </row>
    <row r="10" spans="1:6">
      <c r="A10" s="12">
        <v>37816</v>
      </c>
      <c r="B10">
        <v>0</v>
      </c>
      <c r="C10">
        <f t="shared" si="0"/>
        <v>0</v>
      </c>
    </row>
    <row r="11" spans="1:6">
      <c r="A11" s="12">
        <v>37817</v>
      </c>
      <c r="B11">
        <v>0</v>
      </c>
      <c r="C11">
        <f>C10+B11</f>
        <v>0</v>
      </c>
      <c r="D11" t="s">
        <v>27</v>
      </c>
    </row>
    <row r="12" spans="1:6">
      <c r="A12" s="12">
        <v>37818</v>
      </c>
      <c r="B12">
        <v>0</v>
      </c>
      <c r="C12">
        <f t="shared" si="0"/>
        <v>0</v>
      </c>
    </row>
    <row r="13" spans="1:6">
      <c r="A13" s="12">
        <v>37819</v>
      </c>
      <c r="B13">
        <v>0</v>
      </c>
      <c r="C13">
        <f t="shared" si="0"/>
        <v>0</v>
      </c>
    </row>
    <row r="14" spans="1:6">
      <c r="A14" s="12">
        <v>37820</v>
      </c>
      <c r="B14">
        <v>0</v>
      </c>
      <c r="C14">
        <f t="shared" si="0"/>
        <v>0</v>
      </c>
    </row>
    <row r="15" spans="1:6">
      <c r="A15" s="12">
        <v>37821</v>
      </c>
      <c r="B15">
        <v>0</v>
      </c>
      <c r="C15">
        <f t="shared" si="0"/>
        <v>0</v>
      </c>
    </row>
    <row r="16" spans="1:6">
      <c r="A16" s="12">
        <v>37822</v>
      </c>
      <c r="B16">
        <v>0</v>
      </c>
      <c r="C16">
        <f t="shared" si="0"/>
        <v>0</v>
      </c>
    </row>
    <row r="17" spans="1:5">
      <c r="A17" s="12">
        <v>37823</v>
      </c>
      <c r="B17">
        <v>0</v>
      </c>
      <c r="C17">
        <f t="shared" si="0"/>
        <v>0</v>
      </c>
    </row>
    <row r="18" spans="1:5">
      <c r="A18" s="12">
        <v>37824</v>
      </c>
      <c r="B18">
        <v>0</v>
      </c>
      <c r="C18">
        <f t="shared" si="0"/>
        <v>0</v>
      </c>
    </row>
    <row r="19" spans="1:5">
      <c r="A19" s="12">
        <v>37825</v>
      </c>
      <c r="B19">
        <v>0</v>
      </c>
      <c r="C19">
        <f t="shared" si="0"/>
        <v>0</v>
      </c>
      <c r="D19" t="s">
        <v>63</v>
      </c>
    </row>
    <row r="20" spans="1:5">
      <c r="A20" s="12">
        <v>37826</v>
      </c>
      <c r="B20">
        <v>0</v>
      </c>
      <c r="C20">
        <f t="shared" si="0"/>
        <v>0</v>
      </c>
      <c r="D20" t="s">
        <v>28</v>
      </c>
    </row>
    <row r="21" spans="1:5">
      <c r="A21" s="12">
        <v>37827</v>
      </c>
      <c r="B21">
        <v>158</v>
      </c>
      <c r="C21">
        <f t="shared" si="0"/>
        <v>158</v>
      </c>
    </row>
    <row r="22" spans="1:5">
      <c r="A22" s="12">
        <v>37828</v>
      </c>
      <c r="B22">
        <v>251</v>
      </c>
      <c r="C22">
        <f t="shared" si="0"/>
        <v>409</v>
      </c>
    </row>
    <row r="23" spans="1:5">
      <c r="A23" s="12">
        <v>37829</v>
      </c>
      <c r="B23">
        <v>364</v>
      </c>
      <c r="C23">
        <f t="shared" si="0"/>
        <v>773</v>
      </c>
    </row>
    <row r="24" spans="1:5">
      <c r="A24" s="12">
        <v>37830</v>
      </c>
      <c r="B24">
        <v>394</v>
      </c>
      <c r="C24">
        <f t="shared" si="0"/>
        <v>1167</v>
      </c>
    </row>
    <row r="25" spans="1:5">
      <c r="A25" s="12">
        <v>37831</v>
      </c>
      <c r="B25">
        <v>279</v>
      </c>
      <c r="C25">
        <f t="shared" si="0"/>
        <v>1446</v>
      </c>
    </row>
    <row r="26" spans="1:5">
      <c r="A26" s="12">
        <v>37832</v>
      </c>
      <c r="B26">
        <v>132</v>
      </c>
      <c r="C26">
        <f t="shared" si="0"/>
        <v>1578</v>
      </c>
    </row>
    <row r="27" spans="1:5">
      <c r="A27" s="12">
        <v>37833</v>
      </c>
      <c r="B27">
        <v>176</v>
      </c>
      <c r="C27">
        <f t="shared" si="0"/>
        <v>1754</v>
      </c>
    </row>
    <row r="28" spans="1:5">
      <c r="A28" s="12">
        <v>37834</v>
      </c>
      <c r="B28">
        <v>95</v>
      </c>
      <c r="C28">
        <f t="shared" si="0"/>
        <v>1849</v>
      </c>
    </row>
    <row r="29" spans="1:5">
      <c r="A29" s="12">
        <v>37835</v>
      </c>
      <c r="B29">
        <v>44</v>
      </c>
      <c r="C29">
        <f t="shared" si="0"/>
        <v>1893</v>
      </c>
    </row>
    <row r="30" spans="1:5">
      <c r="A30" s="12">
        <v>37836</v>
      </c>
      <c r="B30">
        <v>88</v>
      </c>
      <c r="C30">
        <f t="shared" si="0"/>
        <v>1981</v>
      </c>
    </row>
    <row r="31" spans="1:5">
      <c r="A31" s="12">
        <v>37837</v>
      </c>
      <c r="B31">
        <v>86</v>
      </c>
      <c r="C31">
        <f t="shared" si="0"/>
        <v>2067</v>
      </c>
      <c r="D31" t="s">
        <v>30</v>
      </c>
      <c r="E31" t="s">
        <v>31</v>
      </c>
    </row>
    <row r="32" spans="1:5">
      <c r="A32" s="12">
        <v>37838</v>
      </c>
      <c r="B32">
        <v>128</v>
      </c>
      <c r="C32">
        <f t="shared" si="0"/>
        <v>2195</v>
      </c>
    </row>
    <row r="33" spans="1:5">
      <c r="A33" s="12">
        <v>37839</v>
      </c>
      <c r="B33">
        <v>70</v>
      </c>
      <c r="C33">
        <f t="shared" si="0"/>
        <v>2265</v>
      </c>
    </row>
    <row r="34" spans="1:5">
      <c r="A34" s="12">
        <v>37840</v>
      </c>
      <c r="B34">
        <v>83</v>
      </c>
      <c r="C34">
        <f t="shared" si="0"/>
        <v>2348</v>
      </c>
      <c r="E34" t="s">
        <v>32</v>
      </c>
    </row>
    <row r="35" spans="1:5">
      <c r="A35" s="12">
        <v>37841</v>
      </c>
      <c r="B35">
        <v>34</v>
      </c>
      <c r="C35">
        <f t="shared" si="0"/>
        <v>2382</v>
      </c>
    </row>
    <row r="36" spans="1:5">
      <c r="A36" s="12">
        <v>37842</v>
      </c>
      <c r="B36">
        <v>58</v>
      </c>
      <c r="C36">
        <f t="shared" si="0"/>
        <v>2440</v>
      </c>
    </row>
    <row r="37" spans="1:5">
      <c r="A37" s="12">
        <v>37843</v>
      </c>
      <c r="B37">
        <v>18</v>
      </c>
      <c r="C37">
        <f t="shared" si="0"/>
        <v>2458</v>
      </c>
    </row>
    <row r="38" spans="1:5">
      <c r="A38" s="12">
        <v>37844</v>
      </c>
      <c r="B38">
        <v>11</v>
      </c>
      <c r="C38">
        <f t="shared" si="0"/>
        <v>2469</v>
      </c>
    </row>
    <row r="39" spans="1:5">
      <c r="A39" s="12">
        <v>37845</v>
      </c>
      <c r="B39">
        <v>82</v>
      </c>
      <c r="C39">
        <f t="shared" si="0"/>
        <v>2551</v>
      </c>
      <c r="E39" t="s">
        <v>33</v>
      </c>
    </row>
    <row r="40" spans="1:5">
      <c r="A40" s="12">
        <v>37846</v>
      </c>
      <c r="B40">
        <v>22</v>
      </c>
      <c r="C40">
        <f t="shared" si="0"/>
        <v>2573</v>
      </c>
    </row>
    <row r="41" spans="1:5">
      <c r="A41" s="12">
        <v>37847</v>
      </c>
      <c r="B41">
        <v>40</v>
      </c>
      <c r="C41">
        <f t="shared" si="0"/>
        <v>2613</v>
      </c>
    </row>
    <row r="42" spans="1:5">
      <c r="A42" s="12">
        <v>37848</v>
      </c>
      <c r="B42">
        <v>41</v>
      </c>
      <c r="C42">
        <f t="shared" si="0"/>
        <v>2654</v>
      </c>
      <c r="E42" t="s">
        <v>33</v>
      </c>
    </row>
    <row r="43" spans="1:5">
      <c r="A43" s="12">
        <v>37849</v>
      </c>
      <c r="B43">
        <v>44</v>
      </c>
      <c r="C43">
        <f t="shared" si="0"/>
        <v>2698</v>
      </c>
    </row>
    <row r="44" spans="1:5">
      <c r="A44" s="12">
        <v>37850</v>
      </c>
      <c r="B44">
        <v>32</v>
      </c>
      <c r="C44">
        <f t="shared" si="0"/>
        <v>2730</v>
      </c>
    </row>
    <row r="45" spans="1:5">
      <c r="A45" s="12">
        <v>37851</v>
      </c>
      <c r="B45">
        <v>15</v>
      </c>
      <c r="C45">
        <f t="shared" si="0"/>
        <v>2745</v>
      </c>
    </row>
    <row r="46" spans="1:5">
      <c r="A46" s="12">
        <v>37852</v>
      </c>
      <c r="B46">
        <v>9</v>
      </c>
      <c r="C46">
        <f t="shared" si="0"/>
        <v>2754</v>
      </c>
      <c r="E46" t="s">
        <v>34</v>
      </c>
    </row>
    <row r="47" spans="1:5">
      <c r="A47" s="12">
        <v>37853</v>
      </c>
      <c r="B47">
        <v>3</v>
      </c>
      <c r="C47">
        <f t="shared" si="0"/>
        <v>2757</v>
      </c>
      <c r="E47" t="s">
        <v>33</v>
      </c>
    </row>
    <row r="48" spans="1:5">
      <c r="A48" s="12">
        <v>37854</v>
      </c>
      <c r="C48">
        <f t="shared" si="0"/>
        <v>2757</v>
      </c>
    </row>
    <row r="49" spans="1:6">
      <c r="A49" s="12">
        <v>37855</v>
      </c>
      <c r="B49">
        <v>2</v>
      </c>
      <c r="C49">
        <f t="shared" si="0"/>
        <v>2759</v>
      </c>
    </row>
    <row r="50" spans="1:6">
      <c r="A50" s="12">
        <v>37856</v>
      </c>
      <c r="C50">
        <f t="shared" si="0"/>
        <v>2759</v>
      </c>
    </row>
    <row r="51" spans="1:6">
      <c r="A51" s="12">
        <v>37857</v>
      </c>
      <c r="C51">
        <f t="shared" si="0"/>
        <v>2759</v>
      </c>
    </row>
    <row r="52" spans="1:6">
      <c r="A52" s="12">
        <v>37858</v>
      </c>
      <c r="B52">
        <v>10</v>
      </c>
      <c r="C52">
        <f t="shared" si="0"/>
        <v>2769</v>
      </c>
      <c r="E52" t="s">
        <v>33</v>
      </c>
    </row>
    <row r="53" spans="1:6">
      <c r="A53" s="12">
        <v>37859</v>
      </c>
      <c r="C53">
        <f t="shared" si="0"/>
        <v>2769</v>
      </c>
      <c r="D53" t="s">
        <v>36</v>
      </c>
    </row>
    <row r="54" spans="1:6">
      <c r="A54" s="12">
        <v>37860</v>
      </c>
      <c r="B54">
        <v>9</v>
      </c>
      <c r="C54">
        <f t="shared" si="0"/>
        <v>2778</v>
      </c>
      <c r="D54" t="s">
        <v>35</v>
      </c>
      <c r="E54" t="s">
        <v>33</v>
      </c>
    </row>
    <row r="55" spans="1:6">
      <c r="A55" s="39" t="s">
        <v>60</v>
      </c>
      <c r="C55" s="1">
        <v>2778</v>
      </c>
      <c r="E55" s="1" t="s">
        <v>61</v>
      </c>
      <c r="F55" s="1" t="s">
        <v>62</v>
      </c>
    </row>
    <row r="56" spans="1:6">
      <c r="A56" s="12"/>
    </row>
    <row r="57" spans="1:6" ht="15.75">
      <c r="A57" s="40" t="s">
        <v>37</v>
      </c>
      <c r="B57" s="33"/>
      <c r="C57" s="33"/>
      <c r="D57" s="33"/>
      <c r="E57" s="33" t="s">
        <v>59</v>
      </c>
      <c r="F57" s="33"/>
    </row>
    <row r="58" spans="1:6">
      <c r="A58" s="12"/>
      <c r="C58" s="1" t="s">
        <v>38</v>
      </c>
      <c r="D58" s="25"/>
      <c r="E58" s="25">
        <v>1340</v>
      </c>
    </row>
    <row r="59" spans="1:6">
      <c r="C59" s="1" t="s">
        <v>39</v>
      </c>
      <c r="E59">
        <v>186</v>
      </c>
    </row>
    <row r="60" spans="1:6">
      <c r="C60" s="1" t="s">
        <v>40</v>
      </c>
      <c r="E60">
        <v>26</v>
      </c>
    </row>
    <row r="61" spans="1:6">
      <c r="C61" s="1" t="s">
        <v>41</v>
      </c>
      <c r="E61">
        <v>3</v>
      </c>
    </row>
    <row r="62" spans="1:6">
      <c r="C62" s="1" t="s">
        <v>131</v>
      </c>
      <c r="E62">
        <v>100</v>
      </c>
    </row>
    <row r="63" spans="1:6" ht="13.5" thickBot="1"/>
    <row r="64" spans="1:6" ht="15.75">
      <c r="A64" s="41" t="s">
        <v>44</v>
      </c>
      <c r="B64" s="42"/>
      <c r="C64" s="42"/>
      <c r="D64" s="42"/>
      <c r="E64" s="42"/>
      <c r="F64" s="43"/>
    </row>
    <row r="65" spans="1:6" ht="15.75">
      <c r="A65" s="44"/>
      <c r="B65" s="45"/>
      <c r="C65" s="45"/>
      <c r="D65" s="45" t="s">
        <v>39</v>
      </c>
      <c r="E65" s="46">
        <f>C54+E59</f>
        <v>2964</v>
      </c>
      <c r="F65" s="47"/>
    </row>
    <row r="66" spans="1:6" ht="15.75">
      <c r="A66" s="44"/>
      <c r="B66" s="45"/>
      <c r="C66" s="45"/>
      <c r="D66" s="45" t="s">
        <v>38</v>
      </c>
      <c r="E66" s="46">
        <v>1341</v>
      </c>
      <c r="F66" s="47"/>
    </row>
    <row r="67" spans="1:6" ht="15.75">
      <c r="A67" s="44"/>
      <c r="B67" s="45"/>
      <c r="C67" s="45"/>
      <c r="D67" s="45" t="s">
        <v>42</v>
      </c>
      <c r="E67" s="45">
        <v>34</v>
      </c>
      <c r="F67" s="47"/>
    </row>
    <row r="68" spans="1:6" ht="16.5" thickBot="1">
      <c r="A68" s="48"/>
      <c r="B68" s="49"/>
      <c r="C68" s="49"/>
      <c r="D68" s="49" t="s">
        <v>43</v>
      </c>
      <c r="E68" s="49">
        <v>3</v>
      </c>
      <c r="F68" s="50"/>
    </row>
  </sheetData>
  <phoneticPr fontId="0" type="noConversion"/>
  <pageMargins left="0.75" right="0.75" top="1" bottom="1" header="0.5" footer="0.5"/>
  <pageSetup scale="74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1"/>
  <sheetViews>
    <sheetView topLeftCell="A65" workbookViewId="0">
      <selection activeCell="O80" sqref="O80"/>
    </sheetView>
  </sheetViews>
  <sheetFormatPr defaultRowHeight="12.75"/>
  <cols>
    <col min="1" max="1" width="9.140625" style="61"/>
    <col min="2" max="2" width="12.42578125" customWidth="1"/>
    <col min="4" max="4" width="16.7109375" customWidth="1"/>
  </cols>
  <sheetData>
    <row r="1" spans="1:9" ht="18.75">
      <c r="A1" s="54" t="s">
        <v>9</v>
      </c>
      <c r="B1" s="54"/>
      <c r="C1" s="54"/>
      <c r="D1" s="54"/>
      <c r="E1" s="61"/>
      <c r="F1" s="61"/>
    </row>
    <row r="2" spans="1:9" ht="18.75">
      <c r="A2" s="55" t="s">
        <v>64</v>
      </c>
      <c r="B2" s="57"/>
      <c r="C2" s="55"/>
      <c r="D2" s="55"/>
      <c r="E2" s="61"/>
    </row>
    <row r="3" spans="1:9">
      <c r="A3" s="56"/>
      <c r="B3" s="17"/>
      <c r="C3" s="23"/>
      <c r="D3" s="23"/>
      <c r="E3" s="23"/>
      <c r="F3" s="23"/>
      <c r="G3" s="23"/>
      <c r="H3" s="23"/>
      <c r="I3" s="17"/>
    </row>
    <row r="4" spans="1:9" ht="18.75">
      <c r="A4" s="66" t="s">
        <v>11</v>
      </c>
      <c r="B4" s="10" t="s">
        <v>12</v>
      </c>
      <c r="C4" s="66" t="s">
        <v>13</v>
      </c>
      <c r="D4" s="66" t="s">
        <v>15</v>
      </c>
      <c r="E4" s="68"/>
      <c r="F4" s="24"/>
      <c r="G4" s="2"/>
      <c r="H4" s="66" t="s">
        <v>25</v>
      </c>
      <c r="I4" s="17"/>
    </row>
    <row r="5" spans="1:9">
      <c r="A5" s="67">
        <v>38177</v>
      </c>
      <c r="B5" s="65">
        <v>0</v>
      </c>
      <c r="C5" s="65">
        <v>0</v>
      </c>
    </row>
    <row r="6" spans="1:9">
      <c r="A6" s="67">
        <v>38178</v>
      </c>
      <c r="B6" s="65">
        <v>0</v>
      </c>
      <c r="C6" s="65">
        <f>C5+B6</f>
        <v>0</v>
      </c>
    </row>
    <row r="7" spans="1:9">
      <c r="A7" s="67">
        <v>38179</v>
      </c>
      <c r="B7" s="65">
        <v>0</v>
      </c>
      <c r="C7" s="65">
        <f t="shared" ref="C7:C57" si="0">C6+B7</f>
        <v>0</v>
      </c>
    </row>
    <row r="8" spans="1:9">
      <c r="A8" s="67">
        <v>38180</v>
      </c>
      <c r="B8" s="65">
        <v>0</v>
      </c>
      <c r="C8" s="65">
        <f t="shared" si="0"/>
        <v>0</v>
      </c>
    </row>
    <row r="9" spans="1:9">
      <c r="A9" s="67">
        <v>38181</v>
      </c>
      <c r="B9" s="65">
        <v>0</v>
      </c>
      <c r="C9" s="65">
        <f t="shared" si="0"/>
        <v>0</v>
      </c>
    </row>
    <row r="10" spans="1:9">
      <c r="A10" s="67">
        <v>38182</v>
      </c>
      <c r="B10" s="65">
        <v>1</v>
      </c>
      <c r="C10" s="65">
        <v>1</v>
      </c>
    </row>
    <row r="11" spans="1:9">
      <c r="A11" s="67">
        <v>38183</v>
      </c>
      <c r="B11" s="65">
        <v>0</v>
      </c>
      <c r="C11" s="65">
        <f>C10+B11</f>
        <v>1</v>
      </c>
    </row>
    <row r="12" spans="1:9">
      <c r="A12" s="67">
        <v>38184</v>
      </c>
      <c r="B12" s="65">
        <v>0</v>
      </c>
      <c r="C12" s="65">
        <f t="shared" si="0"/>
        <v>1</v>
      </c>
    </row>
    <row r="13" spans="1:9">
      <c r="A13" s="67">
        <v>38185</v>
      </c>
      <c r="B13" s="65">
        <v>0</v>
      </c>
      <c r="C13" s="65">
        <f t="shared" si="0"/>
        <v>1</v>
      </c>
    </row>
    <row r="14" spans="1:9">
      <c r="A14" s="67">
        <v>38186</v>
      </c>
      <c r="B14" s="65">
        <v>0</v>
      </c>
      <c r="C14" s="65">
        <f t="shared" si="0"/>
        <v>1</v>
      </c>
    </row>
    <row r="15" spans="1:9">
      <c r="A15" s="67">
        <v>38187</v>
      </c>
      <c r="B15" s="65">
        <v>0</v>
      </c>
      <c r="C15" s="65">
        <f t="shared" si="0"/>
        <v>1</v>
      </c>
    </row>
    <row r="16" spans="1:9">
      <c r="A16" s="67">
        <v>38188</v>
      </c>
      <c r="B16" s="65">
        <v>0</v>
      </c>
      <c r="C16" s="65">
        <f t="shared" si="0"/>
        <v>1</v>
      </c>
    </row>
    <row r="17" spans="1:4">
      <c r="A17" s="67">
        <v>38189</v>
      </c>
      <c r="B17" s="65">
        <v>5</v>
      </c>
      <c r="C17" s="65">
        <f t="shared" si="0"/>
        <v>6</v>
      </c>
    </row>
    <row r="18" spans="1:4">
      <c r="A18" s="67">
        <v>38190</v>
      </c>
      <c r="B18" s="65">
        <v>107</v>
      </c>
      <c r="C18" s="65">
        <f t="shared" si="0"/>
        <v>113</v>
      </c>
    </row>
    <row r="19" spans="1:4">
      <c r="A19" s="67">
        <v>38191</v>
      </c>
      <c r="B19" s="65">
        <v>100</v>
      </c>
      <c r="C19" s="65">
        <f t="shared" si="0"/>
        <v>213</v>
      </c>
    </row>
    <row r="20" spans="1:4">
      <c r="A20" s="67">
        <v>38192</v>
      </c>
      <c r="B20" s="65">
        <v>18</v>
      </c>
      <c r="C20" s="65">
        <f t="shared" si="0"/>
        <v>231</v>
      </c>
    </row>
    <row r="21" spans="1:4">
      <c r="A21" s="67">
        <v>38193</v>
      </c>
      <c r="B21" s="65">
        <v>0</v>
      </c>
      <c r="C21" s="65">
        <f t="shared" si="0"/>
        <v>231</v>
      </c>
      <c r="D21" t="s">
        <v>66</v>
      </c>
    </row>
    <row r="22" spans="1:4">
      <c r="A22" s="67">
        <v>38194</v>
      </c>
      <c r="B22" s="65">
        <v>2</v>
      </c>
      <c r="C22" s="65">
        <f t="shared" si="0"/>
        <v>233</v>
      </c>
    </row>
    <row r="23" spans="1:4">
      <c r="A23" s="67">
        <v>38195</v>
      </c>
      <c r="B23" s="65">
        <v>2</v>
      </c>
      <c r="C23" s="65">
        <f t="shared" si="0"/>
        <v>235</v>
      </c>
    </row>
    <row r="24" spans="1:4">
      <c r="A24" s="67">
        <v>38196</v>
      </c>
      <c r="B24" s="65">
        <v>13</v>
      </c>
      <c r="C24" s="65">
        <f t="shared" si="0"/>
        <v>248</v>
      </c>
    </row>
    <row r="25" spans="1:4">
      <c r="A25" s="67">
        <v>38197</v>
      </c>
      <c r="B25" s="65">
        <v>24</v>
      </c>
      <c r="C25" s="65">
        <f t="shared" si="0"/>
        <v>272</v>
      </c>
    </row>
    <row r="26" spans="1:4">
      <c r="A26" s="67">
        <v>38198</v>
      </c>
      <c r="B26" s="65">
        <v>321</v>
      </c>
      <c r="C26" s="65">
        <f t="shared" si="0"/>
        <v>593</v>
      </c>
    </row>
    <row r="27" spans="1:4">
      <c r="A27" s="67">
        <v>38199</v>
      </c>
      <c r="B27" s="65">
        <v>301</v>
      </c>
      <c r="C27" s="65">
        <f t="shared" si="0"/>
        <v>894</v>
      </c>
    </row>
    <row r="28" spans="1:4">
      <c r="A28" s="67">
        <v>38200</v>
      </c>
      <c r="B28" s="65">
        <v>43</v>
      </c>
      <c r="C28" s="65">
        <f t="shared" si="0"/>
        <v>937</v>
      </c>
    </row>
    <row r="29" spans="1:4">
      <c r="A29" s="67">
        <v>38201</v>
      </c>
      <c r="B29" s="65">
        <v>26</v>
      </c>
      <c r="C29" s="65">
        <f t="shared" si="0"/>
        <v>963</v>
      </c>
    </row>
    <row r="30" spans="1:4">
      <c r="A30" s="67">
        <v>38202</v>
      </c>
      <c r="B30" s="65">
        <v>41</v>
      </c>
      <c r="C30" s="65">
        <f t="shared" si="0"/>
        <v>1004</v>
      </c>
    </row>
    <row r="31" spans="1:4">
      <c r="A31" s="67">
        <v>38203</v>
      </c>
      <c r="B31" s="65">
        <v>59</v>
      </c>
      <c r="C31" s="65">
        <f t="shared" si="0"/>
        <v>1063</v>
      </c>
      <c r="D31" s="61" t="s">
        <v>68</v>
      </c>
    </row>
    <row r="32" spans="1:4">
      <c r="A32" s="67">
        <v>38204</v>
      </c>
      <c r="B32" s="65">
        <v>30</v>
      </c>
      <c r="C32" s="65">
        <f t="shared" si="0"/>
        <v>1093</v>
      </c>
      <c r="D32" t="s">
        <v>70</v>
      </c>
    </row>
    <row r="33" spans="1:8">
      <c r="A33" s="67">
        <v>38205</v>
      </c>
      <c r="B33" s="65">
        <v>9</v>
      </c>
      <c r="C33" s="65">
        <f t="shared" si="0"/>
        <v>1102</v>
      </c>
      <c r="D33" t="s">
        <v>71</v>
      </c>
    </row>
    <row r="34" spans="1:8">
      <c r="A34" s="67">
        <v>38206</v>
      </c>
      <c r="B34" s="65">
        <v>17</v>
      </c>
      <c r="C34" s="65">
        <f t="shared" si="0"/>
        <v>1119</v>
      </c>
      <c r="D34" t="s">
        <v>72</v>
      </c>
    </row>
    <row r="35" spans="1:8">
      <c r="A35" s="67">
        <v>38207</v>
      </c>
      <c r="B35" s="65">
        <v>62</v>
      </c>
      <c r="C35" s="65">
        <f t="shared" si="0"/>
        <v>1181</v>
      </c>
      <c r="D35" t="s">
        <v>72</v>
      </c>
    </row>
    <row r="36" spans="1:8">
      <c r="A36" s="67">
        <v>38208</v>
      </c>
      <c r="B36" s="65">
        <v>39</v>
      </c>
      <c r="C36" s="65">
        <f t="shared" si="0"/>
        <v>1220</v>
      </c>
      <c r="D36" t="s">
        <v>73</v>
      </c>
    </row>
    <row r="37" spans="1:8">
      <c r="A37" s="67">
        <v>38209</v>
      </c>
      <c r="B37" s="65">
        <v>147</v>
      </c>
      <c r="C37" s="65">
        <f t="shared" si="0"/>
        <v>1367</v>
      </c>
      <c r="D37" t="s">
        <v>74</v>
      </c>
    </row>
    <row r="38" spans="1:8">
      <c r="A38" s="67">
        <v>38210</v>
      </c>
      <c r="B38" s="65">
        <v>38</v>
      </c>
      <c r="C38" s="65">
        <f t="shared" si="0"/>
        <v>1405</v>
      </c>
      <c r="D38" t="s">
        <v>75</v>
      </c>
    </row>
    <row r="39" spans="1:8">
      <c r="A39" s="67">
        <v>38211</v>
      </c>
      <c r="B39" s="65">
        <v>22</v>
      </c>
      <c r="C39" s="65">
        <f t="shared" si="0"/>
        <v>1427</v>
      </c>
      <c r="D39" t="s">
        <v>74</v>
      </c>
      <c r="H39" t="s">
        <v>67</v>
      </c>
    </row>
    <row r="40" spans="1:8">
      <c r="A40" s="67">
        <v>38212</v>
      </c>
      <c r="B40" s="65">
        <v>31</v>
      </c>
      <c r="C40" s="65">
        <f t="shared" si="0"/>
        <v>1458</v>
      </c>
      <c r="D40" t="s">
        <v>73</v>
      </c>
    </row>
    <row r="41" spans="1:8">
      <c r="A41" s="67">
        <v>38213</v>
      </c>
      <c r="B41" s="65">
        <v>12</v>
      </c>
      <c r="C41" s="65">
        <f t="shared" si="0"/>
        <v>1470</v>
      </c>
      <c r="D41" t="s">
        <v>72</v>
      </c>
    </row>
    <row r="42" spans="1:8">
      <c r="A42" s="67">
        <v>38214</v>
      </c>
      <c r="B42" s="65">
        <v>21</v>
      </c>
      <c r="C42" s="65">
        <f t="shared" si="0"/>
        <v>1491</v>
      </c>
      <c r="D42" t="s">
        <v>76</v>
      </c>
    </row>
    <row r="43" spans="1:8">
      <c r="A43" s="67">
        <v>38215</v>
      </c>
      <c r="B43" s="65">
        <v>9</v>
      </c>
      <c r="C43" s="65">
        <f t="shared" si="0"/>
        <v>1500</v>
      </c>
      <c r="D43" t="s">
        <v>77</v>
      </c>
    </row>
    <row r="44" spans="1:8">
      <c r="A44" s="67">
        <v>38216</v>
      </c>
      <c r="B44" s="65">
        <v>14</v>
      </c>
      <c r="C44" s="65">
        <f t="shared" si="0"/>
        <v>1514</v>
      </c>
      <c r="D44" t="s">
        <v>71</v>
      </c>
    </row>
    <row r="45" spans="1:8">
      <c r="A45" s="67">
        <v>38217</v>
      </c>
      <c r="B45" s="65">
        <v>6</v>
      </c>
      <c r="C45" s="65">
        <f t="shared" si="0"/>
        <v>1520</v>
      </c>
      <c r="D45" t="s">
        <v>77</v>
      </c>
    </row>
    <row r="46" spans="1:8">
      <c r="A46" s="67">
        <v>38218</v>
      </c>
      <c r="B46" s="65">
        <v>1</v>
      </c>
      <c r="C46" s="65">
        <f t="shared" si="0"/>
        <v>1521</v>
      </c>
      <c r="D46" t="s">
        <v>78</v>
      </c>
    </row>
    <row r="47" spans="1:8">
      <c r="A47" s="67">
        <v>38219</v>
      </c>
      <c r="B47" s="65">
        <v>7</v>
      </c>
      <c r="C47" s="65">
        <f t="shared" si="0"/>
        <v>1528</v>
      </c>
      <c r="D47" t="s">
        <v>78</v>
      </c>
    </row>
    <row r="48" spans="1:8">
      <c r="A48" s="67">
        <v>38220</v>
      </c>
      <c r="B48" s="65">
        <v>7</v>
      </c>
      <c r="C48" s="65">
        <f t="shared" si="0"/>
        <v>1535</v>
      </c>
      <c r="D48" t="s">
        <v>79</v>
      </c>
    </row>
    <row r="49" spans="1:8">
      <c r="A49" s="67">
        <v>38221</v>
      </c>
      <c r="B49" s="65">
        <v>0</v>
      </c>
      <c r="C49" s="65">
        <f t="shared" si="0"/>
        <v>1535</v>
      </c>
      <c r="D49" t="s">
        <v>72</v>
      </c>
    </row>
    <row r="50" spans="1:8">
      <c r="A50" s="67">
        <v>38222</v>
      </c>
      <c r="B50" s="65">
        <v>1</v>
      </c>
      <c r="C50" s="65">
        <f t="shared" si="0"/>
        <v>1536</v>
      </c>
      <c r="D50" t="s">
        <v>76</v>
      </c>
    </row>
    <row r="51" spans="1:8">
      <c r="A51" s="56"/>
      <c r="B51" s="23"/>
      <c r="C51" s="23"/>
      <c r="D51" s="23"/>
      <c r="E51" s="23"/>
      <c r="F51" s="23"/>
      <c r="G51" s="23"/>
      <c r="H51" s="23"/>
    </row>
    <row r="52" spans="1:8" ht="18.75">
      <c r="A52" s="66" t="s">
        <v>11</v>
      </c>
      <c r="B52" s="10" t="s">
        <v>12</v>
      </c>
      <c r="C52" s="66" t="s">
        <v>13</v>
      </c>
      <c r="D52" s="66" t="s">
        <v>15</v>
      </c>
      <c r="E52" s="68"/>
      <c r="F52" s="24"/>
      <c r="G52" s="2"/>
      <c r="H52" s="66" t="s">
        <v>25</v>
      </c>
    </row>
    <row r="53" spans="1:8">
      <c r="A53" s="67"/>
      <c r="B53" s="65"/>
      <c r="C53" s="65"/>
    </row>
    <row r="54" spans="1:8">
      <c r="A54" s="67">
        <v>38223</v>
      </c>
      <c r="B54" s="65">
        <v>7</v>
      </c>
      <c r="C54" s="65">
        <f>C50+B54</f>
        <v>1543</v>
      </c>
      <c r="D54" t="s">
        <v>80</v>
      </c>
    </row>
    <row r="55" spans="1:8">
      <c r="A55" s="67">
        <v>38224</v>
      </c>
      <c r="B55" s="65">
        <v>0</v>
      </c>
      <c r="C55" s="65">
        <f t="shared" si="0"/>
        <v>1543</v>
      </c>
      <c r="D55" t="s">
        <v>81</v>
      </c>
    </row>
    <row r="56" spans="1:8">
      <c r="A56" s="67">
        <v>38225</v>
      </c>
      <c r="B56" s="65">
        <v>13</v>
      </c>
      <c r="C56" s="65">
        <f t="shared" si="0"/>
        <v>1556</v>
      </c>
      <c r="D56" t="s">
        <v>82</v>
      </c>
    </row>
    <row r="57" spans="1:8">
      <c r="A57" s="67">
        <v>38226</v>
      </c>
      <c r="B57" s="65">
        <v>28</v>
      </c>
      <c r="C57" s="65">
        <f t="shared" si="0"/>
        <v>1584</v>
      </c>
      <c r="D57" t="s">
        <v>83</v>
      </c>
    </row>
    <row r="58" spans="1:8">
      <c r="A58" s="67">
        <v>38227</v>
      </c>
      <c r="B58" s="65">
        <v>15</v>
      </c>
      <c r="C58" s="65">
        <f>C57+B58</f>
        <v>1599</v>
      </c>
      <c r="D58" t="s">
        <v>82</v>
      </c>
    </row>
    <row r="59" spans="1:8">
      <c r="A59" s="67">
        <v>38228</v>
      </c>
      <c r="B59" s="65">
        <v>3</v>
      </c>
      <c r="C59" s="65">
        <f>C58+B59</f>
        <v>1602</v>
      </c>
      <c r="D59" t="s">
        <v>82</v>
      </c>
    </row>
    <row r="60" spans="1:8">
      <c r="A60" s="67">
        <v>38229</v>
      </c>
      <c r="B60" s="65">
        <v>4</v>
      </c>
      <c r="C60" s="65">
        <v>1606</v>
      </c>
      <c r="D60" t="s">
        <v>83</v>
      </c>
      <c r="H60" t="s">
        <v>85</v>
      </c>
    </row>
    <row r="61" spans="1:8">
      <c r="A61" s="67">
        <v>38230</v>
      </c>
      <c r="B61" s="65">
        <v>0</v>
      </c>
      <c r="C61" s="65">
        <v>1606</v>
      </c>
      <c r="D61" t="s">
        <v>83</v>
      </c>
    </row>
    <row r="62" spans="1:8">
      <c r="A62" s="67">
        <v>38231</v>
      </c>
      <c r="B62" s="65">
        <v>1</v>
      </c>
      <c r="C62" s="65">
        <v>1607</v>
      </c>
      <c r="D62" t="s">
        <v>83</v>
      </c>
    </row>
    <row r="63" spans="1:8">
      <c r="A63" s="67">
        <v>38232</v>
      </c>
      <c r="B63" s="65">
        <v>0</v>
      </c>
      <c r="C63" s="65">
        <v>1607</v>
      </c>
      <c r="D63" t="s">
        <v>83</v>
      </c>
    </row>
    <row r="64" spans="1:8">
      <c r="A64" s="67">
        <v>38233</v>
      </c>
      <c r="B64" s="65">
        <v>3</v>
      </c>
      <c r="C64" s="65">
        <v>1610</v>
      </c>
      <c r="D64" t="s">
        <v>84</v>
      </c>
    </row>
    <row r="65" spans="1:6">
      <c r="A65" s="67">
        <v>38234</v>
      </c>
      <c r="B65" s="65">
        <v>1</v>
      </c>
      <c r="C65" s="65">
        <v>1611</v>
      </c>
      <c r="D65" t="s">
        <v>84</v>
      </c>
    </row>
    <row r="66" spans="1:6">
      <c r="A66" s="67">
        <v>38235</v>
      </c>
      <c r="B66" s="65">
        <v>0</v>
      </c>
      <c r="C66" s="65">
        <v>1611</v>
      </c>
      <c r="D66" t="s">
        <v>84</v>
      </c>
    </row>
    <row r="67" spans="1:6">
      <c r="A67" s="67">
        <v>38236</v>
      </c>
      <c r="B67" s="65">
        <v>0</v>
      </c>
      <c r="C67" s="65">
        <v>1611</v>
      </c>
    </row>
    <row r="68" spans="1:6">
      <c r="A68" s="67">
        <v>38237</v>
      </c>
      <c r="B68" s="65">
        <v>0</v>
      </c>
      <c r="C68" s="65">
        <v>1611</v>
      </c>
    </row>
    <row r="69" spans="1:6">
      <c r="A69" s="67">
        <v>38238</v>
      </c>
      <c r="B69" s="65">
        <v>0</v>
      </c>
      <c r="C69" s="65">
        <v>1611</v>
      </c>
      <c r="D69" t="s">
        <v>86</v>
      </c>
    </row>
    <row r="70" spans="1:6">
      <c r="A70" s="67"/>
      <c r="B70" s="65"/>
      <c r="C70" s="65"/>
    </row>
    <row r="71" spans="1:6">
      <c r="A71" s="59" t="s">
        <v>92</v>
      </c>
      <c r="C71" s="69">
        <v>1611</v>
      </c>
      <c r="E71" s="69" t="s">
        <v>85</v>
      </c>
      <c r="F71" s="69" t="s">
        <v>67</v>
      </c>
    </row>
    <row r="72" spans="1:6">
      <c r="A72" s="58"/>
    </row>
    <row r="73" spans="1:6" ht="15.75">
      <c r="A73" s="60" t="s">
        <v>69</v>
      </c>
      <c r="B73" s="33"/>
      <c r="C73" s="33"/>
      <c r="D73" s="33"/>
      <c r="E73" s="33" t="s">
        <v>87</v>
      </c>
      <c r="F73" s="33"/>
    </row>
    <row r="74" spans="1:6" ht="15.75">
      <c r="A74" s="60"/>
      <c r="B74" s="33"/>
      <c r="C74" s="33"/>
      <c r="D74" s="33"/>
      <c r="E74" s="33"/>
      <c r="F74" s="33"/>
    </row>
    <row r="75" spans="1:6" ht="15.75">
      <c r="A75" s="60"/>
      <c r="B75" s="33" t="s">
        <v>88</v>
      </c>
      <c r="C75" s="33"/>
      <c r="D75" s="33"/>
      <c r="E75" s="33" t="s">
        <v>89</v>
      </c>
      <c r="F75" s="33"/>
    </row>
    <row r="76" spans="1:6" ht="15.75">
      <c r="A76" s="60"/>
      <c r="B76" s="33"/>
      <c r="C76" s="33"/>
      <c r="D76" s="33"/>
      <c r="E76" s="33"/>
      <c r="F76" s="33"/>
    </row>
    <row r="77" spans="1:6">
      <c r="A77" s="58"/>
      <c r="B77" s="69" t="s">
        <v>38</v>
      </c>
      <c r="C77" s="70">
        <v>174</v>
      </c>
      <c r="D77" s="25"/>
      <c r="E77" s="69" t="s">
        <v>38</v>
      </c>
      <c r="F77" s="70">
        <v>116</v>
      </c>
    </row>
    <row r="78" spans="1:6">
      <c r="B78" s="69" t="s">
        <v>39</v>
      </c>
      <c r="C78" s="69">
        <v>14</v>
      </c>
      <c r="E78" s="69" t="s">
        <v>39</v>
      </c>
      <c r="F78" s="69">
        <v>16</v>
      </c>
    </row>
    <row r="79" spans="1:6">
      <c r="B79" s="69" t="s">
        <v>40</v>
      </c>
      <c r="C79" s="69">
        <v>85</v>
      </c>
      <c r="E79" s="69" t="s">
        <v>40</v>
      </c>
      <c r="F79" s="69">
        <v>1</v>
      </c>
    </row>
    <row r="80" spans="1:6">
      <c r="B80" s="69" t="s">
        <v>41</v>
      </c>
      <c r="C80" s="69">
        <v>3</v>
      </c>
      <c r="E80" s="69" t="s">
        <v>41</v>
      </c>
      <c r="F80" s="69">
        <v>0</v>
      </c>
    </row>
    <row r="81" spans="1:8">
      <c r="B81" s="69"/>
      <c r="C81" s="69"/>
      <c r="E81" s="69" t="s">
        <v>90</v>
      </c>
      <c r="F81" s="69">
        <v>28</v>
      </c>
    </row>
    <row r="82" spans="1:8">
      <c r="B82" s="69"/>
      <c r="C82" s="69"/>
      <c r="E82" s="69"/>
      <c r="F82" s="69"/>
    </row>
    <row r="83" spans="1:8">
      <c r="A83" s="74" t="s">
        <v>91</v>
      </c>
      <c r="B83" s="73"/>
      <c r="C83" s="72"/>
      <c r="D83" s="75"/>
      <c r="E83" s="72"/>
      <c r="F83" s="72"/>
      <c r="G83" s="75"/>
      <c r="H83" s="75"/>
    </row>
    <row r="84" spans="1:8">
      <c r="A84" s="74" t="s">
        <v>93</v>
      </c>
      <c r="B84" s="73"/>
      <c r="C84" s="72"/>
      <c r="D84" s="75"/>
      <c r="E84" s="72"/>
      <c r="F84" s="72"/>
      <c r="G84" s="75"/>
      <c r="H84" s="75"/>
    </row>
    <row r="85" spans="1:8" ht="13.5" thickBot="1"/>
    <row r="86" spans="1:8" ht="15.75">
      <c r="A86" s="62" t="s">
        <v>65</v>
      </c>
      <c r="B86" s="42"/>
      <c r="C86" s="42"/>
      <c r="D86" s="42"/>
      <c r="E86" s="42"/>
      <c r="F86" s="43"/>
    </row>
    <row r="87" spans="1:8" ht="15.75">
      <c r="A87" s="63"/>
      <c r="B87" s="17"/>
      <c r="C87" s="17"/>
      <c r="D87" s="17"/>
      <c r="E87" s="17"/>
      <c r="F87" s="71"/>
    </row>
    <row r="88" spans="1:8" ht="15.75">
      <c r="A88" s="63"/>
      <c r="B88" s="45"/>
      <c r="C88" s="45"/>
      <c r="D88" s="45" t="s">
        <v>39</v>
      </c>
      <c r="E88" s="46">
        <v>1625</v>
      </c>
      <c r="F88" s="47"/>
    </row>
    <row r="89" spans="1:8" ht="15.75">
      <c r="A89" s="63"/>
      <c r="B89" s="45"/>
      <c r="C89" s="45"/>
      <c r="D89" s="45" t="s">
        <v>38</v>
      </c>
      <c r="E89" s="46">
        <v>291</v>
      </c>
      <c r="F89" s="47"/>
    </row>
    <row r="90" spans="1:8" ht="15.75">
      <c r="A90" s="63"/>
      <c r="B90" s="45"/>
      <c r="C90" s="45"/>
      <c r="D90" s="45" t="s">
        <v>42</v>
      </c>
      <c r="E90" s="45">
        <v>87</v>
      </c>
      <c r="F90" s="47"/>
    </row>
    <row r="91" spans="1:8" ht="16.5" thickBot="1">
      <c r="A91" s="64"/>
      <c r="B91" s="49"/>
      <c r="C91" s="49"/>
      <c r="D91" s="49" t="s">
        <v>43</v>
      </c>
      <c r="E91" s="49">
        <v>3</v>
      </c>
      <c r="F91" s="50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1"/>
  <sheetViews>
    <sheetView topLeftCell="A39" workbookViewId="0">
      <selection activeCell="K27" sqref="K27"/>
    </sheetView>
  </sheetViews>
  <sheetFormatPr defaultRowHeight="12.75"/>
  <cols>
    <col min="1" max="1" width="10.85546875" customWidth="1"/>
    <col min="2" max="2" width="13.28515625" customWidth="1"/>
    <col min="4" max="4" width="50.5703125" customWidth="1"/>
  </cols>
  <sheetData>
    <row r="1" spans="1:6" ht="18.75">
      <c r="A1" s="54" t="s">
        <v>9</v>
      </c>
      <c r="B1" s="54"/>
      <c r="C1" s="54"/>
      <c r="D1" s="54"/>
      <c r="E1" s="61"/>
      <c r="F1" s="61"/>
    </row>
    <row r="2" spans="1:6" ht="18.75">
      <c r="A2" s="55" t="s">
        <v>95</v>
      </c>
      <c r="B2" s="57"/>
      <c r="C2" s="55"/>
      <c r="D2" s="55"/>
      <c r="E2" s="61"/>
    </row>
    <row r="3" spans="1:6">
      <c r="A3" s="56"/>
      <c r="B3" s="17"/>
      <c r="C3" s="23"/>
      <c r="D3" s="23"/>
      <c r="E3" s="23"/>
      <c r="F3" s="17"/>
    </row>
    <row r="4" spans="1:6" ht="18.75">
      <c r="A4" s="66" t="s">
        <v>11</v>
      </c>
      <c r="B4" s="10" t="s">
        <v>12</v>
      </c>
      <c r="C4" s="66" t="s">
        <v>13</v>
      </c>
      <c r="D4" s="66" t="s">
        <v>15</v>
      </c>
      <c r="E4" s="66" t="s">
        <v>25</v>
      </c>
      <c r="F4" s="17"/>
    </row>
    <row r="5" spans="1:6">
      <c r="A5" s="67">
        <v>38558</v>
      </c>
      <c r="B5" s="65">
        <v>276</v>
      </c>
      <c r="C5" s="65">
        <v>276</v>
      </c>
      <c r="D5" t="s">
        <v>100</v>
      </c>
    </row>
    <row r="6" spans="1:6">
      <c r="A6" s="67">
        <v>38559</v>
      </c>
      <c r="B6" s="65">
        <v>124</v>
      </c>
      <c r="C6" s="65">
        <f t="shared" ref="C6:C38" si="0">C5+B6</f>
        <v>400</v>
      </c>
      <c r="D6" t="s">
        <v>102</v>
      </c>
    </row>
    <row r="7" spans="1:6">
      <c r="A7" s="67">
        <v>38560</v>
      </c>
      <c r="B7" s="65">
        <v>22</v>
      </c>
      <c r="C7" s="65">
        <f t="shared" si="0"/>
        <v>422</v>
      </c>
      <c r="D7" t="s">
        <v>103</v>
      </c>
      <c r="E7" t="s">
        <v>101</v>
      </c>
    </row>
    <row r="8" spans="1:6">
      <c r="A8" s="67">
        <v>38561</v>
      </c>
      <c r="B8" s="65">
        <v>2</v>
      </c>
      <c r="C8" s="65">
        <f t="shared" si="0"/>
        <v>424</v>
      </c>
      <c r="D8" t="s">
        <v>104</v>
      </c>
    </row>
    <row r="9" spans="1:6">
      <c r="A9" s="67">
        <v>38562</v>
      </c>
      <c r="B9" s="65">
        <v>2</v>
      </c>
      <c r="C9" s="65">
        <f t="shared" si="0"/>
        <v>426</v>
      </c>
    </row>
    <row r="10" spans="1:6">
      <c r="A10" s="67">
        <v>38563</v>
      </c>
      <c r="B10" s="65">
        <v>31</v>
      </c>
      <c r="C10" s="65">
        <f t="shared" si="0"/>
        <v>457</v>
      </c>
      <c r="D10" t="s">
        <v>105</v>
      </c>
      <c r="E10" t="s">
        <v>106</v>
      </c>
    </row>
    <row r="11" spans="1:6">
      <c r="A11" s="67">
        <v>38564</v>
      </c>
      <c r="B11" s="65">
        <v>160</v>
      </c>
      <c r="C11" s="65">
        <f t="shared" si="0"/>
        <v>617</v>
      </c>
      <c r="D11" t="s">
        <v>127</v>
      </c>
    </row>
    <row r="12" spans="1:6">
      <c r="A12" s="67">
        <v>38565</v>
      </c>
      <c r="B12" s="65">
        <v>92</v>
      </c>
      <c r="C12" s="65">
        <f t="shared" si="0"/>
        <v>709</v>
      </c>
    </row>
    <row r="13" spans="1:6">
      <c r="A13" s="67">
        <v>38566</v>
      </c>
      <c r="B13" s="65">
        <v>72</v>
      </c>
      <c r="C13" s="65">
        <f t="shared" si="0"/>
        <v>781</v>
      </c>
      <c r="D13" t="s">
        <v>119</v>
      </c>
    </row>
    <row r="14" spans="1:6">
      <c r="A14" s="67">
        <v>38567</v>
      </c>
      <c r="B14" s="65">
        <v>40</v>
      </c>
      <c r="C14" s="65">
        <f t="shared" si="0"/>
        <v>821</v>
      </c>
    </row>
    <row r="15" spans="1:6">
      <c r="A15" s="67">
        <v>38568</v>
      </c>
      <c r="B15" s="65">
        <v>35</v>
      </c>
      <c r="C15" s="65">
        <f t="shared" si="0"/>
        <v>856</v>
      </c>
      <c r="D15" s="61"/>
    </row>
    <row r="16" spans="1:6">
      <c r="A16" s="67">
        <v>38569</v>
      </c>
      <c r="B16" s="65">
        <v>50</v>
      </c>
      <c r="C16" s="65">
        <f t="shared" si="0"/>
        <v>906</v>
      </c>
      <c r="D16" t="s">
        <v>108</v>
      </c>
    </row>
    <row r="17" spans="1:5">
      <c r="A17" s="67">
        <v>38570</v>
      </c>
      <c r="B17" s="65">
        <v>21</v>
      </c>
      <c r="C17" s="65">
        <f t="shared" si="0"/>
        <v>927</v>
      </c>
      <c r="D17" t="s">
        <v>110</v>
      </c>
      <c r="E17" t="s">
        <v>109</v>
      </c>
    </row>
    <row r="18" spans="1:5">
      <c r="A18" s="67">
        <v>38571</v>
      </c>
      <c r="B18" s="65">
        <v>51</v>
      </c>
      <c r="C18" s="65">
        <f t="shared" si="0"/>
        <v>978</v>
      </c>
    </row>
    <row r="19" spans="1:5">
      <c r="A19" s="67">
        <v>38572</v>
      </c>
      <c r="B19" s="65">
        <v>14</v>
      </c>
      <c r="C19" s="65">
        <f t="shared" si="0"/>
        <v>992</v>
      </c>
    </row>
    <row r="20" spans="1:5">
      <c r="A20" s="67">
        <v>38573</v>
      </c>
      <c r="B20" s="65">
        <v>28</v>
      </c>
      <c r="C20" s="65">
        <f t="shared" si="0"/>
        <v>1020</v>
      </c>
      <c r="E20" t="s">
        <v>101</v>
      </c>
    </row>
    <row r="21" spans="1:5">
      <c r="A21" s="67">
        <v>38574</v>
      </c>
      <c r="B21" s="65">
        <v>37</v>
      </c>
      <c r="C21" s="65">
        <f t="shared" si="0"/>
        <v>1057</v>
      </c>
    </row>
    <row r="22" spans="1:5">
      <c r="A22" s="67">
        <v>38575</v>
      </c>
      <c r="B22" s="65">
        <v>14</v>
      </c>
      <c r="C22" s="65">
        <f t="shared" si="0"/>
        <v>1071</v>
      </c>
    </row>
    <row r="23" spans="1:5">
      <c r="A23" s="67">
        <v>38576</v>
      </c>
      <c r="B23" s="65">
        <v>16</v>
      </c>
      <c r="C23" s="65">
        <f t="shared" si="0"/>
        <v>1087</v>
      </c>
    </row>
    <row r="24" spans="1:5">
      <c r="A24" s="67">
        <v>38577</v>
      </c>
      <c r="B24" s="65">
        <v>16</v>
      </c>
      <c r="C24" s="65">
        <f t="shared" si="0"/>
        <v>1103</v>
      </c>
    </row>
    <row r="25" spans="1:5">
      <c r="A25" s="67">
        <v>38578</v>
      </c>
      <c r="B25" s="65">
        <v>65</v>
      </c>
      <c r="C25" s="65">
        <f t="shared" si="0"/>
        <v>1168</v>
      </c>
    </row>
    <row r="26" spans="1:5">
      <c r="A26" s="67">
        <v>38579</v>
      </c>
      <c r="B26" s="65">
        <v>18</v>
      </c>
      <c r="C26" s="65">
        <f t="shared" si="0"/>
        <v>1186</v>
      </c>
    </row>
    <row r="27" spans="1:5">
      <c r="A27" s="67">
        <v>38580</v>
      </c>
      <c r="B27" s="65">
        <v>18</v>
      </c>
      <c r="C27" s="65">
        <f t="shared" si="0"/>
        <v>1204</v>
      </c>
    </row>
    <row r="28" spans="1:5">
      <c r="A28" s="67">
        <v>38581</v>
      </c>
      <c r="B28" s="65">
        <v>7</v>
      </c>
      <c r="C28" s="65">
        <f t="shared" si="0"/>
        <v>1211</v>
      </c>
    </row>
    <row r="29" spans="1:5">
      <c r="A29" s="67">
        <v>38582</v>
      </c>
      <c r="B29" s="65">
        <v>41</v>
      </c>
      <c r="C29" s="65">
        <f t="shared" si="0"/>
        <v>1252</v>
      </c>
      <c r="D29" t="s">
        <v>111</v>
      </c>
    </row>
    <row r="30" spans="1:5">
      <c r="A30" s="67">
        <v>38583</v>
      </c>
      <c r="B30" s="65">
        <v>17</v>
      </c>
      <c r="C30" s="65">
        <f t="shared" si="0"/>
        <v>1269</v>
      </c>
    </row>
    <row r="31" spans="1:5">
      <c r="A31" s="67">
        <v>38584</v>
      </c>
      <c r="B31" s="65">
        <v>9</v>
      </c>
      <c r="C31" s="65">
        <f>C30+B31</f>
        <v>1278</v>
      </c>
      <c r="D31" t="s">
        <v>112</v>
      </c>
    </row>
    <row r="32" spans="1:5">
      <c r="A32" s="67">
        <v>38585</v>
      </c>
      <c r="B32" s="65">
        <v>7</v>
      </c>
      <c r="C32" s="65">
        <f t="shared" si="0"/>
        <v>1285</v>
      </c>
    </row>
    <row r="33" spans="1:5">
      <c r="A33" s="67">
        <v>38586</v>
      </c>
      <c r="B33" s="65">
        <v>9</v>
      </c>
      <c r="C33" s="65">
        <f t="shared" si="0"/>
        <v>1294</v>
      </c>
      <c r="D33" t="s">
        <v>113</v>
      </c>
      <c r="E33" t="s">
        <v>114</v>
      </c>
    </row>
    <row r="34" spans="1:5">
      <c r="A34" s="67">
        <v>38587</v>
      </c>
      <c r="B34" s="65">
        <v>12</v>
      </c>
      <c r="C34" s="65">
        <f t="shared" si="0"/>
        <v>1306</v>
      </c>
    </row>
    <row r="35" spans="1:5">
      <c r="A35" s="67">
        <v>38588</v>
      </c>
      <c r="B35" s="65">
        <v>3</v>
      </c>
      <c r="C35" s="65">
        <f>C34+B35</f>
        <v>1309</v>
      </c>
      <c r="E35" t="s">
        <v>101</v>
      </c>
    </row>
    <row r="36" spans="1:5">
      <c r="A36" s="67">
        <v>38589</v>
      </c>
      <c r="B36" s="65">
        <v>10</v>
      </c>
      <c r="C36" s="65">
        <f t="shared" si="0"/>
        <v>1319</v>
      </c>
      <c r="D36" t="s">
        <v>116</v>
      </c>
      <c r="E36" t="s">
        <v>115</v>
      </c>
    </row>
    <row r="37" spans="1:5">
      <c r="A37" s="67">
        <v>38590</v>
      </c>
      <c r="B37" s="65">
        <v>6</v>
      </c>
      <c r="C37" s="65">
        <f t="shared" si="0"/>
        <v>1325</v>
      </c>
      <c r="E37" t="s">
        <v>101</v>
      </c>
    </row>
    <row r="38" spans="1:5">
      <c r="A38" s="67">
        <v>38591</v>
      </c>
      <c r="B38" s="65">
        <v>5</v>
      </c>
      <c r="C38" s="65">
        <f t="shared" si="0"/>
        <v>1330</v>
      </c>
    </row>
    <row r="39" spans="1:5">
      <c r="A39" s="67">
        <v>38592</v>
      </c>
      <c r="B39" s="65">
        <v>0</v>
      </c>
      <c r="C39" s="65">
        <f>C38+B39</f>
        <v>1330</v>
      </c>
    </row>
    <row r="40" spans="1:5">
      <c r="A40" s="67">
        <v>38593</v>
      </c>
      <c r="B40" s="65">
        <v>4</v>
      </c>
      <c r="C40" s="65">
        <f>C39+B40</f>
        <v>1334</v>
      </c>
    </row>
    <row r="41" spans="1:5">
      <c r="A41" s="67">
        <v>38594</v>
      </c>
      <c r="B41" s="65">
        <v>2</v>
      </c>
      <c r="C41" s="65">
        <f>C40+B41</f>
        <v>1336</v>
      </c>
    </row>
    <row r="42" spans="1:5">
      <c r="A42" s="67">
        <v>38595</v>
      </c>
      <c r="B42" s="65">
        <v>5</v>
      </c>
      <c r="C42" s="65">
        <f>C41+B42</f>
        <v>1341</v>
      </c>
      <c r="D42" t="s">
        <v>120</v>
      </c>
      <c r="E42" t="s">
        <v>117</v>
      </c>
    </row>
    <row r="43" spans="1:5">
      <c r="A43" s="67"/>
      <c r="B43" s="65"/>
      <c r="C43" s="65"/>
    </row>
    <row r="44" spans="1:5">
      <c r="A44" s="86" t="s">
        <v>133</v>
      </c>
      <c r="B44" s="65"/>
      <c r="C44" s="69">
        <v>1341</v>
      </c>
      <c r="D44" s="1" t="s">
        <v>134</v>
      </c>
    </row>
    <row r="45" spans="1:5">
      <c r="A45" s="67"/>
      <c r="B45" s="65"/>
      <c r="C45" s="65"/>
    </row>
    <row r="46" spans="1:5">
      <c r="A46" s="67"/>
      <c r="B46" s="65"/>
      <c r="C46" s="65"/>
    </row>
    <row r="47" spans="1:5">
      <c r="A47" s="67"/>
      <c r="B47" s="65"/>
      <c r="C47" s="65"/>
    </row>
    <row r="48" spans="1:5">
      <c r="A48" s="67"/>
      <c r="B48" s="65"/>
      <c r="C48" s="65"/>
    </row>
    <row r="49" spans="1:6">
      <c r="A49" s="67"/>
      <c r="B49" s="65"/>
      <c r="C49" s="65"/>
    </row>
    <row r="50" spans="1:6">
      <c r="A50" s="67"/>
      <c r="B50" s="65"/>
      <c r="C50" s="65"/>
    </row>
    <row r="51" spans="1:6">
      <c r="A51" s="67"/>
      <c r="B51" s="65"/>
      <c r="C51" s="65"/>
    </row>
    <row r="52" spans="1:6">
      <c r="A52" s="59"/>
      <c r="C52" s="69"/>
      <c r="E52" s="69"/>
      <c r="F52" s="69"/>
    </row>
    <row r="53" spans="1:6">
      <c r="A53" s="58"/>
    </row>
    <row r="54" spans="1:6" ht="15.75">
      <c r="A54" s="60" t="s">
        <v>121</v>
      </c>
      <c r="B54" s="33"/>
      <c r="C54" s="33"/>
      <c r="D54" s="33"/>
      <c r="E54" s="33" t="s">
        <v>96</v>
      </c>
      <c r="F54" s="33"/>
    </row>
    <row r="55" spans="1:6" ht="15.75">
      <c r="A55" s="60"/>
      <c r="B55" s="33"/>
      <c r="C55" s="33"/>
      <c r="D55" s="33"/>
      <c r="E55" s="33"/>
      <c r="F55" s="33"/>
    </row>
    <row r="56" spans="1:6" ht="15.75">
      <c r="A56" s="60"/>
      <c r="B56" s="33" t="s">
        <v>123</v>
      </c>
      <c r="C56" s="33"/>
      <c r="D56" s="33"/>
      <c r="E56" s="33" t="s">
        <v>89</v>
      </c>
      <c r="F56" s="33"/>
    </row>
    <row r="57" spans="1:6" ht="15.75">
      <c r="A57" s="60"/>
      <c r="B57" s="33"/>
      <c r="C57" s="33"/>
      <c r="D57" s="33"/>
      <c r="E57" s="33"/>
      <c r="F57" s="33"/>
    </row>
    <row r="58" spans="1:6">
      <c r="A58" s="58"/>
      <c r="B58" s="69" t="s">
        <v>38</v>
      </c>
      <c r="C58" s="70">
        <v>718</v>
      </c>
      <c r="D58" s="25"/>
      <c r="E58" s="69" t="s">
        <v>38</v>
      </c>
      <c r="F58" s="70">
        <v>100</v>
      </c>
    </row>
    <row r="59" spans="1:6">
      <c r="A59" s="61"/>
      <c r="B59" s="69" t="s">
        <v>39</v>
      </c>
      <c r="C59" s="69">
        <v>40</v>
      </c>
      <c r="E59" s="69" t="s">
        <v>39</v>
      </c>
      <c r="F59" s="69"/>
    </row>
    <row r="60" spans="1:6">
      <c r="A60" s="61"/>
      <c r="B60" s="69" t="s">
        <v>40</v>
      </c>
      <c r="C60" s="69">
        <v>0</v>
      </c>
      <c r="E60" s="69" t="s">
        <v>40</v>
      </c>
      <c r="F60" s="69"/>
    </row>
    <row r="61" spans="1:6">
      <c r="A61" s="61"/>
      <c r="B61" s="69" t="s">
        <v>41</v>
      </c>
      <c r="C61" s="69">
        <v>0</v>
      </c>
      <c r="E61" s="69" t="s">
        <v>41</v>
      </c>
      <c r="F61" s="69"/>
    </row>
    <row r="62" spans="1:6">
      <c r="A62" s="61"/>
      <c r="B62" s="69"/>
      <c r="C62" s="69"/>
      <c r="E62" s="69" t="s">
        <v>90</v>
      </c>
      <c r="F62" s="69">
        <v>27</v>
      </c>
    </row>
    <row r="63" spans="1:6">
      <c r="A63" s="61"/>
      <c r="B63" s="69"/>
      <c r="C63" s="69"/>
      <c r="E63" s="69"/>
      <c r="F63" s="69"/>
    </row>
    <row r="64" spans="1:6" ht="15.75">
      <c r="A64" s="60" t="s">
        <v>122</v>
      </c>
      <c r="B64" s="33"/>
      <c r="C64" s="33"/>
      <c r="D64" s="33"/>
      <c r="E64" s="33" t="s">
        <v>118</v>
      </c>
      <c r="F64" s="33"/>
    </row>
    <row r="65" spans="1:8">
      <c r="A65" s="61"/>
      <c r="B65" s="69"/>
      <c r="C65" s="69"/>
      <c r="E65" s="69"/>
      <c r="F65" s="69"/>
    </row>
    <row r="66" spans="1:8" ht="15.75">
      <c r="A66" s="74"/>
      <c r="B66" s="33" t="s">
        <v>124</v>
      </c>
      <c r="C66" s="33"/>
      <c r="D66" s="33"/>
      <c r="E66" s="33" t="s">
        <v>89</v>
      </c>
      <c r="F66" s="33"/>
      <c r="G66" s="75"/>
    </row>
    <row r="67" spans="1:8" ht="15.75">
      <c r="A67" s="74" t="s">
        <v>97</v>
      </c>
      <c r="B67" s="33"/>
      <c r="C67" s="33"/>
      <c r="D67" s="33"/>
      <c r="E67" s="33"/>
      <c r="F67" s="33"/>
      <c r="G67" s="75"/>
    </row>
    <row r="68" spans="1:8">
      <c r="A68" s="74"/>
      <c r="B68" s="69" t="s">
        <v>38</v>
      </c>
      <c r="C68" s="70">
        <v>642</v>
      </c>
      <c r="D68" s="25"/>
      <c r="E68" s="69" t="s">
        <v>38</v>
      </c>
      <c r="F68" s="70"/>
      <c r="G68" s="75"/>
    </row>
    <row r="69" spans="1:8">
      <c r="A69" s="74"/>
      <c r="B69" s="69" t="s">
        <v>39</v>
      </c>
      <c r="C69" s="69">
        <v>12</v>
      </c>
      <c r="E69" s="69" t="s">
        <v>39</v>
      </c>
      <c r="F69" s="69"/>
      <c r="G69" s="75"/>
    </row>
    <row r="70" spans="1:8">
      <c r="A70" s="74"/>
      <c r="B70" s="69" t="s">
        <v>40</v>
      </c>
      <c r="C70" s="69">
        <v>15</v>
      </c>
      <c r="E70" s="69" t="s">
        <v>40</v>
      </c>
      <c r="F70" s="69"/>
      <c r="G70" s="75"/>
    </row>
    <row r="71" spans="1:8">
      <c r="A71" s="74"/>
      <c r="B71" s="69" t="s">
        <v>41</v>
      </c>
      <c r="C71" s="69">
        <v>3</v>
      </c>
      <c r="E71" s="69" t="s">
        <v>41</v>
      </c>
      <c r="F71" s="69"/>
      <c r="G71" s="75"/>
    </row>
    <row r="72" spans="1:8">
      <c r="A72" s="74"/>
      <c r="B72" s="69"/>
      <c r="C72" s="69"/>
      <c r="E72" s="69" t="s">
        <v>90</v>
      </c>
      <c r="F72" s="69">
        <v>141</v>
      </c>
      <c r="G72" s="75"/>
    </row>
    <row r="73" spans="1:8">
      <c r="A73" s="74"/>
      <c r="B73" s="73"/>
      <c r="C73" s="72"/>
      <c r="D73" s="75"/>
      <c r="E73" s="72"/>
      <c r="F73" s="72"/>
      <c r="G73" s="75"/>
    </row>
    <row r="74" spans="1:8" ht="13.5" thickBot="1">
      <c r="A74" s="61"/>
      <c r="H74" s="75"/>
    </row>
    <row r="75" spans="1:8" ht="15.75">
      <c r="A75" s="62" t="s">
        <v>128</v>
      </c>
      <c r="B75" s="42"/>
      <c r="C75" s="42"/>
      <c r="D75" s="81"/>
      <c r="E75" s="17"/>
      <c r="F75" s="17"/>
      <c r="H75" s="75"/>
    </row>
    <row r="76" spans="1:8" ht="15.75">
      <c r="A76" s="63"/>
      <c r="B76" s="17"/>
      <c r="C76" s="17"/>
      <c r="D76" s="71"/>
      <c r="E76" s="17"/>
      <c r="F76" s="17"/>
    </row>
    <row r="77" spans="1:8" ht="15.75">
      <c r="B77" s="45" t="s">
        <v>107</v>
      </c>
      <c r="C77" s="45"/>
      <c r="D77" s="71"/>
      <c r="E77" s="46"/>
      <c r="F77" s="45"/>
    </row>
    <row r="78" spans="1:8" ht="15.75">
      <c r="B78" s="45" t="s">
        <v>135</v>
      </c>
      <c r="C78" s="45"/>
      <c r="D78" s="71"/>
      <c r="E78" s="46"/>
      <c r="F78" s="45"/>
    </row>
    <row r="79" spans="1:8" ht="15.75">
      <c r="B79" s="45" t="s">
        <v>98</v>
      </c>
      <c r="C79" s="45"/>
      <c r="D79" s="71"/>
      <c r="E79" s="45"/>
      <c r="F79" s="45"/>
    </row>
    <row r="80" spans="1:8" ht="16.5" thickBot="1">
      <c r="A80" s="79"/>
      <c r="B80" s="49" t="s">
        <v>99</v>
      </c>
      <c r="C80" s="49"/>
      <c r="D80" s="80"/>
      <c r="E80" s="45"/>
      <c r="F80" s="45"/>
    </row>
    <row r="81" spans="1:4">
      <c r="A81" s="61"/>
      <c r="D81" s="17"/>
    </row>
  </sheetData>
  <phoneticPr fontId="0" type="noConversion"/>
  <pageMargins left="0.5" right="0.5" top="0.5" bottom="0.5" header="0.5" footer="0.5"/>
  <pageSetup fitToWidth="2" fitToHeight="2" orientation="landscape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5"/>
  <sheetViews>
    <sheetView topLeftCell="A44" workbookViewId="0">
      <selection activeCell="D58" sqref="D58"/>
    </sheetView>
  </sheetViews>
  <sheetFormatPr defaultRowHeight="12.75"/>
  <cols>
    <col min="1" max="1" width="10.85546875" customWidth="1"/>
    <col min="2" max="2" width="13.28515625" customWidth="1"/>
    <col min="4" max="4" width="56.28515625" customWidth="1"/>
    <col min="5" max="5" width="16.7109375" customWidth="1"/>
  </cols>
  <sheetData>
    <row r="1" spans="1:6" ht="18.75">
      <c r="A1" s="54" t="s">
        <v>9</v>
      </c>
      <c r="B1" s="54"/>
      <c r="C1" s="54"/>
      <c r="D1" s="54"/>
      <c r="E1" s="61"/>
      <c r="F1" s="61"/>
    </row>
    <row r="2" spans="1:6" ht="18.75">
      <c r="A2" s="55" t="s">
        <v>137</v>
      </c>
      <c r="B2" s="57"/>
      <c r="C2" s="55"/>
      <c r="D2" s="55"/>
      <c r="E2" s="61"/>
    </row>
    <row r="3" spans="1:6">
      <c r="A3" s="56"/>
      <c r="B3" s="17"/>
      <c r="C3" s="23"/>
      <c r="D3" s="23"/>
      <c r="E3" s="23"/>
      <c r="F3" s="17"/>
    </row>
    <row r="4" spans="1:6" ht="18.75">
      <c r="A4" s="66" t="s">
        <v>11</v>
      </c>
      <c r="B4" s="10" t="s">
        <v>12</v>
      </c>
      <c r="C4" s="66" t="s">
        <v>13</v>
      </c>
      <c r="D4" s="66" t="s">
        <v>15</v>
      </c>
      <c r="E4" s="66" t="s">
        <v>25</v>
      </c>
      <c r="F4" s="17"/>
    </row>
    <row r="5" spans="1:6">
      <c r="A5" s="67">
        <v>38923</v>
      </c>
      <c r="B5" s="65">
        <v>0</v>
      </c>
      <c r="C5" s="65">
        <v>0</v>
      </c>
    </row>
    <row r="6" spans="1:6">
      <c r="A6" s="67">
        <v>38924</v>
      </c>
      <c r="B6" s="65">
        <v>0</v>
      </c>
      <c r="C6" s="65">
        <f t="shared" ref="C6:C53" si="0">C5+B6</f>
        <v>0</v>
      </c>
    </row>
    <row r="7" spans="1:6">
      <c r="A7" s="67">
        <v>38925</v>
      </c>
      <c r="B7" s="65">
        <v>0</v>
      </c>
      <c r="C7" s="65">
        <f t="shared" si="0"/>
        <v>0</v>
      </c>
    </row>
    <row r="8" spans="1:6">
      <c r="A8" s="67">
        <v>38926</v>
      </c>
      <c r="B8" s="65">
        <v>0</v>
      </c>
      <c r="C8" s="65">
        <f t="shared" si="0"/>
        <v>0</v>
      </c>
    </row>
    <row r="9" spans="1:6">
      <c r="A9" s="67">
        <v>38927</v>
      </c>
      <c r="B9" s="65">
        <v>0</v>
      </c>
      <c r="C9" s="65">
        <f t="shared" si="0"/>
        <v>0</v>
      </c>
    </row>
    <row r="10" spans="1:6">
      <c r="A10" s="67">
        <v>38928</v>
      </c>
      <c r="B10" s="65">
        <v>205</v>
      </c>
      <c r="C10" s="65">
        <f t="shared" si="0"/>
        <v>205</v>
      </c>
      <c r="D10" t="s">
        <v>149</v>
      </c>
    </row>
    <row r="11" spans="1:6">
      <c r="A11" s="67">
        <v>38929</v>
      </c>
      <c r="B11" s="65">
        <v>359</v>
      </c>
      <c r="C11" s="65">
        <f t="shared" si="0"/>
        <v>564</v>
      </c>
      <c r="D11" t="s">
        <v>150</v>
      </c>
      <c r="E11" t="s">
        <v>146</v>
      </c>
    </row>
    <row r="12" spans="1:6">
      <c r="A12" s="67">
        <v>38930</v>
      </c>
      <c r="B12" s="65">
        <v>50</v>
      </c>
      <c r="C12" s="65">
        <f t="shared" si="0"/>
        <v>614</v>
      </c>
      <c r="D12" t="s">
        <v>147</v>
      </c>
    </row>
    <row r="13" spans="1:6">
      <c r="A13" s="67">
        <v>38931</v>
      </c>
      <c r="B13" s="65">
        <v>2</v>
      </c>
      <c r="C13" s="65">
        <f t="shared" si="0"/>
        <v>616</v>
      </c>
      <c r="D13" t="s">
        <v>147</v>
      </c>
    </row>
    <row r="14" spans="1:6">
      <c r="A14" s="67">
        <v>38932</v>
      </c>
      <c r="B14" s="65">
        <v>3</v>
      </c>
      <c r="C14" s="65">
        <f t="shared" si="0"/>
        <v>619</v>
      </c>
      <c r="D14" t="s">
        <v>147</v>
      </c>
    </row>
    <row r="15" spans="1:6">
      <c r="A15" s="67">
        <v>38933</v>
      </c>
      <c r="B15" s="65">
        <v>3</v>
      </c>
      <c r="C15" s="65">
        <f t="shared" si="0"/>
        <v>622</v>
      </c>
      <c r="D15" s="61" t="s">
        <v>147</v>
      </c>
    </row>
    <row r="16" spans="1:6">
      <c r="A16" s="67">
        <v>38934</v>
      </c>
      <c r="B16" s="65">
        <v>154</v>
      </c>
      <c r="C16" s="65">
        <f t="shared" si="0"/>
        <v>776</v>
      </c>
      <c r="D16" s="61" t="s">
        <v>148</v>
      </c>
      <c r="E16" t="s">
        <v>146</v>
      </c>
    </row>
    <row r="17" spans="1:5">
      <c r="A17" s="67">
        <v>38935</v>
      </c>
      <c r="B17" s="65">
        <v>84</v>
      </c>
      <c r="C17" s="65">
        <f t="shared" si="0"/>
        <v>860</v>
      </c>
      <c r="D17" s="61" t="s">
        <v>148</v>
      </c>
      <c r="E17" t="s">
        <v>146</v>
      </c>
    </row>
    <row r="18" spans="1:5">
      <c r="A18" s="67">
        <v>38936</v>
      </c>
      <c r="B18" s="65">
        <v>39</v>
      </c>
      <c r="C18" s="65">
        <f t="shared" si="0"/>
        <v>899</v>
      </c>
      <c r="D18" s="61" t="s">
        <v>148</v>
      </c>
    </row>
    <row r="19" spans="1:5">
      <c r="A19" s="67">
        <v>38937</v>
      </c>
      <c r="B19" s="65">
        <v>41</v>
      </c>
      <c r="C19" s="65">
        <f t="shared" si="0"/>
        <v>940</v>
      </c>
      <c r="D19" s="61" t="s">
        <v>148</v>
      </c>
    </row>
    <row r="20" spans="1:5">
      <c r="A20" s="67">
        <v>38938</v>
      </c>
      <c r="B20" s="65">
        <v>18</v>
      </c>
      <c r="C20" s="65">
        <f t="shared" si="0"/>
        <v>958</v>
      </c>
      <c r="D20" s="61" t="s">
        <v>151</v>
      </c>
    </row>
    <row r="21" spans="1:5">
      <c r="A21" s="67">
        <v>38939</v>
      </c>
      <c r="B21" s="65">
        <v>12</v>
      </c>
      <c r="C21" s="65">
        <f t="shared" si="0"/>
        <v>970</v>
      </c>
      <c r="D21" s="61" t="s">
        <v>151</v>
      </c>
      <c r="E21" t="s">
        <v>146</v>
      </c>
    </row>
    <row r="22" spans="1:5">
      <c r="A22" s="67">
        <v>38940</v>
      </c>
      <c r="B22" s="65">
        <v>33</v>
      </c>
      <c r="C22" s="65">
        <f t="shared" si="0"/>
        <v>1003</v>
      </c>
      <c r="D22" s="61" t="s">
        <v>152</v>
      </c>
    </row>
    <row r="23" spans="1:5">
      <c r="A23" s="67">
        <v>38941</v>
      </c>
      <c r="B23" s="65">
        <v>15</v>
      </c>
      <c r="C23" s="65">
        <f t="shared" si="0"/>
        <v>1018</v>
      </c>
      <c r="D23" s="61" t="s">
        <v>153</v>
      </c>
      <c r="E23" t="s">
        <v>154</v>
      </c>
    </row>
    <row r="24" spans="1:5">
      <c r="A24" s="67">
        <v>38942</v>
      </c>
      <c r="B24" s="65">
        <v>70</v>
      </c>
      <c r="C24" s="65">
        <f t="shared" si="0"/>
        <v>1088</v>
      </c>
      <c r="D24" s="61" t="s">
        <v>153</v>
      </c>
      <c r="E24" t="s">
        <v>155</v>
      </c>
    </row>
    <row r="25" spans="1:5">
      <c r="A25" s="67">
        <v>38943</v>
      </c>
      <c r="B25" s="65">
        <v>7</v>
      </c>
      <c r="C25" s="65">
        <f t="shared" si="0"/>
        <v>1095</v>
      </c>
      <c r="D25" s="61" t="s">
        <v>152</v>
      </c>
      <c r="E25" t="s">
        <v>156</v>
      </c>
    </row>
    <row r="26" spans="1:5">
      <c r="A26" s="67">
        <v>38944</v>
      </c>
      <c r="B26" s="65">
        <v>5</v>
      </c>
      <c r="C26" s="65">
        <f t="shared" si="0"/>
        <v>1100</v>
      </c>
      <c r="D26" s="61" t="s">
        <v>147</v>
      </c>
    </row>
    <row r="27" spans="1:5">
      <c r="A27" s="67">
        <v>38945</v>
      </c>
      <c r="B27" s="65">
        <v>16</v>
      </c>
      <c r="C27" s="65">
        <f t="shared" si="0"/>
        <v>1116</v>
      </c>
      <c r="D27" s="61" t="s">
        <v>153</v>
      </c>
      <c r="E27" t="s">
        <v>157</v>
      </c>
    </row>
    <row r="28" spans="1:5">
      <c r="A28" s="67">
        <v>38946</v>
      </c>
      <c r="B28" s="65">
        <v>8</v>
      </c>
      <c r="C28" s="65">
        <f t="shared" si="0"/>
        <v>1124</v>
      </c>
      <c r="D28" t="s">
        <v>138</v>
      </c>
      <c r="E28" t="s">
        <v>154</v>
      </c>
    </row>
    <row r="29" spans="1:5">
      <c r="A29" s="67">
        <v>38947</v>
      </c>
      <c r="B29" s="65">
        <v>11</v>
      </c>
      <c r="C29" s="65">
        <f t="shared" si="0"/>
        <v>1135</v>
      </c>
      <c r="D29" t="s">
        <v>152</v>
      </c>
      <c r="E29" t="s">
        <v>157</v>
      </c>
    </row>
    <row r="30" spans="1:5">
      <c r="A30" s="67">
        <v>38948</v>
      </c>
      <c r="B30" s="65">
        <v>16</v>
      </c>
      <c r="C30" s="65">
        <f t="shared" si="0"/>
        <v>1151</v>
      </c>
      <c r="D30" t="s">
        <v>158</v>
      </c>
      <c r="E30" t="s">
        <v>159</v>
      </c>
    </row>
    <row r="31" spans="1:5">
      <c r="A31" s="67">
        <v>38949</v>
      </c>
      <c r="B31" s="65">
        <v>9</v>
      </c>
      <c r="C31" s="65">
        <f t="shared" si="0"/>
        <v>1160</v>
      </c>
      <c r="D31" t="s">
        <v>160</v>
      </c>
      <c r="E31" t="s">
        <v>161</v>
      </c>
    </row>
    <row r="32" spans="1:5">
      <c r="A32" s="67">
        <v>38950</v>
      </c>
      <c r="B32" s="65">
        <v>6</v>
      </c>
      <c r="C32" s="65">
        <f t="shared" si="0"/>
        <v>1166</v>
      </c>
      <c r="D32" t="s">
        <v>162</v>
      </c>
      <c r="E32" t="s">
        <v>146</v>
      </c>
    </row>
    <row r="33" spans="1:6">
      <c r="A33" s="67">
        <v>38951</v>
      </c>
      <c r="B33" s="65">
        <v>10</v>
      </c>
      <c r="C33" s="65">
        <f t="shared" si="0"/>
        <v>1176</v>
      </c>
      <c r="D33" t="s">
        <v>160</v>
      </c>
      <c r="E33" t="s">
        <v>159</v>
      </c>
    </row>
    <row r="34" spans="1:6">
      <c r="A34" s="67">
        <v>38952</v>
      </c>
      <c r="B34" s="65">
        <v>3</v>
      </c>
      <c r="C34" s="65">
        <f t="shared" si="0"/>
        <v>1179</v>
      </c>
      <c r="D34" t="s">
        <v>147</v>
      </c>
      <c r="E34" t="s">
        <v>163</v>
      </c>
    </row>
    <row r="35" spans="1:6">
      <c r="A35" s="67">
        <v>38953</v>
      </c>
      <c r="B35" s="65">
        <v>1</v>
      </c>
      <c r="C35" s="65">
        <f t="shared" si="0"/>
        <v>1180</v>
      </c>
      <c r="D35" t="s">
        <v>164</v>
      </c>
    </row>
    <row r="36" spans="1:6">
      <c r="A36" s="67">
        <v>38954</v>
      </c>
      <c r="B36" s="65">
        <v>3</v>
      </c>
      <c r="C36" s="65">
        <f t="shared" si="0"/>
        <v>1183</v>
      </c>
      <c r="D36" t="s">
        <v>165</v>
      </c>
      <c r="E36" t="s">
        <v>157</v>
      </c>
    </row>
    <row r="37" spans="1:6">
      <c r="A37" s="67">
        <v>38955</v>
      </c>
      <c r="B37" s="65">
        <v>1</v>
      </c>
      <c r="C37" s="65">
        <f t="shared" si="0"/>
        <v>1184</v>
      </c>
      <c r="D37" t="s">
        <v>147</v>
      </c>
      <c r="E37" t="s">
        <v>163</v>
      </c>
    </row>
    <row r="38" spans="1:6">
      <c r="A38" s="67">
        <v>38956</v>
      </c>
      <c r="B38" s="65">
        <v>1</v>
      </c>
      <c r="C38" s="65">
        <f t="shared" si="0"/>
        <v>1185</v>
      </c>
      <c r="D38" t="s">
        <v>148</v>
      </c>
      <c r="E38" t="s">
        <v>157</v>
      </c>
    </row>
    <row r="39" spans="1:6">
      <c r="A39" s="67">
        <v>38957</v>
      </c>
      <c r="B39" s="65">
        <v>4</v>
      </c>
      <c r="C39" s="65">
        <f t="shared" si="0"/>
        <v>1189</v>
      </c>
      <c r="D39" t="s">
        <v>166</v>
      </c>
      <c r="E39" t="s">
        <v>167</v>
      </c>
    </row>
    <row r="40" spans="1:6">
      <c r="A40" s="67">
        <v>38958</v>
      </c>
      <c r="B40" s="65">
        <v>0</v>
      </c>
      <c r="C40" s="65">
        <f t="shared" si="0"/>
        <v>1189</v>
      </c>
      <c r="D40" t="s">
        <v>166</v>
      </c>
    </row>
    <row r="41" spans="1:6">
      <c r="A41" s="67">
        <v>38959</v>
      </c>
      <c r="B41" s="65">
        <v>3</v>
      </c>
      <c r="C41" s="65">
        <f t="shared" si="0"/>
        <v>1192</v>
      </c>
      <c r="D41" t="s">
        <v>147</v>
      </c>
      <c r="E41" t="s">
        <v>146</v>
      </c>
    </row>
    <row r="42" spans="1:6">
      <c r="A42" s="67">
        <v>38960</v>
      </c>
      <c r="B42" s="65">
        <v>0</v>
      </c>
      <c r="C42" s="65">
        <f>C41+B42</f>
        <v>1192</v>
      </c>
      <c r="D42" t="s">
        <v>147</v>
      </c>
    </row>
    <row r="43" spans="1:6">
      <c r="A43" s="67"/>
      <c r="B43" s="90"/>
      <c r="C43" s="65"/>
    </row>
    <row r="44" spans="1:6">
      <c r="A44" s="56"/>
      <c r="B44" s="23"/>
      <c r="C44" s="23"/>
      <c r="D44" s="23"/>
      <c r="E44" s="23"/>
      <c r="F44" s="17"/>
    </row>
    <row r="45" spans="1:6" ht="18.75">
      <c r="A45" s="66" t="s">
        <v>11</v>
      </c>
      <c r="B45" s="10" t="s">
        <v>12</v>
      </c>
      <c r="C45" s="66" t="s">
        <v>13</v>
      </c>
      <c r="D45" s="66" t="s">
        <v>15</v>
      </c>
      <c r="E45" s="66" t="s">
        <v>25</v>
      </c>
      <c r="F45" s="17"/>
    </row>
    <row r="46" spans="1:6">
      <c r="A46" s="67">
        <v>38961</v>
      </c>
      <c r="B46" s="65">
        <v>0</v>
      </c>
      <c r="C46" s="65">
        <f>C42+B46</f>
        <v>1192</v>
      </c>
      <c r="D46" t="s">
        <v>148</v>
      </c>
    </row>
    <row r="47" spans="1:6">
      <c r="A47" s="67">
        <v>38962</v>
      </c>
      <c r="B47" s="65">
        <v>0</v>
      </c>
      <c r="C47" s="65">
        <f t="shared" si="0"/>
        <v>1192</v>
      </c>
      <c r="D47" t="s">
        <v>148</v>
      </c>
    </row>
    <row r="48" spans="1:6">
      <c r="A48" s="67">
        <v>38963</v>
      </c>
      <c r="B48" s="65">
        <v>0</v>
      </c>
      <c r="C48" s="65">
        <f t="shared" si="0"/>
        <v>1192</v>
      </c>
      <c r="D48" t="s">
        <v>148</v>
      </c>
    </row>
    <row r="49" spans="1:6">
      <c r="A49" s="67">
        <v>38964</v>
      </c>
      <c r="B49" s="65">
        <v>0</v>
      </c>
      <c r="C49" s="65">
        <f t="shared" si="0"/>
        <v>1192</v>
      </c>
      <c r="D49" t="s">
        <v>148</v>
      </c>
    </row>
    <row r="50" spans="1:6">
      <c r="A50" s="67">
        <v>38965</v>
      </c>
      <c r="B50" s="65">
        <v>0</v>
      </c>
      <c r="C50" s="65">
        <f t="shared" si="0"/>
        <v>1192</v>
      </c>
    </row>
    <row r="51" spans="1:6">
      <c r="A51" s="67">
        <v>38966</v>
      </c>
      <c r="B51" s="65">
        <v>0</v>
      </c>
      <c r="C51" s="65">
        <f t="shared" si="0"/>
        <v>1192</v>
      </c>
      <c r="D51" t="s">
        <v>147</v>
      </c>
    </row>
    <row r="52" spans="1:6">
      <c r="A52" s="67">
        <v>38967</v>
      </c>
      <c r="B52" s="65">
        <v>0</v>
      </c>
      <c r="C52" s="65">
        <f t="shared" si="0"/>
        <v>1192</v>
      </c>
      <c r="D52" t="s">
        <v>148</v>
      </c>
    </row>
    <row r="53" spans="1:6">
      <c r="A53" s="67">
        <v>38968</v>
      </c>
      <c r="B53" s="65">
        <v>0</v>
      </c>
      <c r="C53" s="65">
        <f t="shared" si="0"/>
        <v>1192</v>
      </c>
      <c r="D53" t="s">
        <v>168</v>
      </c>
    </row>
    <row r="54" spans="1:6">
      <c r="A54" s="67"/>
      <c r="B54" s="65"/>
      <c r="C54" s="65"/>
    </row>
    <row r="55" spans="1:6">
      <c r="A55" s="86" t="s">
        <v>133</v>
      </c>
      <c r="B55" s="65"/>
      <c r="C55" s="69">
        <v>1192</v>
      </c>
      <c r="D55" s="1" t="s">
        <v>169</v>
      </c>
    </row>
    <row r="56" spans="1:6">
      <c r="A56" s="67"/>
      <c r="B56" s="65"/>
      <c r="C56" s="65"/>
    </row>
    <row r="57" spans="1:6">
      <c r="A57" s="58"/>
    </row>
    <row r="58" spans="1:6" ht="15.75">
      <c r="A58" s="60" t="s">
        <v>172</v>
      </c>
      <c r="B58" s="33"/>
      <c r="C58" s="33"/>
      <c r="D58" s="33"/>
      <c r="E58" s="87"/>
      <c r="F58" s="33"/>
    </row>
    <row r="59" spans="1:6" ht="15.75">
      <c r="A59" s="60"/>
      <c r="B59" s="33"/>
      <c r="C59" s="33"/>
      <c r="D59" s="33"/>
      <c r="E59" s="33"/>
      <c r="F59" s="33"/>
    </row>
    <row r="60" spans="1:6" ht="15.75">
      <c r="A60" s="60"/>
      <c r="B60" s="33" t="s">
        <v>139</v>
      </c>
      <c r="C60" s="33"/>
      <c r="D60" s="33"/>
      <c r="E60" s="33" t="s">
        <v>89</v>
      </c>
      <c r="F60" s="33"/>
    </row>
    <row r="61" spans="1:6" ht="15.75">
      <c r="A61" s="60"/>
      <c r="B61" s="33"/>
      <c r="C61" s="33"/>
      <c r="D61" s="33"/>
      <c r="E61" s="33"/>
      <c r="F61" s="33"/>
    </row>
    <row r="62" spans="1:6">
      <c r="A62" s="58"/>
      <c r="B62" s="69" t="s">
        <v>38</v>
      </c>
      <c r="C62" s="70">
        <v>1615</v>
      </c>
      <c r="D62" s="25"/>
      <c r="E62" s="69" t="s">
        <v>38</v>
      </c>
      <c r="F62" s="70">
        <v>28</v>
      </c>
    </row>
    <row r="63" spans="1:6">
      <c r="A63" s="61"/>
      <c r="B63" s="69" t="s">
        <v>39</v>
      </c>
      <c r="C63" s="69">
        <v>14</v>
      </c>
      <c r="E63" s="69" t="s">
        <v>39</v>
      </c>
      <c r="F63" s="69">
        <v>3</v>
      </c>
    </row>
    <row r="64" spans="1:6">
      <c r="A64" s="61"/>
      <c r="B64" s="69" t="s">
        <v>40</v>
      </c>
      <c r="C64" s="69">
        <v>9</v>
      </c>
      <c r="E64" s="69" t="s">
        <v>40</v>
      </c>
      <c r="F64" s="69">
        <v>0</v>
      </c>
    </row>
    <row r="65" spans="1:8">
      <c r="A65" s="61"/>
      <c r="B65" s="69" t="s">
        <v>41</v>
      </c>
      <c r="C65" s="69">
        <v>0</v>
      </c>
      <c r="E65" s="69" t="s">
        <v>41</v>
      </c>
      <c r="F65" s="69">
        <v>0</v>
      </c>
    </row>
    <row r="66" spans="1:8">
      <c r="A66" s="61"/>
      <c r="B66" s="69"/>
      <c r="C66" s="69"/>
      <c r="E66" s="69" t="s">
        <v>90</v>
      </c>
      <c r="F66" s="69">
        <v>9</v>
      </c>
    </row>
    <row r="67" spans="1:8">
      <c r="A67" s="61"/>
      <c r="B67" s="69"/>
      <c r="C67" s="69"/>
      <c r="E67" s="69"/>
      <c r="F67" s="69"/>
    </row>
    <row r="68" spans="1:8" ht="15.75">
      <c r="A68" s="60" t="s">
        <v>171</v>
      </c>
      <c r="B68" s="33"/>
      <c r="C68" s="33"/>
      <c r="D68" s="33"/>
      <c r="E68" s="33"/>
      <c r="F68" s="33"/>
    </row>
    <row r="69" spans="1:8">
      <c r="A69" s="61"/>
      <c r="B69" s="69"/>
      <c r="C69" s="69"/>
      <c r="E69" s="69"/>
      <c r="F69" s="69"/>
    </row>
    <row r="70" spans="1:8" ht="15.75">
      <c r="A70" s="74"/>
      <c r="B70" s="33" t="s">
        <v>140</v>
      </c>
      <c r="C70" s="33"/>
      <c r="D70" s="33"/>
      <c r="E70" s="33" t="s">
        <v>89</v>
      </c>
      <c r="F70" s="33"/>
      <c r="G70" s="75"/>
    </row>
    <row r="71" spans="1:8" ht="15.75">
      <c r="A71" s="74" t="s">
        <v>97</v>
      </c>
      <c r="B71" s="33"/>
      <c r="C71" s="33"/>
      <c r="D71" s="33"/>
      <c r="E71" s="33"/>
      <c r="F71" s="33"/>
      <c r="G71" s="75"/>
    </row>
    <row r="72" spans="1:8">
      <c r="A72" s="74"/>
      <c r="B72" s="69" t="s">
        <v>38</v>
      </c>
      <c r="C72" s="70">
        <v>11</v>
      </c>
      <c r="D72" s="25"/>
      <c r="E72" s="69" t="s">
        <v>38</v>
      </c>
      <c r="F72" s="70"/>
      <c r="G72" s="75"/>
    </row>
    <row r="73" spans="1:8">
      <c r="A73" s="74"/>
      <c r="B73" s="69" t="s">
        <v>39</v>
      </c>
      <c r="C73" s="69">
        <v>2</v>
      </c>
      <c r="E73" s="69" t="s">
        <v>39</v>
      </c>
      <c r="F73" s="69"/>
      <c r="G73" s="75"/>
    </row>
    <row r="74" spans="1:8">
      <c r="A74" s="74"/>
      <c r="B74" s="69" t="s">
        <v>40</v>
      </c>
      <c r="C74" s="69">
        <v>26</v>
      </c>
      <c r="E74" s="69" t="s">
        <v>40</v>
      </c>
      <c r="F74" s="69"/>
      <c r="G74" s="75"/>
    </row>
    <row r="75" spans="1:8">
      <c r="A75" s="74"/>
      <c r="B75" s="69" t="s">
        <v>41</v>
      </c>
      <c r="C75" s="69">
        <v>1</v>
      </c>
      <c r="E75" s="69" t="s">
        <v>41</v>
      </c>
      <c r="F75" s="69"/>
      <c r="G75" s="75"/>
    </row>
    <row r="76" spans="1:8">
      <c r="A76" s="74"/>
      <c r="B76" s="69"/>
      <c r="C76" s="69"/>
      <c r="E76" s="69" t="s">
        <v>90</v>
      </c>
      <c r="F76" s="69">
        <v>416</v>
      </c>
      <c r="G76" s="75"/>
    </row>
    <row r="77" spans="1:8">
      <c r="A77" s="74"/>
      <c r="B77" s="73"/>
      <c r="C77" s="72"/>
      <c r="D77" s="75"/>
      <c r="E77" s="72"/>
      <c r="F77" s="72"/>
      <c r="G77" s="75"/>
    </row>
    <row r="78" spans="1:8" ht="13.5" thickBot="1">
      <c r="A78" s="61"/>
      <c r="H78" s="75"/>
    </row>
    <row r="79" spans="1:8" ht="15.75">
      <c r="A79" s="62" t="s">
        <v>141</v>
      </c>
      <c r="B79" s="42"/>
      <c r="C79" s="42"/>
      <c r="D79" s="81"/>
      <c r="E79" s="17"/>
      <c r="F79" s="17"/>
      <c r="H79" s="75"/>
    </row>
    <row r="80" spans="1:8" ht="15.75">
      <c r="A80" s="63"/>
      <c r="B80" s="17"/>
      <c r="C80" s="17"/>
      <c r="D80" s="71"/>
      <c r="E80" s="17"/>
      <c r="F80" s="17"/>
    </row>
    <row r="81" spans="1:6" ht="15.75">
      <c r="A81" s="88"/>
      <c r="B81" s="45" t="s">
        <v>142</v>
      </c>
      <c r="C81" s="45">
        <v>1194</v>
      </c>
      <c r="D81" s="71"/>
      <c r="E81" s="46"/>
      <c r="F81" s="45"/>
    </row>
    <row r="82" spans="1:6" ht="15.75">
      <c r="A82" s="88"/>
      <c r="B82" s="45" t="s">
        <v>143</v>
      </c>
      <c r="C82" s="45">
        <v>1654</v>
      </c>
      <c r="D82" s="71"/>
      <c r="E82" s="46"/>
      <c r="F82" s="45"/>
    </row>
    <row r="83" spans="1:6" ht="15.75">
      <c r="A83" s="88"/>
      <c r="B83" s="45" t="s">
        <v>144</v>
      </c>
      <c r="C83" s="45">
        <v>97</v>
      </c>
      <c r="D83" s="71"/>
      <c r="E83" s="45"/>
      <c r="F83" s="45"/>
    </row>
    <row r="84" spans="1:6" ht="16.5" thickBot="1">
      <c r="A84" s="89"/>
      <c r="B84" s="49" t="s">
        <v>145</v>
      </c>
      <c r="C84" s="49">
        <v>2</v>
      </c>
      <c r="D84" s="80"/>
      <c r="E84" s="45"/>
      <c r="F84" s="45"/>
    </row>
    <row r="85" spans="1:6">
      <c r="A85" s="61"/>
      <c r="D85" s="17"/>
    </row>
  </sheetData>
  <phoneticPr fontId="0" type="noConversion"/>
  <pageMargins left="0.5" right="0.5" top="0.5" bottom="0.5" header="0.5" footer="0.5"/>
  <pageSetup scale="97" fitToWidth="2" fitToHeight="2" orientation="landscape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8"/>
  <sheetViews>
    <sheetView workbookViewId="0">
      <selection activeCell="E99" sqref="E99"/>
    </sheetView>
  </sheetViews>
  <sheetFormatPr defaultRowHeight="12.75"/>
  <cols>
    <col min="1" max="1" width="10.85546875" customWidth="1"/>
    <col min="2" max="2" width="13.28515625" customWidth="1"/>
    <col min="4" max="4" width="56.28515625" customWidth="1"/>
    <col min="5" max="5" width="28.42578125" customWidth="1"/>
  </cols>
  <sheetData>
    <row r="1" spans="1:6" ht="18.75">
      <c r="A1" s="54" t="s">
        <v>9</v>
      </c>
      <c r="B1" s="54"/>
      <c r="C1" s="54"/>
      <c r="D1" s="54"/>
      <c r="E1" s="61"/>
      <c r="F1" s="61"/>
    </row>
    <row r="2" spans="1:6" ht="18.75">
      <c r="A2" s="55" t="s">
        <v>173</v>
      </c>
      <c r="B2" s="57"/>
      <c r="C2" s="55"/>
      <c r="D2" s="55"/>
      <c r="E2" s="61"/>
    </row>
    <row r="3" spans="1:6">
      <c r="A3" s="56"/>
      <c r="B3" s="17"/>
      <c r="C3" s="23"/>
      <c r="D3" s="23"/>
      <c r="E3" s="23"/>
      <c r="F3" s="17"/>
    </row>
    <row r="4" spans="1:6" ht="18.75">
      <c r="A4" s="66" t="s">
        <v>11</v>
      </c>
      <c r="B4" s="10" t="s">
        <v>12</v>
      </c>
      <c r="C4" s="66" t="s">
        <v>13</v>
      </c>
      <c r="D4" s="66" t="s">
        <v>15</v>
      </c>
      <c r="E4" s="66" t="s">
        <v>25</v>
      </c>
      <c r="F4" s="17"/>
    </row>
    <row r="5" spans="1:6">
      <c r="A5" s="95">
        <v>39285</v>
      </c>
      <c r="B5" s="77">
        <v>1</v>
      </c>
      <c r="C5" s="77">
        <v>1</v>
      </c>
      <c r="E5" s="96" t="s">
        <v>179</v>
      </c>
      <c r="F5" s="17"/>
    </row>
    <row r="6" spans="1:6">
      <c r="A6" s="95">
        <v>39286</v>
      </c>
      <c r="B6" s="77">
        <v>1</v>
      </c>
      <c r="C6" s="77">
        <v>2</v>
      </c>
      <c r="D6" s="77" t="s">
        <v>180</v>
      </c>
      <c r="E6" s="77"/>
      <c r="F6" s="17"/>
    </row>
    <row r="7" spans="1:6">
      <c r="A7" s="95">
        <v>39287</v>
      </c>
      <c r="B7" s="77">
        <v>1</v>
      </c>
      <c r="C7" s="77">
        <v>3</v>
      </c>
      <c r="D7" s="77"/>
      <c r="E7" s="96" t="s">
        <v>181</v>
      </c>
      <c r="F7" s="17"/>
    </row>
    <row r="8" spans="1:6">
      <c r="A8" s="95">
        <v>39288</v>
      </c>
      <c r="B8" s="76">
        <v>4</v>
      </c>
      <c r="C8" s="76">
        <v>7</v>
      </c>
      <c r="D8" s="78" t="s">
        <v>147</v>
      </c>
      <c r="E8" s="5"/>
    </row>
    <row r="9" spans="1:6">
      <c r="A9" s="95">
        <v>39289</v>
      </c>
      <c r="B9" s="76">
        <v>0</v>
      </c>
      <c r="C9" s="76">
        <v>7</v>
      </c>
      <c r="D9" s="5"/>
      <c r="E9" s="5"/>
    </row>
    <row r="10" spans="1:6">
      <c r="A10" s="95">
        <v>39290</v>
      </c>
      <c r="B10" s="76">
        <v>219</v>
      </c>
      <c r="C10" s="76">
        <v>226</v>
      </c>
      <c r="D10" s="78" t="s">
        <v>182</v>
      </c>
      <c r="E10" s="5"/>
    </row>
    <row r="11" spans="1:6">
      <c r="A11" s="95">
        <v>39291</v>
      </c>
      <c r="B11" s="76">
        <v>14</v>
      </c>
      <c r="C11" s="76">
        <v>240</v>
      </c>
      <c r="D11" s="78" t="s">
        <v>187</v>
      </c>
      <c r="E11" s="5"/>
    </row>
    <row r="12" spans="1:6">
      <c r="A12" s="95">
        <v>39292</v>
      </c>
      <c r="B12" s="76">
        <v>1</v>
      </c>
      <c r="C12" s="76">
        <v>241</v>
      </c>
      <c r="D12" s="78" t="s">
        <v>188</v>
      </c>
      <c r="E12" s="5"/>
    </row>
    <row r="13" spans="1:6">
      <c r="A13" s="95">
        <v>39293</v>
      </c>
      <c r="B13" s="76">
        <v>3</v>
      </c>
      <c r="C13" s="76">
        <v>244</v>
      </c>
      <c r="D13" s="78" t="s">
        <v>216</v>
      </c>
      <c r="E13" s="5" t="s">
        <v>215</v>
      </c>
    </row>
    <row r="14" spans="1:6">
      <c r="A14" s="95">
        <v>39294</v>
      </c>
      <c r="B14" s="76">
        <v>80</v>
      </c>
      <c r="C14" s="76">
        <v>324</v>
      </c>
      <c r="D14" s="78" t="s">
        <v>147</v>
      </c>
      <c r="E14" s="5"/>
    </row>
    <row r="15" spans="1:6">
      <c r="A15" s="95">
        <v>39295</v>
      </c>
      <c r="B15" s="76">
        <v>171</v>
      </c>
      <c r="C15" s="76">
        <v>495</v>
      </c>
      <c r="D15" s="78" t="s">
        <v>189</v>
      </c>
      <c r="E15" s="5"/>
    </row>
    <row r="16" spans="1:6">
      <c r="A16" s="95">
        <v>39296</v>
      </c>
      <c r="B16" s="76">
        <v>34</v>
      </c>
      <c r="C16" s="76">
        <v>529</v>
      </c>
      <c r="D16" s="78" t="s">
        <v>190</v>
      </c>
      <c r="E16" s="5"/>
    </row>
    <row r="17" spans="1:5">
      <c r="A17" s="95">
        <v>39297</v>
      </c>
      <c r="B17" s="76">
        <v>13</v>
      </c>
      <c r="C17" s="76">
        <v>542</v>
      </c>
      <c r="D17" s="78" t="s">
        <v>147</v>
      </c>
      <c r="E17" s="5"/>
    </row>
    <row r="18" spans="1:5">
      <c r="A18" s="95">
        <v>39298</v>
      </c>
      <c r="B18" s="76">
        <v>7</v>
      </c>
      <c r="C18" s="76">
        <v>549</v>
      </c>
      <c r="D18" s="78" t="s">
        <v>183</v>
      </c>
      <c r="E18" s="5"/>
    </row>
    <row r="19" spans="1:5">
      <c r="A19" s="95">
        <v>39299</v>
      </c>
      <c r="B19" s="76">
        <v>36</v>
      </c>
      <c r="C19" s="76">
        <v>585</v>
      </c>
      <c r="D19" s="78" t="s">
        <v>147</v>
      </c>
      <c r="E19" s="5"/>
    </row>
    <row r="20" spans="1:5">
      <c r="A20" s="95">
        <v>39300</v>
      </c>
      <c r="B20" s="76">
        <v>125</v>
      </c>
      <c r="C20" s="76">
        <v>710</v>
      </c>
      <c r="D20" s="78" t="s">
        <v>184</v>
      </c>
      <c r="E20" s="5" t="s">
        <v>185</v>
      </c>
    </row>
    <row r="21" spans="1:5">
      <c r="A21" s="95">
        <v>39301</v>
      </c>
      <c r="B21" s="76">
        <v>37</v>
      </c>
      <c r="C21" s="76">
        <v>747</v>
      </c>
      <c r="D21" s="78" t="s">
        <v>191</v>
      </c>
      <c r="E21" s="5" t="s">
        <v>194</v>
      </c>
    </row>
    <row r="22" spans="1:5">
      <c r="A22" s="95">
        <v>39302</v>
      </c>
      <c r="B22" s="76">
        <v>1</v>
      </c>
      <c r="C22" s="76">
        <v>748</v>
      </c>
      <c r="D22" s="78" t="s">
        <v>148</v>
      </c>
      <c r="E22" s="5" t="s">
        <v>186</v>
      </c>
    </row>
    <row r="23" spans="1:5">
      <c r="A23" s="95">
        <v>39303</v>
      </c>
      <c r="B23" s="76">
        <v>5</v>
      </c>
      <c r="C23" s="76">
        <v>753</v>
      </c>
      <c r="D23" s="78" t="s">
        <v>192</v>
      </c>
      <c r="E23" s="5" t="s">
        <v>193</v>
      </c>
    </row>
    <row r="24" spans="1:5">
      <c r="A24" s="95">
        <v>39304</v>
      </c>
      <c r="B24" s="76">
        <v>9</v>
      </c>
      <c r="C24" s="76">
        <v>762</v>
      </c>
      <c r="D24" s="78" t="s">
        <v>148</v>
      </c>
      <c r="E24" s="5" t="s">
        <v>195</v>
      </c>
    </row>
    <row r="25" spans="1:5">
      <c r="A25" s="95">
        <v>39305</v>
      </c>
      <c r="B25" s="76">
        <v>22</v>
      </c>
      <c r="C25" s="76">
        <v>784</v>
      </c>
      <c r="D25" s="78" t="s">
        <v>148</v>
      </c>
      <c r="E25" s="5" t="s">
        <v>186</v>
      </c>
    </row>
    <row r="26" spans="1:5">
      <c r="A26" s="95">
        <v>39306</v>
      </c>
      <c r="B26" s="76">
        <v>48</v>
      </c>
      <c r="C26" s="76">
        <v>832</v>
      </c>
      <c r="D26" s="78" t="s">
        <v>196</v>
      </c>
      <c r="E26" s="5" t="s">
        <v>197</v>
      </c>
    </row>
    <row r="27" spans="1:5">
      <c r="A27" s="95">
        <v>39307</v>
      </c>
      <c r="B27" s="76">
        <v>6</v>
      </c>
      <c r="C27" s="76">
        <v>838</v>
      </c>
      <c r="D27" s="78" t="s">
        <v>148</v>
      </c>
      <c r="E27" s="5" t="s">
        <v>198</v>
      </c>
    </row>
    <row r="28" spans="1:5">
      <c r="A28" s="95">
        <v>39308</v>
      </c>
      <c r="B28" s="76">
        <v>10</v>
      </c>
      <c r="C28" s="76">
        <v>848</v>
      </c>
      <c r="D28" s="78" t="s">
        <v>199</v>
      </c>
      <c r="E28" s="5" t="s">
        <v>200</v>
      </c>
    </row>
    <row r="29" spans="1:5">
      <c r="A29" s="95">
        <v>39309</v>
      </c>
      <c r="B29" s="76">
        <v>11</v>
      </c>
      <c r="C29" s="76">
        <v>859</v>
      </c>
      <c r="D29" s="78" t="s">
        <v>201</v>
      </c>
      <c r="E29" s="5" t="s">
        <v>202</v>
      </c>
    </row>
    <row r="30" spans="1:5">
      <c r="A30" s="95">
        <v>39310</v>
      </c>
      <c r="B30" s="76">
        <v>5</v>
      </c>
      <c r="C30" s="76">
        <v>864</v>
      </c>
      <c r="D30" s="78" t="s">
        <v>147</v>
      </c>
      <c r="E30" s="5" t="s">
        <v>203</v>
      </c>
    </row>
    <row r="31" spans="1:5">
      <c r="A31" s="95">
        <v>39311</v>
      </c>
      <c r="B31" s="76">
        <v>4</v>
      </c>
      <c r="C31" s="76">
        <v>868</v>
      </c>
      <c r="D31" s="78" t="s">
        <v>204</v>
      </c>
      <c r="E31" s="5" t="s">
        <v>202</v>
      </c>
    </row>
    <row r="32" spans="1:5">
      <c r="A32" s="95">
        <v>39312</v>
      </c>
      <c r="B32" s="76">
        <v>10</v>
      </c>
      <c r="C32" s="76">
        <v>878</v>
      </c>
      <c r="D32" s="78" t="s">
        <v>147</v>
      </c>
      <c r="E32" s="5" t="s">
        <v>205</v>
      </c>
    </row>
    <row r="33" spans="1:5">
      <c r="A33" s="95">
        <v>39313</v>
      </c>
      <c r="B33" s="76">
        <v>0</v>
      </c>
      <c r="C33" s="76">
        <v>878</v>
      </c>
      <c r="D33" s="78" t="s">
        <v>147</v>
      </c>
      <c r="E33" s="5"/>
    </row>
    <row r="34" spans="1:5">
      <c r="A34" s="95">
        <v>39314</v>
      </c>
      <c r="B34" s="76">
        <v>4</v>
      </c>
      <c r="C34" s="76">
        <v>882</v>
      </c>
      <c r="D34" s="78" t="s">
        <v>206</v>
      </c>
      <c r="E34" s="5"/>
    </row>
    <row r="35" spans="1:5">
      <c r="A35" s="95">
        <v>39315</v>
      </c>
      <c r="B35" s="76">
        <v>2</v>
      </c>
      <c r="C35" s="76">
        <v>884</v>
      </c>
      <c r="D35" s="78" t="s">
        <v>207</v>
      </c>
      <c r="E35" s="5"/>
    </row>
    <row r="36" spans="1:5">
      <c r="A36" s="95">
        <v>39316</v>
      </c>
      <c r="B36" s="76">
        <v>8</v>
      </c>
      <c r="C36" s="76">
        <v>892</v>
      </c>
      <c r="D36" s="78" t="s">
        <v>183</v>
      </c>
      <c r="E36" s="5" t="s">
        <v>208</v>
      </c>
    </row>
    <row r="37" spans="1:5">
      <c r="A37" s="95">
        <v>39317</v>
      </c>
      <c r="B37" s="76">
        <v>8</v>
      </c>
      <c r="C37" s="76">
        <v>900</v>
      </c>
      <c r="D37" s="78" t="s">
        <v>209</v>
      </c>
      <c r="E37" s="5" t="s">
        <v>210</v>
      </c>
    </row>
    <row r="38" spans="1:5">
      <c r="A38" s="95">
        <v>39318</v>
      </c>
      <c r="B38" s="76">
        <v>1</v>
      </c>
      <c r="C38" s="76">
        <v>901</v>
      </c>
      <c r="D38" s="78" t="s">
        <v>184</v>
      </c>
      <c r="E38" s="5"/>
    </row>
    <row r="39" spans="1:5">
      <c r="A39" s="95">
        <v>39319</v>
      </c>
      <c r="B39" s="76">
        <v>0</v>
      </c>
      <c r="C39" s="76">
        <v>901</v>
      </c>
      <c r="D39" s="78" t="s">
        <v>148</v>
      </c>
      <c r="E39" s="5" t="s">
        <v>211</v>
      </c>
    </row>
    <row r="40" spans="1:5">
      <c r="A40" s="95">
        <v>39320</v>
      </c>
      <c r="B40" s="76">
        <v>0</v>
      </c>
      <c r="C40" s="76">
        <v>901</v>
      </c>
      <c r="D40" s="5"/>
      <c r="E40" s="5"/>
    </row>
    <row r="41" spans="1:5">
      <c r="A41" s="95">
        <v>39321</v>
      </c>
      <c r="B41" s="76">
        <v>0</v>
      </c>
      <c r="C41" s="76">
        <v>901</v>
      </c>
      <c r="D41" s="78" t="s">
        <v>148</v>
      </c>
      <c r="E41" s="5" t="s">
        <v>212</v>
      </c>
    </row>
    <row r="42" spans="1:5">
      <c r="A42" s="95">
        <v>39322</v>
      </c>
      <c r="B42" s="76">
        <v>2</v>
      </c>
      <c r="C42" s="76">
        <v>903</v>
      </c>
      <c r="D42" s="78" t="s">
        <v>148</v>
      </c>
      <c r="E42" s="5" t="s">
        <v>210</v>
      </c>
    </row>
    <row r="43" spans="1:5">
      <c r="A43" s="95">
        <v>39323</v>
      </c>
      <c r="B43" s="76">
        <v>0</v>
      </c>
      <c r="C43" s="76">
        <v>903</v>
      </c>
      <c r="D43" s="78" t="s">
        <v>148</v>
      </c>
      <c r="E43" s="5" t="s">
        <v>213</v>
      </c>
    </row>
    <row r="44" spans="1:5">
      <c r="A44" s="95">
        <v>39324</v>
      </c>
      <c r="B44" s="76">
        <v>0</v>
      </c>
      <c r="C44" s="76">
        <v>903</v>
      </c>
      <c r="D44" s="78" t="s">
        <v>148</v>
      </c>
      <c r="E44" s="5"/>
    </row>
    <row r="45" spans="1:5">
      <c r="A45" s="95">
        <v>39325</v>
      </c>
      <c r="B45" s="76">
        <v>0</v>
      </c>
      <c r="C45" s="76">
        <v>903</v>
      </c>
      <c r="D45" s="78" t="s">
        <v>184</v>
      </c>
      <c r="E45" s="5" t="s">
        <v>214</v>
      </c>
    </row>
    <row r="46" spans="1:5">
      <c r="A46" s="91"/>
      <c r="B46" s="94"/>
      <c r="C46" s="92"/>
      <c r="D46" s="93"/>
      <c r="E46" s="93"/>
    </row>
    <row r="47" spans="1:5">
      <c r="A47" s="91"/>
      <c r="B47" s="92"/>
      <c r="C47" s="92"/>
      <c r="D47" s="93"/>
      <c r="E47" s="93"/>
    </row>
    <row r="48" spans="1:5">
      <c r="A48" s="86" t="s">
        <v>133</v>
      </c>
      <c r="B48" s="65"/>
      <c r="C48" s="69">
        <v>903</v>
      </c>
      <c r="D48" s="1" t="s">
        <v>217</v>
      </c>
    </row>
    <row r="49" spans="1:8">
      <c r="A49" s="67"/>
      <c r="B49" s="65"/>
      <c r="C49" s="65"/>
    </row>
    <row r="50" spans="1:8">
      <c r="A50" s="58"/>
    </row>
    <row r="51" spans="1:8" ht="15.75">
      <c r="A51" s="60" t="s">
        <v>175</v>
      </c>
      <c r="B51" s="33"/>
      <c r="C51" s="33"/>
      <c r="D51" s="33"/>
      <c r="E51" s="87"/>
      <c r="F51" s="33"/>
    </row>
    <row r="52" spans="1:8" ht="15.75">
      <c r="A52" s="60"/>
      <c r="B52" s="33"/>
      <c r="C52" s="33"/>
      <c r="D52" s="33"/>
      <c r="E52" s="33"/>
      <c r="F52" s="33"/>
    </row>
    <row r="53" spans="1:8" ht="15.75">
      <c r="A53" s="60"/>
      <c r="B53" s="33" t="s">
        <v>218</v>
      </c>
      <c r="C53" s="33"/>
      <c r="D53" s="33"/>
      <c r="E53" s="33" t="s">
        <v>89</v>
      </c>
      <c r="F53" s="33"/>
    </row>
    <row r="54" spans="1:8" ht="15.75">
      <c r="A54" s="60"/>
      <c r="B54" s="33"/>
      <c r="C54" s="33"/>
      <c r="D54" s="33"/>
      <c r="E54" s="33"/>
      <c r="F54" s="33"/>
    </row>
    <row r="55" spans="1:8">
      <c r="A55" s="58"/>
      <c r="B55" s="69" t="s">
        <v>38</v>
      </c>
      <c r="C55" s="70">
        <v>1595</v>
      </c>
      <c r="D55" s="25"/>
      <c r="E55" s="69" t="s">
        <v>90</v>
      </c>
      <c r="F55" s="69">
        <v>180</v>
      </c>
    </row>
    <row r="56" spans="1:8">
      <c r="A56" s="61"/>
      <c r="B56" s="69" t="s">
        <v>39</v>
      </c>
      <c r="C56" s="69">
        <v>12</v>
      </c>
      <c r="E56" s="69"/>
      <c r="F56" s="69"/>
    </row>
    <row r="57" spans="1:8">
      <c r="A57" s="61"/>
      <c r="B57" s="69" t="s">
        <v>40</v>
      </c>
      <c r="C57" s="69">
        <v>8</v>
      </c>
      <c r="E57" s="69"/>
      <c r="F57" s="69"/>
    </row>
    <row r="58" spans="1:8">
      <c r="A58" s="61"/>
      <c r="B58" s="69" t="s">
        <v>41</v>
      </c>
      <c r="C58" s="69">
        <v>1</v>
      </c>
      <c r="E58" s="69"/>
      <c r="F58" s="69"/>
    </row>
    <row r="59" spans="1:8">
      <c r="A59" s="61"/>
      <c r="B59" s="69"/>
      <c r="C59" s="69"/>
    </row>
    <row r="60" spans="1:8">
      <c r="A60" s="61"/>
      <c r="B60" s="69"/>
      <c r="C60" s="69"/>
      <c r="E60" s="69"/>
      <c r="F60" s="69"/>
    </row>
    <row r="61" spans="1:8" ht="13.5" thickBot="1">
      <c r="A61" s="61"/>
      <c r="H61" s="75"/>
    </row>
    <row r="62" spans="1:8" ht="15.75">
      <c r="A62" s="62" t="s">
        <v>174</v>
      </c>
      <c r="B62" s="42"/>
      <c r="C62" s="42"/>
      <c r="D62" s="81"/>
      <c r="E62" s="17"/>
      <c r="F62" s="17"/>
      <c r="H62" s="75"/>
    </row>
    <row r="63" spans="1:8" ht="15.75">
      <c r="A63" s="63"/>
      <c r="B63" s="17"/>
      <c r="C63" s="17"/>
      <c r="D63" s="71"/>
      <c r="E63" s="17"/>
      <c r="F63" s="17"/>
    </row>
    <row r="64" spans="1:8" ht="15.75">
      <c r="A64" s="88"/>
      <c r="B64" s="45" t="s">
        <v>142</v>
      </c>
      <c r="C64" s="45">
        <v>915</v>
      </c>
      <c r="D64" s="71"/>
      <c r="E64" s="46"/>
      <c r="F64" s="45"/>
    </row>
    <row r="65" spans="1:6" ht="15.75">
      <c r="A65" s="88"/>
      <c r="B65" s="45" t="s">
        <v>143</v>
      </c>
      <c r="C65" s="45">
        <v>1733</v>
      </c>
      <c r="D65" s="71"/>
      <c r="E65" s="46"/>
      <c r="F65" s="45"/>
    </row>
    <row r="66" spans="1:6" ht="15.75">
      <c r="A66" s="88"/>
      <c r="B66" s="45" t="s">
        <v>144</v>
      </c>
      <c r="C66" s="45">
        <v>25</v>
      </c>
      <c r="D66" s="71"/>
      <c r="E66" s="45"/>
      <c r="F66" s="45"/>
    </row>
    <row r="67" spans="1:6" ht="16.5" thickBot="1">
      <c r="A67" s="89"/>
      <c r="B67" s="49" t="s">
        <v>145</v>
      </c>
      <c r="C67" s="49">
        <v>1</v>
      </c>
      <c r="D67" s="80"/>
      <c r="E67" s="45"/>
      <c r="F67" s="45"/>
    </row>
    <row r="68" spans="1:6">
      <c r="A68" s="61"/>
      <c r="D68" s="17"/>
    </row>
  </sheetData>
  <phoneticPr fontId="0" type="noConversion"/>
  <pageMargins left="0.5" right="0.5" top="0.5" bottom="0.5" header="0.5" footer="0.5"/>
  <pageSetup fitToWidth="2" fitToHeight="2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Historical Counts</vt:lpstr>
      <vt:lpstr>Weir Summary Counts</vt:lpstr>
      <vt:lpstr>Escapement 2001</vt:lpstr>
      <vt:lpstr>Escapement 2002</vt:lpstr>
      <vt:lpstr>Escapement 2003</vt:lpstr>
      <vt:lpstr>Escapement 2004</vt:lpstr>
      <vt:lpstr>Escapement 2005</vt:lpstr>
      <vt:lpstr>Escapement 2006</vt:lpstr>
      <vt:lpstr>Escapement 2007</vt:lpstr>
      <vt:lpstr>Escapement 2008</vt:lpstr>
      <vt:lpstr>Escapement 2009</vt:lpstr>
      <vt:lpstr>ASL 2009 </vt:lpstr>
      <vt:lpstr>Escapement 2010</vt:lpstr>
      <vt:lpstr>ASL 2010</vt:lpstr>
      <vt:lpstr>Pink Hist Esc</vt:lpstr>
      <vt:lpstr>Sheet1</vt:lpstr>
      <vt:lpstr>88-07 Cumm</vt:lpstr>
      <vt:lpstr>2002 Sockeye chart</vt:lpstr>
      <vt:lpstr>Historical Comparison</vt:lpstr>
      <vt:lpstr>Bridge daily</vt:lpstr>
      <vt:lpstr>2001-2008 Cum Comparison</vt:lpstr>
      <vt:lpstr>Weir Summary Chart</vt:lpstr>
    </vt:vector>
  </TitlesOfParts>
  <Company>Alaska Natural Heritage Program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herman.griese</cp:lastModifiedBy>
  <cp:lastPrinted>2007-10-01T20:45:38Z</cp:lastPrinted>
  <dcterms:created xsi:type="dcterms:W3CDTF">2001-06-04T09:23:25Z</dcterms:created>
  <dcterms:modified xsi:type="dcterms:W3CDTF">2010-10-27T17:16:03Z</dcterms:modified>
</cp:coreProperties>
</file>