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Microcontrollers\ThorDev\doc\CANDevelopment\"/>
    </mc:Choice>
  </mc:AlternateContent>
  <bookViews>
    <workbookView xWindow="0" yWindow="600" windowWidth="1632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12" i="1"/>
  <c r="B13" i="1" s="1"/>
  <c r="B8" i="1"/>
  <c r="B9" i="1"/>
  <c r="B10" i="1" l="1"/>
  <c r="F8" i="1" l="1"/>
  <c r="I8" i="1" s="1"/>
  <c r="B11" i="1"/>
  <c r="F10" i="1" l="1"/>
  <c r="F9" i="1"/>
  <c r="F2" i="1" l="1"/>
</calcChain>
</file>

<file path=xl/sharedStrings.xml><?xml version="1.0" encoding="utf-8"?>
<sst xmlns="http://schemas.openxmlformats.org/spreadsheetml/2006/main" count="19" uniqueCount="19">
  <si>
    <t>BaudRate (kBit)</t>
  </si>
  <si>
    <t>SamplePoint (%)</t>
  </si>
  <si>
    <t>TS1</t>
  </si>
  <si>
    <t>TS2</t>
  </si>
  <si>
    <t>BRP</t>
  </si>
  <si>
    <t>APB Clock (MHz)</t>
  </si>
  <si>
    <t>Nominal Bit Time</t>
  </si>
  <si>
    <t>APB Period</t>
  </si>
  <si>
    <t>Tbs1</t>
  </si>
  <si>
    <t xml:space="preserve">Num Time Quanta </t>
  </si>
  <si>
    <t>Tq</t>
  </si>
  <si>
    <t>Tsync</t>
  </si>
  <si>
    <t>Tbs2</t>
  </si>
  <si>
    <t>AchievedBaud (kBit)</t>
  </si>
  <si>
    <t>%Error</t>
  </si>
  <si>
    <t>New Tq</t>
  </si>
  <si>
    <t>Inputs</t>
  </si>
  <si>
    <t>Outputs</t>
  </si>
  <si>
    <t>Intermediate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</si>
</sst>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3" sqref="F3"/>
    </sheetView>
  </sheetViews>
  <sheetFormatPr defaultRowHeight="14.4" x14ac:dyDescent="0.3"/>
  <cols>
    <col min="1" max="1" width="15.77734375" customWidth="1"/>
    <col min="2" max="2" width="15.5546875" customWidth="1"/>
    <col min="5" max="5" width="17.33203125" customWidth="1"/>
    <col min="6" max="6" width="11.33203125" customWidth="1"/>
    <col min="9" max="9" width="12" bestFit="1" customWidth="1"/>
  </cols>
  <sheetData>
    <row r="1" spans="1:9" x14ac:dyDescent="0.3">
      <c r="A1" s="3" t="s">
        <v>16</v>
      </c>
      <c r="B1" s="3"/>
      <c r="E1" s="3" t="s">
        <v>17</v>
      </c>
      <c r="F1" s="3"/>
    </row>
    <row r="2" spans="1:9" x14ac:dyDescent="0.3">
      <c r="A2" t="s">
        <v>1</v>
      </c>
      <c r="B2">
        <v>0.875</v>
      </c>
      <c r="E2" t="s">
        <v>13</v>
      </c>
      <c r="F2" s="2">
        <f>(1/(I8+(I8*(F9+1))+(I8*(F10+1))))/1000</f>
        <v>99.999999999999986</v>
      </c>
    </row>
    <row r="3" spans="1:9" x14ac:dyDescent="0.3">
      <c r="A3" t="s">
        <v>0</v>
      </c>
      <c r="B3" s="2">
        <v>100</v>
      </c>
      <c r="E3" t="s">
        <v>14</v>
      </c>
      <c r="F3" s="2">
        <f>ABS((F2-B3)/B3)*100</f>
        <v>1.4210854715202004E-14</v>
      </c>
    </row>
    <row r="4" spans="1:9" x14ac:dyDescent="0.3">
      <c r="A4" t="s">
        <v>5</v>
      </c>
      <c r="B4">
        <v>48</v>
      </c>
    </row>
    <row r="5" spans="1:9" x14ac:dyDescent="0.3">
      <c r="A5" t="s">
        <v>9</v>
      </c>
      <c r="B5">
        <v>16</v>
      </c>
    </row>
    <row r="7" spans="1:9" x14ac:dyDescent="0.3">
      <c r="A7" s="3" t="s">
        <v>18</v>
      </c>
      <c r="B7" s="3"/>
      <c r="C7" s="3"/>
      <c r="D7" s="3"/>
      <c r="E7" s="3"/>
      <c r="F7" s="3"/>
      <c r="G7" s="3"/>
      <c r="H7" s="3"/>
      <c r="I7" s="3"/>
    </row>
    <row r="8" spans="1:9" x14ac:dyDescent="0.3">
      <c r="A8" t="s">
        <v>6</v>
      </c>
      <c r="B8" s="1">
        <f>1/(B3*1000)</f>
        <v>1.0000000000000001E-5</v>
      </c>
      <c r="E8" t="s">
        <v>4</v>
      </c>
      <c r="F8">
        <f>ROUND((B10/B9)-1,0)</f>
        <v>29</v>
      </c>
      <c r="H8" t="s">
        <v>15</v>
      </c>
      <c r="I8" s="1">
        <f>B9*(F8+1)</f>
        <v>6.2500000000000005E-7</v>
      </c>
    </row>
    <row r="9" spans="1:9" x14ac:dyDescent="0.3">
      <c r="A9" t="s">
        <v>7</v>
      </c>
      <c r="B9">
        <f>1/(B4*1000000)</f>
        <v>2.0833333333333335E-8</v>
      </c>
      <c r="E9" t="s">
        <v>2</v>
      </c>
      <c r="F9">
        <f>ROUND((B12/B10)-1, 0)</f>
        <v>12</v>
      </c>
    </row>
    <row r="10" spans="1:9" x14ac:dyDescent="0.3">
      <c r="A10" t="s">
        <v>10</v>
      </c>
      <c r="B10">
        <f>B8/B5</f>
        <v>6.2500000000000005E-7</v>
      </c>
      <c r="E10" t="s">
        <v>3</v>
      </c>
      <c r="F10">
        <f>ROUND((B13/B10)-1, 0)</f>
        <v>1</v>
      </c>
    </row>
    <row r="11" spans="1:9" x14ac:dyDescent="0.3">
      <c r="A11" t="s">
        <v>11</v>
      </c>
      <c r="B11">
        <f>B10</f>
        <v>6.2500000000000005E-7</v>
      </c>
    </row>
    <row r="12" spans="1:9" x14ac:dyDescent="0.3">
      <c r="A12" t="s">
        <v>8</v>
      </c>
      <c r="B12" s="1">
        <f>(B2*B8)-B11</f>
        <v>8.125000000000001E-6</v>
      </c>
    </row>
    <row r="13" spans="1:9" x14ac:dyDescent="0.3">
      <c r="A13" t="s">
        <v>12</v>
      </c>
      <c r="B13" s="1">
        <f>B8-B10-B12</f>
        <v>1.2499999999999999E-6</v>
      </c>
    </row>
  </sheetData>
  <mergeCells count="3">
    <mergeCell ref="A1:B1"/>
    <mergeCell ref="E1:F1"/>
    <mergeCell ref="A7:I7"/>
  </mergeCells>
  <conditionalFormatting sqref="F9">
    <cfRule type="cellIs" dxfId="6" priority="4" operator="greaterThan">
      <formula>15</formula>
    </cfRule>
  </conditionalFormatting>
  <conditionalFormatting sqref="F10">
    <cfRule type="cellIs" dxfId="5" priority="2" operator="greaterThan">
      <formula>7</formula>
    </cfRule>
    <cfRule type="cellIs" dxfId="4" priority="3" operator="greaterThan">
      <formula>3</formula>
    </cfRule>
  </conditionalFormatting>
  <conditionalFormatting sqref="F8">
    <cfRule type="cellIs" dxfId="0" priority="1" operator="greaterThan">
      <formula>1023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Valkyrie</dc:creator>
  <cp:lastModifiedBy>Valkyrie</cp:lastModifiedBy>
  <dcterms:created xsi:type="dcterms:W3CDTF">2020-10-09T01:00:18Z</dcterms:created>
  <dcterms:modified xsi:type="dcterms:W3CDTF">2020-10-09T03:21:10Z</dcterms:modified>
</cp:coreProperties>
</file>